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2EA2CD48-9142-48BB-9C72-72212B4F7BB3}" xr6:coauthVersionLast="47" xr6:coauthVersionMax="47" xr10:uidLastSave="{00000000-0000-0000-0000-000000000000}"/>
  <bookViews>
    <workbookView xWindow="-98" yWindow="-98" windowWidth="24196" windowHeight="14476" xr2:uid="{1287C323-5DD6-494F-92A2-11C5150D5CF0}"/>
    <workbookView xWindow="-98" yWindow="-98" windowWidth="24196" windowHeight="14476" xr2:uid="{AFA2DFEC-F325-4521-9FE1-A737FE8E8842}"/>
    <workbookView xWindow="47880" yWindow="-120" windowWidth="29040" windowHeight="15720" activeTab="3" xr2:uid="{E0EFB080-E13E-4E8F-85AE-011515BC83F3}"/>
  </bookViews>
  <sheets>
    <sheet name="Overview" sheetId="18" r:id="rId1"/>
    <sheet name="Software Engineer" sheetId="5" r:id="rId2"/>
    <sheet name="Layer 1" sheetId="1" r:id="rId3"/>
    <sheet name="Cosine similarity" sheetId="19" r:id="rId4"/>
    <sheet name="Schedules" sheetId="17" r:id="rId5"/>
    <sheet name="Distinct Tasks" sheetId="3" r:id="rId6"/>
    <sheet name="Layer 2" sheetId="4" r:id="rId7"/>
    <sheet name="IT HR Administrator" sheetId="6" r:id="rId8"/>
    <sheet name="Layer 1 - IT HR" sheetId="9" r:id="rId9"/>
    <sheet name="Schedules - IT HR" sheetId="7" r:id="rId10"/>
    <sheet name="Distinct Tasks - IT HR" sheetId="10" r:id="rId11"/>
    <sheet name="IT Project Manager" sheetId="11" r:id="rId12"/>
    <sheet name="Layer 1 - IT Project Manager" sheetId="13" r:id="rId13"/>
    <sheet name="Schedules - IT Project Manager" sheetId="12" r:id="rId14"/>
    <sheet name="Distinct Tasks - IT Project Man" sheetId="14" r:id="rId15"/>
    <sheet name="Layer 2 - IT Project Man" sheetId="15" r:id="rId16"/>
    <sheet name="Parameters" sheetId="16" r:id="rId17"/>
  </sheets>
  <definedNames>
    <definedName name="_xlnm._FilterDatabase" localSheetId="3" hidden="1">'Cosine similarity'!$A$6:$M$6</definedName>
    <definedName name="_xlnm._FilterDatabase" localSheetId="5" hidden="1">'Distinct Tasks'!$A$5:$M$5</definedName>
    <definedName name="_xlnm._FilterDatabase" localSheetId="10" hidden="1">'Distinct Tasks - IT HR'!$A$5:$K$95</definedName>
    <definedName name="_xlnm._FilterDatabase" localSheetId="14" hidden="1">'Distinct Tasks - IT Project Man'!$A$5:$M$115</definedName>
    <definedName name="_xlnm._FilterDatabase" localSheetId="2" hidden="1">'Layer 1'!$I$4:$T$95</definedName>
    <definedName name="_xlnm._FilterDatabase" localSheetId="8" hidden="1">'Layer 1 - IT HR'!$I$4:$S$180</definedName>
    <definedName name="_xlnm._FilterDatabase" localSheetId="12"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18" l="1"/>
  <c r="J67" i="18"/>
  <c r="I67" i="18"/>
  <c r="H67" i="18"/>
  <c r="G67" i="18"/>
  <c r="F67" i="18"/>
  <c r="E67" i="18"/>
  <c r="D67" i="18"/>
  <c r="C67" i="18"/>
  <c r="B67" i="18"/>
  <c r="K65" i="18"/>
  <c r="K64" i="18"/>
  <c r="J64" i="18"/>
  <c r="K63" i="18"/>
  <c r="J63" i="18"/>
  <c r="I63" i="18"/>
  <c r="K62" i="18"/>
  <c r="J62" i="18"/>
  <c r="I62" i="18"/>
  <c r="H62" i="18"/>
  <c r="K61" i="18"/>
  <c r="J61" i="18"/>
  <c r="I61" i="18"/>
  <c r="H61" i="18"/>
  <c r="G61" i="18"/>
  <c r="K60" i="18"/>
  <c r="J60" i="18"/>
  <c r="I60" i="18"/>
  <c r="H60" i="18"/>
  <c r="G60" i="18"/>
  <c r="F60" i="18"/>
  <c r="K59" i="18"/>
  <c r="J59" i="18"/>
  <c r="I59" i="18"/>
  <c r="H59" i="18"/>
  <c r="G59" i="18"/>
  <c r="F59" i="18"/>
  <c r="E59" i="18"/>
  <c r="K58" i="18"/>
  <c r="J58" i="18"/>
  <c r="I58" i="18"/>
  <c r="H58" i="18"/>
  <c r="G58" i="18"/>
  <c r="F58" i="18"/>
  <c r="E58" i="18"/>
  <c r="D58" i="18"/>
  <c r="K57" i="18"/>
  <c r="J57" i="18"/>
  <c r="I57" i="18"/>
  <c r="H57" i="18"/>
  <c r="G57" i="18"/>
  <c r="F57" i="18"/>
  <c r="D57" i="18"/>
  <c r="E57" i="18"/>
  <c r="C57" i="18"/>
  <c r="K41" i="18"/>
  <c r="J40" i="18"/>
  <c r="I39" i="18"/>
  <c r="H38" i="18"/>
  <c r="I38" i="18"/>
  <c r="G37" i="18"/>
  <c r="F36" i="18"/>
  <c r="E35" i="18"/>
  <c r="D34" i="18"/>
  <c r="C33" i="18"/>
  <c r="K56" i="18"/>
  <c r="J56" i="18"/>
  <c r="I56" i="18"/>
  <c r="H56" i="18"/>
  <c r="G56" i="18"/>
  <c r="F56" i="18"/>
  <c r="E56" i="18"/>
  <c r="D56" i="18"/>
  <c r="C56" i="18"/>
  <c r="B56" i="18"/>
  <c r="B32" i="18"/>
  <c r="B44" i="18"/>
  <c r="C45" i="18"/>
  <c r="D46" i="18"/>
  <c r="E47" i="18"/>
  <c r="F48" i="18"/>
  <c r="G49" i="18"/>
  <c r="H50" i="18"/>
  <c r="I51" i="18"/>
  <c r="J52" i="18"/>
  <c r="K53" i="18"/>
  <c r="K40" i="18"/>
  <c r="K39" i="18"/>
  <c r="J39" i="18"/>
  <c r="J38" i="18"/>
  <c r="K38" i="18"/>
  <c r="I37" i="18"/>
  <c r="J37" i="18"/>
  <c r="K37" i="18"/>
  <c r="H37" i="18"/>
  <c r="H36" i="18"/>
  <c r="I36" i="18"/>
  <c r="J36" i="18"/>
  <c r="K36" i="18"/>
  <c r="G36" i="18"/>
  <c r="G35" i="18"/>
  <c r="H35" i="18"/>
  <c r="I35" i="18"/>
  <c r="J35" i="18"/>
  <c r="K35" i="18"/>
  <c r="F35" i="18"/>
  <c r="F34" i="18"/>
  <c r="G34" i="18"/>
  <c r="H34" i="18"/>
  <c r="I34" i="18"/>
  <c r="J34" i="18"/>
  <c r="K34" i="18"/>
  <c r="E34" i="18"/>
  <c r="E33" i="18"/>
  <c r="F33" i="18"/>
  <c r="G33" i="18"/>
  <c r="H33" i="18"/>
  <c r="I33" i="18"/>
  <c r="J33" i="18"/>
  <c r="K33" i="18"/>
  <c r="D33" i="18"/>
  <c r="K32" i="18"/>
  <c r="J32" i="18"/>
  <c r="I32" i="18"/>
  <c r="H32" i="18"/>
  <c r="G32" i="18"/>
  <c r="F32" i="18"/>
  <c r="E32" i="18"/>
  <c r="D32" i="18"/>
  <c r="C32" i="18"/>
  <c r="D19" i="18"/>
  <c r="D20" i="18"/>
  <c r="D21" i="18"/>
  <c r="D22" i="18"/>
  <c r="D23" i="18"/>
  <c r="D24" i="18"/>
  <c r="D25" i="18"/>
  <c r="D26" i="18"/>
  <c r="D27" i="18"/>
  <c r="D18" i="18"/>
  <c r="C1" i="19"/>
  <c r="D1" i="19"/>
  <c r="E1" i="19"/>
  <c r="F1" i="19"/>
  <c r="G1" i="19"/>
  <c r="H1" i="19"/>
  <c r="I1" i="19"/>
  <c r="J1" i="19"/>
  <c r="K1" i="19"/>
  <c r="B1" i="19"/>
  <c r="K3" i="19"/>
  <c r="J3" i="19"/>
  <c r="I3" i="19"/>
  <c r="H3" i="19"/>
  <c r="H2" i="19" s="1"/>
  <c r="G3" i="19"/>
  <c r="G2" i="19" s="1"/>
  <c r="F3" i="19"/>
  <c r="F2" i="19" s="1"/>
  <c r="E3" i="19"/>
  <c r="E2" i="19" s="1"/>
  <c r="D3" i="19"/>
  <c r="D2" i="19" s="1"/>
  <c r="C3" i="19"/>
  <c r="C2" i="19" s="1"/>
  <c r="B3" i="19"/>
  <c r="B2" i="19" s="1"/>
  <c r="L78" i="19"/>
  <c r="M78" i="19" s="1"/>
  <c r="L77" i="19"/>
  <c r="M77" i="19" s="1"/>
  <c r="L76" i="19"/>
  <c r="M76" i="19" s="1"/>
  <c r="L75" i="19"/>
  <c r="M75" i="19" s="1"/>
  <c r="L74" i="19"/>
  <c r="M74" i="19" s="1"/>
  <c r="L73" i="19"/>
  <c r="M73"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3" i="19"/>
  <c r="M53" i="19" s="1"/>
  <c r="L52" i="19"/>
  <c r="M52" i="19" s="1"/>
  <c r="L51" i="19"/>
  <c r="M51" i="19" s="1"/>
  <c r="L50" i="19"/>
  <c r="M50" i="19" s="1"/>
  <c r="L49" i="19"/>
  <c r="M49" i="19" s="1"/>
  <c r="L48" i="19"/>
  <c r="M48" i="19" s="1"/>
  <c r="L47" i="19"/>
  <c r="M47" i="19"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K2" i="19"/>
  <c r="J2" i="19"/>
  <c r="I2" i="19"/>
  <c r="C1" i="3"/>
  <c r="D1" i="3"/>
  <c r="E1" i="3"/>
  <c r="F1" i="3"/>
  <c r="G1" i="3"/>
  <c r="H1" i="3"/>
  <c r="I1" i="3"/>
  <c r="J1" i="3"/>
  <c r="K1" i="3"/>
  <c r="C5" i="18"/>
  <c r="E5" i="18" s="1"/>
  <c r="C6" i="18"/>
  <c r="E6" i="18" s="1"/>
  <c r="C7" i="18"/>
  <c r="E7" i="18" s="1"/>
  <c r="C8" i="18"/>
  <c r="E8" i="18" s="1"/>
  <c r="C9" i="18"/>
  <c r="E9" i="18" s="1"/>
  <c r="C10" i="18"/>
  <c r="E10" i="18" s="1"/>
  <c r="C11" i="18"/>
  <c r="E11" i="18" s="1"/>
  <c r="C12" i="18"/>
  <c r="E12" i="18" s="1"/>
  <c r="C13" i="18"/>
  <c r="E13" i="18" s="1"/>
  <c r="C4" i="18"/>
  <c r="E4" i="18" s="1"/>
  <c r="D14" i="1"/>
  <c r="D13" i="1"/>
  <c r="D12" i="1"/>
  <c r="D11" i="1"/>
  <c r="D10" i="1"/>
  <c r="D9" i="1"/>
  <c r="D8" i="1"/>
  <c r="D7" i="1"/>
  <c r="D6" i="1"/>
  <c r="D5" i="1"/>
  <c r="K2" i="10" l="1"/>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7"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J1" i="1"/>
  <c r="K1" i="1"/>
  <c r="M1" i="1"/>
  <c r="N1" i="1"/>
  <c r="O1" i="1"/>
  <c r="P1" i="1"/>
  <c r="Q1" i="1"/>
  <c r="R1" i="1"/>
  <c r="S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AA8" i="15"/>
  <c r="X4" i="15"/>
  <c r="Y4" i="15"/>
  <c r="Y5" i="15"/>
  <c r="Y6" i="15"/>
  <c r="Y7" i="15"/>
  <c r="Y8" i="15"/>
  <c r="Y9" i="15"/>
  <c r="Y10" i="15"/>
  <c r="Y11" i="15"/>
  <c r="Y12" i="15"/>
  <c r="Y13" i="15"/>
  <c r="Y14" i="15"/>
  <c r="Y15" i="15"/>
  <c r="Y16" i="15"/>
  <c r="Y17" i="15"/>
  <c r="Y3" i="15"/>
  <c r="X5" i="15"/>
  <c r="X6" i="15"/>
  <c r="X7" i="15"/>
  <c r="X8" i="15"/>
  <c r="X9" i="15"/>
  <c r="X10" i="15"/>
  <c r="X11" i="15"/>
  <c r="X12" i="15"/>
  <c r="X13" i="15"/>
  <c r="X14" i="15"/>
  <c r="X15" i="15"/>
  <c r="X16" i="15"/>
  <c r="X17" i="15"/>
  <c r="X3" i="15"/>
  <c r="W4"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B3" i="16"/>
  <c r="AA13" i="15" s="1"/>
  <c r="B4" i="16"/>
  <c r="AA10" i="15" s="1"/>
  <c r="B5" i="16"/>
  <c r="B6" i="16"/>
  <c r="B7" i="16"/>
  <c r="AA12" i="15" s="1"/>
  <c r="B8" i="16"/>
  <c r="B9" i="16"/>
  <c r="AA14" i="15" s="1"/>
  <c r="B10" i="16"/>
  <c r="AA3" i="15" s="1"/>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12" i="3"/>
  <c r="M15" i="3"/>
  <c r="M53" i="3"/>
  <c r="L23" i="3"/>
  <c r="M23" i="3" s="1"/>
  <c r="L77" i="3"/>
  <c r="M77" i="3" s="1"/>
  <c r="L76" i="3"/>
  <c r="M76" i="3" s="1"/>
  <c r="L75" i="3"/>
  <c r="M75" i="3" s="1"/>
  <c r="L74" i="3"/>
  <c r="M74" i="3" s="1"/>
  <c r="L73" i="3"/>
  <c r="M73" i="3" s="1"/>
  <c r="L60" i="3"/>
  <c r="M60" i="3" s="1"/>
  <c r="L72" i="3"/>
  <c r="M72" i="3" s="1"/>
  <c r="L71" i="3"/>
  <c r="M71" i="3" s="1"/>
  <c r="L69" i="3"/>
  <c r="M69" i="3" s="1"/>
  <c r="L68" i="3"/>
  <c r="M68" i="3" s="1"/>
  <c r="L67" i="3"/>
  <c r="M67" i="3" s="1"/>
  <c r="L66" i="3"/>
  <c r="M66" i="3" s="1"/>
  <c r="L48" i="3"/>
  <c r="M48" i="3" s="1"/>
  <c r="L64" i="3"/>
  <c r="M64" i="3" s="1"/>
  <c r="L63" i="3"/>
  <c r="M63" i="3" s="1"/>
  <c r="L62" i="3"/>
  <c r="M62" i="3" s="1"/>
  <c r="L61" i="3"/>
  <c r="M61" i="3" s="1"/>
  <c r="L65" i="3"/>
  <c r="M65" i="3" s="1"/>
  <c r="L59" i="3"/>
  <c r="M59" i="3" s="1"/>
  <c r="L58" i="3"/>
  <c r="M58" i="3" s="1"/>
  <c r="L57" i="3"/>
  <c r="M57" i="3" s="1"/>
  <c r="L56" i="3"/>
  <c r="M56" i="3" s="1"/>
  <c r="L55" i="3"/>
  <c r="M55" i="3" s="1"/>
  <c r="L54" i="3"/>
  <c r="M54" i="3" s="1"/>
  <c r="L53" i="3"/>
  <c r="L52" i="3"/>
  <c r="M52" i="3" s="1"/>
  <c r="L51" i="3"/>
  <c r="M51" i="3" s="1"/>
  <c r="L50" i="3"/>
  <c r="M50" i="3" s="1"/>
  <c r="L49" i="3"/>
  <c r="M49" i="3" s="1"/>
  <c r="L70" i="3"/>
  <c r="M70" i="3" s="1"/>
  <c r="L47" i="3"/>
  <c r="M47" i="3" s="1"/>
  <c r="L46" i="3"/>
  <c r="M46" i="3" s="1"/>
  <c r="L45" i="3"/>
  <c r="M45" i="3" s="1"/>
  <c r="L44" i="3"/>
  <c r="M44" i="3" s="1"/>
  <c r="L43" i="3"/>
  <c r="M43" i="3" s="1"/>
  <c r="L42" i="3"/>
  <c r="M42" i="3" s="1"/>
  <c r="L41" i="3"/>
  <c r="M41" i="3" s="1"/>
  <c r="L40" i="3"/>
  <c r="M40" i="3" s="1"/>
  <c r="L39" i="3"/>
  <c r="M39" i="3" s="1"/>
  <c r="L38" i="3"/>
  <c r="M38" i="3" s="1"/>
  <c r="L37" i="3"/>
  <c r="M37" i="3"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2" i="3"/>
  <c r="M22" i="3" s="1"/>
  <c r="L21" i="3"/>
  <c r="M21" i="3" s="1"/>
  <c r="L20" i="3"/>
  <c r="M20" i="3" s="1"/>
  <c r="L19" i="3"/>
  <c r="M19" i="3" s="1"/>
  <c r="L18" i="3"/>
  <c r="M18" i="3" s="1"/>
  <c r="L17" i="3"/>
  <c r="M17" i="3" s="1"/>
  <c r="L16" i="3"/>
  <c r="M16" i="3" s="1"/>
  <c r="L15" i="3"/>
  <c r="L14" i="3"/>
  <c r="M14" i="3" s="1"/>
  <c r="L13" i="3"/>
  <c r="M13" i="3" s="1"/>
  <c r="L12" i="3"/>
  <c r="L11" i="3"/>
  <c r="M11" i="3" s="1"/>
  <c r="L10" i="3"/>
  <c r="M10" i="3" s="1"/>
  <c r="L9" i="3"/>
  <c r="M9" i="3" s="1"/>
  <c r="L8" i="3"/>
  <c r="M8" i="3" s="1"/>
  <c r="L7" i="3"/>
  <c r="M7" i="3" s="1"/>
  <c r="L6" i="3"/>
  <c r="M6" i="3" s="1"/>
  <c r="K2" i="3"/>
  <c r="J2" i="3"/>
  <c r="I2" i="3"/>
  <c r="H2" i="3"/>
  <c r="G2" i="3"/>
  <c r="F2" i="3"/>
  <c r="E2" i="3"/>
  <c r="D2" i="3"/>
  <c r="C2" i="3"/>
  <c r="B2" i="3"/>
  <c r="B1" i="3" s="1"/>
  <c r="L1" i="1" l="1"/>
  <c r="AA4" i="15"/>
  <c r="Z13" i="15"/>
  <c r="AB13" i="15" s="1"/>
  <c r="Z3" i="15"/>
  <c r="AB3" i="15" s="1"/>
  <c r="Z17" i="15"/>
  <c r="Z11" i="15"/>
  <c r="Z16" i="15"/>
  <c r="Z8" i="15"/>
  <c r="AB8" i="15" s="1"/>
  <c r="Z7" i="15"/>
  <c r="Z4" i="15"/>
  <c r="Z15" i="15"/>
  <c r="Z12" i="15"/>
  <c r="AB12" i="15" s="1"/>
  <c r="Z10" i="15"/>
  <c r="AB10" i="15" s="1"/>
  <c r="Z6" i="15"/>
  <c r="Z5" i="15"/>
  <c r="Z14" i="15"/>
  <c r="AB14" i="15" s="1"/>
  <c r="Z9" i="15"/>
  <c r="AA16" i="15"/>
  <c r="AA7" i="15"/>
  <c r="AA17" i="15"/>
  <c r="AB17" i="15" s="1"/>
  <c r="AA15" i="15"/>
  <c r="AA9" i="15"/>
  <c r="AA11" i="15"/>
  <c r="AA6" i="15"/>
  <c r="AA5" i="15"/>
  <c r="AB15" i="15" l="1"/>
  <c r="AB4" i="15"/>
  <c r="AB9" i="15"/>
  <c r="AB7" i="15"/>
  <c r="AB16" i="15"/>
  <c r="AB11" i="15"/>
  <c r="AB5" i="15"/>
  <c r="AB6" i="15"/>
</calcChain>
</file>

<file path=xl/sharedStrings.xml><?xml version="1.0" encoding="utf-8"?>
<sst xmlns="http://schemas.openxmlformats.org/spreadsheetml/2006/main" count="3190" uniqueCount="1171">
  <si>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</si>
  <si>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</si>
  <si>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</si>
  <si>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</si>
  <si>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</si>
  <si>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</si>
  <si>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</si>
  <si>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</si>
  <si>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</si>
  <si>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</si>
  <si>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</si>
  <si>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</si>
  <si>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</si>
  <si>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</si>
  <si>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</si>
  <si>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</si>
  <si>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</si>
  <si>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</si>
  <si>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</si>
  <si>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</si>
  <si>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</si>
  <si>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</si>
  <si>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</si>
  <si>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</si>
  <si>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</si>
  <si>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</si>
  <si>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</si>
  <si>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</si>
  <si>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</si>
  <si>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</si>
  <si>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</si>
  <si>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</si>
  <si>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</si>
  <si>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</si>
  <si>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</si>
  <si>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</si>
  <si>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</si>
  <si>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</si>
  <si>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</si>
  <si>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</si>
  <si>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</si>
  <si>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</si>
  <si>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</si>
  <si>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</si>
  <si>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</si>
  <si>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</si>
  <si>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</si>
  <si>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</si>
  <si>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</si>
  <si>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</si>
  <si>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</si>
  <si>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</si>
  <si>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</si>
  <si>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</si>
  <si>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</si>
  <si>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</si>
  <si>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</si>
  <si>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</si>
  <si>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</si>
  <si>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</si>
  <si>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</si>
  <si>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</si>
  <si>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</si>
  <si>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</si>
  <si>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</si>
  <si>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</si>
  <si>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</si>
  <si>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</si>
  <si>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</si>
  <si>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</si>
  <si>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</si>
  <si>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</si>
  <si>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</si>
  <si>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</si>
  <si>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</si>
  <si>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</si>
  <si>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</si>
  <si>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</si>
  <si>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</si>
  <si>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</si>
  <si>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</si>
  <si>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</si>
  <si>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</si>
  <si>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</si>
  <si>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</si>
  <si>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</si>
  <si>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</si>
  <si>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</si>
  <si>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</si>
  <si>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</si>
  <si>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</si>
  <si>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</si>
  <si>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</si>
  <si>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</si>
  <si>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</si>
  <si>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</si>
  <si>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</si>
  <si>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</si>
  <si>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</si>
  <si>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</si>
  <si>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</si>
  <si>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</si>
  <si>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</si>
  <si>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</si>
  <si>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</si>
  <si>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</si>
  <si>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</si>
  <si>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</si>
  <si>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</si>
  <si>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</si>
  <si>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</si>
  <si>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</si>
  <si>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</si>
  <si>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</si>
  <si>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</si>
  <si>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</si>
  <si>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</si>
  <si>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</si>
  <si>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</si>
  <si>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</si>
  <si>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</si>
  <si>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</si>
  <si>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</si>
  <si>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</si>
  <si>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</si>
  <si>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</si>
  <si>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</si>
  <si>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</si>
  <si>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</si>
  <si>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</si>
  <si>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</si>
  <si>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</si>
  <si>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</si>
  <si>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</si>
  <si>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</si>
  <si>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</si>
  <si>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</si>
  <si>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</si>
  <si>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</si>
  <si>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</si>
  <si>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</si>
  <si>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</si>
  <si>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</si>
  <si>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</si>
  <si>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</si>
  <si>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</si>
  <si>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</si>
  <si>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</si>
  <si>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</si>
  <si>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</si>
  <si>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Description</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</si>
  <si>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</si>
  <si>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</si>
  <si>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</si>
  <si>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</si>
  <si>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</si>
  <si>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</si>
  <si>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</si>
  <si>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</si>
  <si>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</si>
  <si>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</si>
  <si>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</si>
  <si>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</si>
  <si>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</si>
  <si>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</si>
  <si>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</si>
  <si>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</si>
  <si>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</si>
  <si>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</si>
  <si>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</si>
  <si>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</si>
  <si>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</si>
  <si>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</si>
  <si>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</si>
  <si>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</si>
  <si>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</si>
  <si>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</si>
  <si>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</si>
  <si>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</si>
  <si>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</si>
  <si>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</si>
  <si>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</si>
  <si>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</si>
  <si>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</si>
  <si>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</si>
  <si>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https://www.google.com</t>
  </si>
  <si>
    <t>https://www.youtube.com/watch?v=NQ1cvwEvh44</t>
  </si>
  <si>
    <t>subject</t>
  </si>
  <si>
    <t>Daily Summary</t>
  </si>
  <si>
    <t>Review and respond to emails</t>
  </si>
  <si>
    <t>johndoe@company.com</t>
  </si>
  <si>
    <t>Morning Email Update</t>
  </si>
  <si>
    <t>Reviewing and responding to emails.</t>
  </si>
  <si>
    <t>Code refactoring notes</t>
  </si>
  <si>
    <t>C:\\Users\\johndoe\\Documents\\Code_Refactoring.docx</t>
  </si>
  <si>
    <t>Profile performance of new feature</t>
  </si>
  <si>
    <t>profileFeature</t>
  </si>
  <si>
    <t>perf_tool profile --project ProjectA</t>
  </si>
  <si>
    <t>Take a short break</t>
  </si>
  <si>
    <t>check social media</t>
  </si>
  <si>
    <t>Monitor cloud infrastructure</t>
  </si>
  <si>
    <t>https://docs.microsoft.com/en-us/azure/architecture/</t>
  </si>
  <si>
    <t>Lunch break</t>
  </si>
  <si>
    <t>take a walk outside</t>
  </si>
  <si>
    <t>Debugging notes</t>
  </si>
  <si>
    <t>C:\\Users\\johndoe\\Documents\\Debugging_Notes.docx</t>
  </si>
  <si>
    <t>Team meeting with operations</t>
  </si>
  <si>
    <t>johndoe</t>
  </si>
  <si>
    <t>https://zoom.us/my/operations_team</t>
  </si>
  <si>
    <t>Message friend</t>
  </si>
  <si>
    <t>Hey, how are you? Just catching up.</t>
  </si>
  <si>
    <t>Streamline deployment scripts</t>
  </si>
  <si>
    <t>deployScripts</t>
  </si>
  <si>
    <t>deploy_tool streamline --project ProjectA</t>
  </si>
  <si>
    <t>Research container orchestration</t>
  </si>
  <si>
    <t>https://stackoverflow.com/</t>
  </si>
  <si>
    <t>Watch mindfulness video</t>
  </si>
  <si>
    <t>Update API documentation</t>
  </si>
  <si>
    <t>C:\\Users\\johndoe\\Documents\\API_Documentation.docx</t>
  </si>
  <si>
    <t>Prepare and send summary of day's activities</t>
  </si>
  <si>
    <t>sarahjohnson@company.com</t>
  </si>
  <si>
    <t>Summary of today's activities</t>
  </si>
  <si>
    <t>End work</t>
  </si>
  <si>
    <t>log off</t>
  </si>
  <si>
    <t>Morning Emails</t>
  </si>
  <si>
    <t>Reviewing and responding to the morning emails.</t>
  </si>
  <si>
    <t>Clone repo</t>
  </si>
  <si>
    <t>Implement new endpoints for order management</t>
  </si>
  <si>
    <t>dirPath</t>
  </si>
  <si>
    <t>C:\\Users\\johndoe\\Documents\\Git_Repositories</t>
  </si>
  <si>
    <t>repoName</t>
  </si>
  <si>
    <t>order_management</t>
  </si>
  <si>
    <t>repoURL</t>
  </si>
  <si>
    <t>https://github.com/johndoe_dev/order_management.git</t>
  </si>
  <si>
    <t xml:space="preserve"> stretch and hydrate</t>
  </si>
  <si>
    <t>https://stackoverflow.com</t>
  </si>
  <si>
    <t>Enhance UI for the new dashboard</t>
  </si>
  <si>
    <t>https://confluence.company.com</t>
  </si>
  <si>
    <t xml:space="preserve"> take a walk outside</t>
  </si>
  <si>
    <t>Resolve critical issues in the payment integration</t>
  </si>
  <si>
    <t>https://github.com/johndoe_dev/microservice_repo.git</t>
  </si>
  <si>
    <t>Brainstorming session with design team</t>
  </si>
  <si>
    <t>https://jira.com</t>
  </si>
  <si>
    <t>Send a Telegram message to a friend to catch up</t>
  </si>
  <si>
    <t>Hey, how have you been? Let's catch up soon!</t>
  </si>
  <si>
    <t>improveBuild</t>
  </si>
  <si>
    <t>sh setup_ci.sh</t>
  </si>
  <si>
    <t>Take a coffee break</t>
  </si>
  <si>
    <t xml:space="preserve"> relax</t>
  </si>
  <si>
    <t>Update user guides with new features</t>
  </si>
  <si>
    <t>C:\\Users\\johndoe\\Documents\\Report.docx</t>
  </si>
  <si>
    <t>Review and provide feedback on team's pull requests</t>
  </si>
  <si>
    <t>C:\\Users\\johndoe\\OneDrive\\Desktop\\Code_Review_Guidelines.pdf</t>
  </si>
  <si>
    <t xml:space="preserve"> log off</t>
  </si>
  <si>
    <t xml:space="preserve"> username</t>
  </si>
  <si>
    <t>End of Day Update</t>
  </si>
  <si>
    <t>Logging off for the day. Will resume tomorrow.</t>
  </si>
  <si>
    <t>Check and respond to emails</t>
  </si>
  <si>
    <t>Open GitHub repository for Project A</t>
  </si>
  <si>
    <t>Run unit tests for Project A</t>
  </si>
  <si>
    <t>runUnitTests</t>
  </si>
  <si>
    <t>pytest</t>
  </si>
  <si>
    <t>Optimize database queries</t>
  </si>
  <si>
    <t>optimizeDB</t>
  </si>
  <si>
    <t>db-optimizer-tool --optimize</t>
  </si>
  <si>
    <t>Implement new user authentication</t>
  </si>
  <si>
    <t>Whiteboard session with UX team</t>
  </si>
  <si>
    <t>C:\\Users\\johndoe\\Documents\\Meeting_Notes\\UX_Session_Notes.docx</t>
  </si>
  <si>
    <t>Send message to a friend to catch up</t>
  </si>
  <si>
    <t>Hey! Let's catch up sometime.</t>
  </si>
  <si>
    <t>Read about cloud computing developments</t>
  </si>
  <si>
    <t>Setup Continuous Integration workflows</t>
  </si>
  <si>
    <t>setupCI</t>
  </si>
  <si>
    <t>ci-tool setup --config ci-config.yml</t>
  </si>
  <si>
    <t>Take a coffee break and relax</t>
  </si>
  <si>
    <t>Write API endpoint documentation</t>
  </si>
  <si>
    <t>Stretch</t>
  </si>
  <si>
    <t xml:space="preserve"> hydrate</t>
  </si>
  <si>
    <t xml:space="preserve"> and relax</t>
  </si>
  <si>
    <t>Log off workstation</t>
  </si>
  <si>
    <t>logOff</t>
  </si>
  <si>
    <t>shutdown -l</t>
  </si>
  <si>
    <t>Ping target</t>
  </si>
  <si>
    <t>Ping johndoe@company.com email server</t>
  </si>
  <si>
    <t>ipAddress</t>
  </si>
  <si>
    <t>mail.company.com</t>
  </si>
  <si>
    <t>pingInterval</t>
  </si>
  <si>
    <t>pingEchoNum</t>
  </si>
  <si>
    <t>pingTimeout</t>
  </si>
  <si>
    <t>Reply to received emails</t>
  </si>
  <si>
    <t>reply-address@company.com</t>
  </si>
  <si>
    <t>Re: [Subject]</t>
  </si>
  <si>
    <t>Response email content</t>
  </si>
  <si>
    <t>Clone compliance repo to local system</t>
  </si>
  <si>
    <t>ComplianceRepo</t>
  </si>
  <si>
    <t>https://github.com/company/compliance_repo.git</t>
  </si>
  <si>
    <t>Check CI/CD server status</t>
  </si>
  <si>
    <t>cicd.company.com</t>
  </si>
  <si>
    <t>Restart failed CI/CD build</t>
  </si>
  <si>
    <t>restartBuild1</t>
  </si>
  <si>
    <t>restart_ci_build_command</t>
  </si>
  <si>
    <t>Take a break and scroll through social media</t>
  </si>
  <si>
    <t>Review API documentation for integration</t>
  </si>
  <si>
    <t>Create mockups for new user dashboard</t>
  </si>
  <si>
    <t>createMockups1</t>
  </si>
  <si>
    <t>open_mockup_tool</t>
  </si>
  <si>
    <t>Take a break</t>
  </si>
  <si>
    <t>Enjoy lunch break outdoors</t>
  </si>
  <si>
    <t>Merge and resolve conflicts in repositories</t>
  </si>
  <si>
    <t>mergeConflicts1</t>
  </si>
  <si>
    <t>git merge branch_name</t>
  </si>
  <si>
    <t>Fix critical issues in login module</t>
  </si>
  <si>
    <t>fixLoginIssues1</t>
  </si>
  <si>
    <t>debug_login_module</t>
  </si>
  <si>
    <t>Send a message to plan weekend outing</t>
  </si>
  <si>
    <t>Hey, let's plan our weekend outing!</t>
  </si>
  <si>
    <t>Refactor code for Project X</t>
  </si>
  <si>
    <t>refactorProjectX1</t>
  </si>
  <si>
    <t>run_code_refactor_tool</t>
  </si>
  <si>
    <t>Coffee break and relax</t>
  </si>
  <si>
    <t>Update project documentation</t>
  </si>
  <si>
    <t>Analyze system performance metrics</t>
  </si>
  <si>
    <t>analyzeMetrics1</t>
  </si>
  <si>
    <t>analyze_performance_metrics</t>
  </si>
  <si>
    <t>Log off from work</t>
  </si>
  <si>
    <t>logOffWork1</t>
  </si>
  <si>
    <t>Open email client</t>
  </si>
  <si>
    <t>placeholder</t>
  </si>
  <si>
    <t>[recipients list]</t>
  </si>
  <si>
    <t>Daily Emails</t>
  </si>
  <si>
    <t>Reviewing and responding to daily emails</t>
  </si>
  <si>
    <t>Open risk assessment documentation</t>
  </si>
  <si>
    <t>Run unit tests</t>
  </si>
  <si>
    <t>npm test</t>
  </si>
  <si>
    <t>Troubleshoot CI pipeline</t>
  </si>
  <si>
    <t>runCIScript</t>
  </si>
  <si>
    <t>ci-pipeline-runner --diagnose</t>
  </si>
  <si>
    <t>Read article on JavaScript frameworks</t>
  </si>
  <si>
    <t>Apply security patches to prod environment</t>
  </si>
  <si>
    <t>applyPatches</t>
  </si>
  <si>
    <t>ssh root@prod 'apt update &amp;&amp; apt upgrade -y'</t>
  </si>
  <si>
    <t>Open customer support system</t>
  </si>
  <si>
    <t>https://www.jira.com/login</t>
  </si>
  <si>
    <t>Assist with resolving user-reported issues</t>
  </si>
  <si>
    <t>[support team emails]</t>
  </si>
  <si>
    <t>Assisting User Issues</t>
  </si>
  <si>
    <t>Working on resolving user-reported issues</t>
  </si>
  <si>
    <t>Plan the weekend with friend</t>
  </si>
  <si>
    <t>placeholderToken</t>
  </si>
  <si>
    <t>Hey, let's plan the weekend!</t>
  </si>
  <si>
    <t>Work on user notifications module</t>
  </si>
  <si>
    <t>Optimize database query</t>
  </si>
  <si>
    <t>optimizeDBQuery</t>
  </si>
  <si>
    <t>psql -d mydb -c 'EXPLAIN ANALYZE SELECT * FROM large_table'</t>
  </si>
  <si>
    <t>Scroll through social media</t>
  </si>
  <si>
    <t>Integrate new features into the user authentication service</t>
  </si>
  <si>
    <t>integrateAuthFeatures</t>
  </si>
  <si>
    <t>git pull origin main &amp;&amp; git commit -m 'New auth feature' &amp;&amp; git push</t>
  </si>
  <si>
    <t>Identify and prioritize bugs reported by users</t>
  </si>
  <si>
    <t>Write and execute test cases for the new features</t>
  </si>
  <si>
    <t>Plan and outline the architecture for the new analytics module</t>
  </si>
  <si>
    <t>Fix critical issues in the payment processing system</t>
  </si>
  <si>
    <t>fixPaymentIssues</t>
  </si>
  <si>
    <t>sudo systemctl restart payment_processor &amp;&amp; tail -f /var/log/payment_processor.log</t>
  </si>
  <si>
    <t>Conduct a session on best practices for API development</t>
  </si>
  <si>
    <t>https://zoom.us/j/123456789</t>
  </si>
  <si>
    <t>[telegram_token]</t>
  </si>
  <si>
    <t>Hey, long time no chat!</t>
  </si>
  <si>
    <t>Review pull requests</t>
  </si>
  <si>
    <t>https://github.com/johndoe_dev/microservice_repo/pulls</t>
  </si>
  <si>
    <t>Update project documentation with recent changes</t>
  </si>
  <si>
    <t>Enhance server response times for API calls</t>
  </si>
  <si>
    <t>enhanceServerResponse</t>
  </si>
  <si>
    <t>sudo systemctl restart nginx &amp;&amp; sudo systemctl restart backend &amp;&amp; ab -n 1000 -c 10 http://localhost:8080/api/endpoint</t>
  </si>
  <si>
    <t>Open Gmail to review and respond to emails</t>
  </si>
  <si>
    <t>https://mail.google.com</t>
  </si>
  <si>
    <t>Merge branches in the repository</t>
  </si>
  <si>
    <t>mergeRepo</t>
  </si>
  <si>
    <t>git merge feature-branch</t>
  </si>
  <si>
    <t>Resolve conflicts in the repository</t>
  </si>
  <si>
    <t>resolveConflicts</t>
  </si>
  <si>
    <t>git mergetool</t>
  </si>
  <si>
    <t>Update server configurations</t>
  </si>
  <si>
    <t>updateServerConfigs</t>
  </si>
  <si>
    <t>update-server-configs.sh</t>
  </si>
  <si>
    <t>Monitor server performance</t>
  </si>
  <si>
    <t>monitorServerPerformance</t>
  </si>
  <si>
    <t>top</t>
  </si>
  <si>
    <t>Scroll through social media on Twitter</t>
  </si>
  <si>
    <t>https://twitter.com</t>
  </si>
  <si>
    <t>Analyze user engagement metrics</t>
  </si>
  <si>
    <t>Assist customers with technical issues</t>
  </si>
  <si>
    <t>support@client.com</t>
  </si>
  <si>
    <t>Technical Support Assistance</t>
  </si>
  <si>
    <t>Dear Customer, How can I assist you today?</t>
  </si>
  <si>
    <t>Lunch break and take a walk outside</t>
  </si>
  <si>
    <t>Conduct security audit on code changes</t>
  </si>
  <si>
    <t>securityAudit</t>
  </si>
  <si>
    <t>security-audit.sh</t>
  </si>
  <si>
    <t>Fix critical issues in payment processing module</t>
  </si>
  <si>
    <t>fixPaymentModule</t>
  </si>
  <si>
    <t>fix-payment-bug.sh</t>
  </si>
  <si>
    <t>Send a Telegram message to a friend to plan the weekend</t>
  </si>
  <si>
    <t>Hey! What are your plans for the weekend?</t>
  </si>
  <si>
    <t>Outline new features for the upcoming sprint</t>
  </si>
  <si>
    <t>Provide feedback on pull requests</t>
  </si>
  <si>
    <t xml:space="preserve"> and wind down</t>
  </si>
  <si>
    <t>End work and log off</t>
  </si>
  <si>
    <t>Conduct a session on cloud architecture best practices</t>
  </si>
  <si>
    <t>https://zoom.us/j/1234567890</t>
  </si>
  <si>
    <t>Start API development process</t>
  </si>
  <si>
    <t>start_api_development.sh</t>
  </si>
  <si>
    <t>Diagnose CI pipeline issues</t>
  </si>
  <si>
    <t>ci_pipeline_diagnose.sh</t>
  </si>
  <si>
    <t>Update technical documentation</t>
  </si>
  <si>
    <t>C:\Users\johndoe\Documents\Report.docx</t>
  </si>
  <si>
    <t>Monitor and update server configurations</t>
  </si>
  <si>
    <t>192.168.1.1</t>
  </si>
  <si>
    <t>Send a message to a friend</t>
  </si>
  <si>
    <t>telegram_token_456abd</t>
  </si>
  <si>
    <t>Hey! Up for a weekend catch-up?</t>
  </si>
  <si>
    <t>Optimize build automation processes</t>
  </si>
  <si>
    <t>optimize_build_automation.sh</t>
  </si>
  <si>
    <t>Enhance database query performance</t>
  </si>
  <si>
    <t>enhance_db_queries.sh</t>
  </si>
  <si>
    <t>Identify and prioritize bugs</t>
  </si>
  <si>
    <t>bug_triage.sh</t>
  </si>
  <si>
    <t>Open email client and respond to emails</t>
  </si>
  <si>
    <t>https://gmail.com</t>
  </si>
  <si>
    <t>Configure network for testing environment</t>
  </si>
  <si>
    <t>Download new project repo</t>
  </si>
  <si>
    <t>C:\\Users\\johndoe\\Projects</t>
  </si>
  <si>
    <t>new_project</t>
  </si>
  <si>
    <t>reporURL</t>
  </si>
  <si>
    <t>https://github.com/johndoe_dev/new_project_repo.git</t>
  </si>
  <si>
    <t>Start local server</t>
  </si>
  <si>
    <t>startLocalServer</t>
  </si>
  <si>
    <t>npm start</t>
  </si>
  <si>
    <t>Update continuous delivery script</t>
  </si>
  <si>
    <t>updateCDScript</t>
  </si>
  <si>
    <t>cd /path/to/scripts &amp;&amp; ./update_cd.sh</t>
  </si>
  <si>
    <t>Assist support team with urgent issues</t>
  </si>
  <si>
    <t>appPassword123</t>
  </si>
  <si>
    <t>support@company.com</t>
  </si>
  <si>
    <t>Urgent Customer Issues</t>
  </si>
  <si>
    <t>Please provide all necessary logs for analysis.</t>
  </si>
  <si>
    <t>Read technical article on container orchestration</t>
  </si>
  <si>
    <t>Send message to plan weekend outing</t>
  </si>
  <si>
    <t>telegram_token_abcdefgh</t>
  </si>
  <si>
    <t>What are your plans for the weekend? Let's have an outing!</t>
  </si>
  <si>
    <t>Analyze database query performance</t>
  </si>
  <si>
    <t>python optimize_query.py</t>
  </si>
  <si>
    <t>Review pull requests on GitHub</t>
  </si>
  <si>
    <t>https://github.com/johndoe_dev/pullrequests</t>
  </si>
  <si>
    <t>Log off system</t>
  </si>
  <si>
    <t>shutdown /l</t>
  </si>
  <si>
    <t>Open VSCode and Implement new user dashboard</t>
  </si>
  <si>
    <t>openVSCode</t>
  </si>
  <si>
    <t>code C:\\Users\\johndoe\\Projects\\Current\\UserDashboard</t>
  </si>
  <si>
    <t>Identify and prioritize new bugs using JIRA</t>
  </si>
  <si>
    <t>Integrate third-party weather API for project</t>
  </si>
  <si>
    <t>integrateAPI</t>
  </si>
  <si>
    <t>git clone https://github.com/third_party_weather_api.git</t>
  </si>
  <si>
    <t>Open Code Review Guidelines</t>
  </si>
  <si>
    <t>Optimize and configure build automation</t>
  </si>
  <si>
    <t>jenkins build optimize</t>
  </si>
  <si>
    <t>Hey, how are you doing?</t>
  </si>
  <si>
    <t>Conduct security audit</t>
  </si>
  <si>
    <t>securityReview</t>
  </si>
  <si>
    <t>security-audit-script.sh</t>
  </si>
  <si>
    <t>optimize-db-queries.sh</t>
  </si>
  <si>
    <t>C:\\Users\\johndoe\\Documents\\Project_Documentation.docx</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</si>
  <si>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</si>
  <si>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</si>
  <si>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</si>
  <si>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</si>
  <si>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</si>
  <si>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</si>
  <si>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</si>
  <si>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</si>
  <si>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</si>
  <si>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</si>
  <si>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</si>
  <si>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</si>
  <si>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</si>
  <si>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</si>
  <si>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</si>
  <si>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</si>
  <si>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</si>
  <si>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</si>
  <si>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</si>
  <si>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</si>
  <si>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</si>
  <si>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</si>
  <si>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</si>
  <si>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</si>
  <si>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</si>
  <si>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</si>
  <si>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</si>
  <si>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</si>
  <si>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</si>
  <si>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</si>
  <si>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</si>
  <si>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</si>
  <si>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</si>
  <si>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</si>
  <si>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</si>
  <si>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</si>
  <si>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</si>
  <si>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</si>
  <si>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</si>
  <si>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</si>
  <si>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</si>
  <si>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</si>
  <si>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</si>
  <si>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</si>
  <si>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</si>
  <si>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</si>
  <si>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</si>
  <si>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</si>
  <si>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</si>
  <si>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</si>
  <si>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</si>
  <si>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</si>
  <si>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</si>
  <si>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</si>
  <si>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</si>
  <si>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</si>
  <si>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</si>
  <si>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</si>
  <si>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</si>
  <si>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</si>
  <si>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</si>
  <si>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</si>
  <si>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</si>
  <si>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</si>
  <si>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</si>
  <si>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</si>
  <si>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</si>
  <si>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</si>
  <si>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</si>
  <si>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</si>
  <si>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</si>
  <si>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</si>
  <si>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</si>
  <si>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</si>
  <si>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</si>
  <si>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</si>
  <si>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</si>
  <si>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</si>
  <si>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</si>
  <si>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</si>
  <si>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</si>
  <si>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</si>
  <si>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</si>
  <si>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</si>
  <si>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</si>
  <si>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</si>
  <si>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</si>
  <si>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</si>
  <si>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</si>
  <si>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</si>
  <si>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</si>
  <si>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</si>
  <si>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</si>
  <si>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</si>
  <si>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</si>
  <si>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</si>
  <si>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</si>
  <si>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</si>
  <si>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</si>
  <si>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</si>
  <si>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</si>
  <si>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</si>
  <si>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</si>
  <si>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</si>
  <si>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</si>
  <si>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</si>
  <si>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</si>
  <si>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</si>
  <si>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</si>
  <si>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</si>
  <si>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</si>
  <si>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</si>
  <si>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</si>
  <si>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</si>
  <si>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</si>
  <si>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</si>
  <si>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</si>
  <si>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</si>
  <si>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</si>
  <si>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</si>
  <si>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</si>
  <si>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</si>
  <si>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</si>
  <si>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</si>
  <si>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</si>
  <si>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</si>
  <si>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</si>
  <si>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</si>
  <si>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</si>
  <si>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</si>
  <si>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</si>
  <si>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</si>
  <si>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</si>
  <si>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</si>
  <si>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</si>
  <si>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</si>
  <si>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</si>
  <si>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</si>
  <si>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</si>
  <si>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</si>
  <si>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</si>
  <si>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</si>
  <si>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</si>
  <si>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</si>
  <si>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</si>
  <si>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</si>
  <si>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</si>
  <si>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</si>
  <si>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</si>
  <si>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</si>
  <si>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</si>
  <si>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</si>
  <si>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</si>
  <si>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</si>
  <si>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</si>
  <si>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</si>
  <si>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</si>
  <si>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</si>
  <si>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</si>
  <si>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</si>
  <si>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</si>
  <si>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</si>
  <si>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</si>
  <si>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</si>
  <si>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</si>
  <si>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</si>
  <si>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</si>
  <si>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</si>
  <si>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</si>
  <si>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</si>
  <si>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</si>
  <si>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</si>
  <si>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</si>
  <si>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</si>
  <si>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</si>
  <si>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</si>
  <si>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</si>
  <si>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</si>
  <si>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</si>
  <si>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</si>
  <si>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</si>
  <si>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</si>
  <si>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</si>
  <si>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</si>
  <si>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</si>
  <si>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</si>
  <si>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</si>
  <si>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</si>
  <si>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</si>
  <si>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</si>
  <si>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</si>
  <si>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</si>
  <si>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</si>
  <si>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</si>
  <si>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</si>
  <si>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</si>
  <si>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</si>
  <si>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</si>
  <si>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</si>
  <si>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</si>
  <si>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</si>
  <si>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</si>
  <si>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</si>
  <si>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</si>
  <si>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</si>
  <si>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</si>
  <si>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</si>
  <si>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</si>
  <si>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</si>
  <si>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</si>
  <si>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</si>
  <si>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</si>
  <si>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</si>
  <si>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</si>
  <si>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</si>
  <si>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</si>
  <si>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</si>
  <si>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</si>
  <si>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</si>
  <si>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</si>
  <si>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</si>
  <si>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</si>
  <si>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</si>
  <si>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</si>
  <si>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</si>
  <si>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</si>
  <si>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</si>
  <si>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</si>
  <si>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</si>
  <si>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</si>
  <si>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</si>
  <si>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</si>
  <si>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</si>
  <si>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</si>
  <si>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</si>
  <si>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</si>
  <si>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</si>
  <si>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</si>
  <si>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</si>
  <si>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</si>
  <si>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</si>
  <si>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</si>
  <si>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</si>
  <si>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</si>
  <si>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</si>
  <si>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</si>
  <si>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</si>
  <si>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</si>
  <si>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</si>
  <si>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</si>
  <si>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</si>
  <si>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</si>
  <si>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</si>
  <si>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</si>
  <si>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</si>
  <si>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</si>
  <si>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</si>
  <si>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</si>
  <si>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</si>
  <si>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</si>
  <si>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</si>
  <si>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</si>
  <si>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</si>
  <si>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</si>
  <si>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</si>
  <si>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</si>
  <si>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</si>
  <si>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</si>
  <si>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</si>
  <si>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</si>
  <si>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</si>
  <si>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</si>
  <si>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</si>
  <si>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</si>
  <si>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Check task</t>
  </si>
  <si>
    <t>Okay</t>
  </si>
  <si>
    <t>OKay</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</si>
  <si>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</si>
  <si>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</si>
  <si>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</si>
  <si>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</si>
  <si>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</si>
  <si>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</si>
  <si>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</si>
  <si>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</si>
  <si>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</si>
  <si>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</si>
  <si>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</si>
  <si>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</si>
  <si>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</si>
  <si>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</si>
  <si>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</si>
  <si>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</si>
  <si>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</si>
  <si>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</si>
  <si>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</si>
  <si>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</si>
  <si>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</si>
  <si>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</si>
  <si>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</si>
  <si>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</si>
  <si>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</si>
  <si>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</si>
  <si>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</si>
  <si>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</si>
  <si>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</si>
  <si>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</si>
  <si>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</si>
  <si>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</si>
  <si>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</si>
  <si>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</si>
  <si>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</si>
  <si>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</si>
  <si>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</si>
  <si>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</si>
  <si>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</si>
  <si>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</si>
  <si>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</si>
  <si>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</si>
  <si>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</si>
  <si>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</si>
  <si>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</si>
  <si>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</si>
  <si>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</si>
  <si>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</si>
  <si>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</si>
  <si>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</si>
  <si>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</si>
  <si>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</si>
  <si>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</si>
  <si>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</si>
  <si>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</si>
  <si>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</si>
  <si>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</si>
  <si>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</si>
  <si>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</si>
  <si>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</si>
  <si>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</si>
  <si>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</si>
  <si>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</si>
  <si>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</si>
  <si>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</si>
  <si>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</si>
  <si>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</si>
  <si>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</si>
  <si>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</si>
  <si>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</si>
  <si>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</si>
  <si>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</si>
  <si>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</si>
  <si>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</si>
  <si>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</si>
  <si>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</si>
  <si>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</si>
  <si>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</si>
  <si>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</si>
  <si>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</si>
  <si>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</si>
  <si>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</si>
  <si>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</si>
  <si>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</si>
  <si>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</si>
  <si>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</si>
  <si>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</si>
  <si>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</si>
  <si>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</si>
  <si>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</si>
  <si>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</si>
  <si>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</si>
  <si>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</si>
  <si>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</si>
  <si>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</si>
  <si>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</si>
  <si>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</si>
  <si>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</si>
  <si>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</si>
  <si>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</si>
  <si>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</si>
  <si>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</si>
  <si>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</si>
  <si>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</si>
  <si>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</si>
  <si>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</si>
  <si>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</si>
  <si>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</si>
  <si>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</si>
  <si>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</si>
  <si>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</si>
  <si>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</si>
  <si>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</si>
  <si>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</si>
  <si>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</si>
  <si>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</si>
  <si>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</si>
  <si>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</si>
  <si>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</si>
  <si>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</si>
  <si>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</si>
  <si>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</si>
  <si>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</si>
  <si>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</si>
  <si>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</si>
  <si>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</si>
  <si>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</si>
  <si>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</si>
  <si>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</si>
  <si>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</si>
  <si>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</si>
  <si>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</si>
  <si>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</si>
  <si>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</si>
  <si>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</si>
  <si>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</si>
  <si>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</si>
  <si>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</si>
  <si>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</si>
  <si>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</si>
  <si>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</si>
  <si>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</si>
  <si>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</si>
  <si>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</si>
  <si>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</si>
  <si>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</si>
  <si>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</si>
  <si>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</si>
  <si>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</si>
  <si>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</si>
  <si>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</si>
  <si>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</si>
  <si>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</si>
  <si>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</si>
  <si>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</si>
  <si>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</si>
  <si>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</si>
  <si>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</si>
  <si>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</si>
  <si>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</si>
  <si>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</si>
  <si>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</si>
  <si>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</si>
  <si>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</si>
  <si>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</si>
  <si>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</si>
  <si>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</si>
  <si>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</si>
  <si>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</si>
  <si>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</si>
  <si>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</si>
  <si>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</si>
  <si>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</si>
  <si>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</si>
  <si>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</si>
  <si>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</si>
  <si>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</si>
  <si>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</si>
  <si>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</si>
  <si>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</si>
  <si>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</si>
  <si>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</si>
  <si>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</si>
  <si>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</si>
  <si>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</si>
  <si>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</si>
  <si>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</si>
  <si>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</si>
  <si>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</si>
  <si>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</si>
  <si>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</si>
  <si>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</si>
  <si>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</si>
  <si>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</si>
  <si>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</si>
  <si>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</si>
  <si>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</si>
  <si>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</si>
  <si>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</si>
  <si>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</si>
  <si>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</si>
  <si>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</si>
  <si>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</si>
  <si>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</si>
  <si>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</si>
  <si>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</si>
  <si>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</si>
  <si>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</si>
  <si>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</si>
  <si>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</si>
  <si>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</si>
  <si>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</si>
  <si>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</si>
  <si>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</si>
  <si>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</si>
  <si>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</si>
  <si>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</si>
  <si>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</si>
  <si>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</si>
  <si>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</si>
  <si>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</si>
  <si>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</si>
  <si>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</si>
  <si>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</si>
  <si>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</si>
  <si>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</si>
  <si>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</si>
  <si>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</si>
  <si>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</si>
  <si>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</si>
  <si>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</si>
  <si>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</si>
  <si>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</si>
  <si>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</si>
  <si>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</si>
  <si>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</si>
  <si>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</si>
  <si>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</si>
  <si>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</si>
  <si>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</si>
  <si>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</si>
  <si>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</si>
  <si>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</si>
  <si>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</si>
  <si>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</si>
  <si>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</si>
  <si>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</si>
  <si>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</si>
  <si>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</si>
  <si>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</si>
  <si>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</si>
  <si>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</si>
  <si>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</si>
  <si>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</si>
  <si>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</si>
  <si>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</si>
  <si>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</si>
  <si>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</si>
  <si>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</si>
  <si>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</si>
  <si>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</si>
  <si>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</si>
  <si>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</si>
  <si>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</si>
  <si>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</si>
  <si>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</si>
  <si>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</si>
  <si>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</si>
  <si>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</si>
  <si>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</si>
  <si>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</si>
  <si>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</si>
  <si>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</si>
  <si>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</si>
  <si>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</si>
  <si>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</si>
  <si>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</si>
  <si>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</si>
  <si>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</si>
  <si>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</si>
  <si>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</si>
  <si>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</si>
  <si>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</si>
  <si>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</si>
  <si>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</si>
  <si>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</si>
  <si>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</si>
  <si>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</si>
  <si>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</si>
  <si>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</si>
  <si>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</si>
  <si>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</si>
  <si>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</si>
  <si>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</si>
  <si>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</si>
  <si>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</si>
  <si>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</si>
  <si>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</si>
  <si>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</si>
  <si>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</si>
  <si>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</si>
  <si>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</si>
  <si>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</si>
  <si>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</si>
  <si>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</si>
  <si>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</si>
  <si>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</si>
  <si>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</si>
  <si>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</si>
  <si>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</si>
  <si>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</si>
  <si>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</si>
  <si>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</si>
  <si>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</si>
  <si>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</si>
  <si>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</si>
  <si>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</si>
  <si>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</si>
  <si>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</si>
  <si>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</si>
  <si>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</si>
  <si>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</si>
  <si>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</si>
  <si>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</si>
  <si>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</si>
  <si>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</si>
  <si>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</si>
  <si>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</si>
  <si>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</si>
  <si>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</si>
  <si>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</si>
  <si>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</si>
  <si>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</si>
  <si>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</si>
  <si>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</si>
  <si>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</si>
  <si>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</si>
  <si>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</si>
  <si>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</si>
  <si>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</si>
  <si>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</si>
  <si>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</si>
  <si>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</si>
  <si>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</si>
  <si>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</si>
  <si>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</si>
  <si>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</si>
  <si>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</si>
  <si>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</si>
  <si>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</si>
  <si>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</si>
  <si>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</si>
  <si>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</si>
  <si>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</si>
  <si>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</si>
  <si>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</si>
  <si>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</si>
  <si>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</si>
  <si>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</si>
  <si>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</si>
  <si>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</si>
  <si>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</si>
  <si>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</si>
  <si>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</si>
  <si>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</si>
  <si>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</si>
  <si>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</si>
  <si>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</si>
  <si>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</si>
  <si>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Log off, organize your desk, and list tasks for the next day,
Log off, tidy up the workspace, and prepare the task list for tomorrow (11, 22),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</si>
  <si>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</si>
  <si>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</si>
  <si>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</si>
  <si>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</si>
  <si>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</si>
  <si>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</si>
  <si>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</si>
  <si>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</si>
  <si>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</si>
  <si>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</si>
  <si>
    <t>Diversity of tasks - Frequency that task appears out of 10 schedules.</t>
  </si>
  <si>
    <t>Diversity within schedule</t>
  </si>
  <si>
    <t>Diversity across schedules</t>
  </si>
  <si>
    <t>Layer 2</t>
  </si>
  <si>
    <t>Purpose of project: Layer 1, Layer 2,
Evaluation metrics (purpose, consistency in each schedule goal-task, consistency between task-action, goal-action
diversity within schedule and diversity across schedule.).
- Need to highlight that i included diversity in prompt.
For each schedule, count the number of times each task in the master list appears in it.
- Check for cosine similarity.</t>
  </si>
  <si>
    <t>Consistency</t>
  </si>
  <si>
    <t>Action Name</t>
  </si>
  <si>
    <t>Switch columns for Action name and Action - Description</t>
  </si>
  <si>
    <t>Layer 2: Action Description, Action Name, Action Values</t>
  </si>
  <si>
    <t>Diversity: Compare Action-Name + Action-Description, do cosine-similarity for each schedule.</t>
  </si>
  <si>
    <t>Action Name + Action Description</t>
  </si>
  <si>
    <t>Action Description</t>
  </si>
  <si>
    <t>How many descriptions are merged.</t>
  </si>
  <si>
    <t>Job profile</t>
  </si>
  <si>
    <t>No. of actions</t>
  </si>
  <si>
    <t>Layer 1 - Consistency</t>
  </si>
  <si>
    <t>No. of tasks</t>
  </si>
  <si>
    <t>No. of distinct tasks</t>
  </si>
  <si>
    <t>No. of job-related tasks</t>
  </si>
  <si>
    <t>No. of non-job related tasks</t>
  </si>
  <si>
    <t>Layer 1 - Diversity (Within schedule)</t>
  </si>
  <si>
    <t>Layer 1 - Diversity (Across schedules)</t>
  </si>
  <si>
    <t>Cosine similarity</t>
  </si>
  <si>
    <t>Schedule no.</t>
  </si>
  <si>
    <t>Total no. of actions = 72, No. of 0s</t>
  </si>
  <si>
    <t>Job/all*100</t>
  </si>
  <si>
    <t>Job-related tasks</t>
  </si>
  <si>
    <t>Non-job related tasks</t>
  </si>
  <si>
    <t>Distinct tasks/ All * 100</t>
  </si>
  <si>
    <t>Distinct tasks</t>
  </si>
  <si>
    <t>Dot Product</t>
  </si>
  <si>
    <t>Magnitude</t>
  </si>
  <si>
    <r>
      <t xml:space="preserve">S1 </t>
    </r>
    <r>
      <rPr>
        <sz val="11"/>
        <color theme="1"/>
        <rFont val="Aptos Narrow"/>
        <family val="2"/>
        <scheme val="minor"/>
      </rPr>
      <t>(0)</t>
    </r>
  </si>
  <si>
    <r>
      <t>S2</t>
    </r>
    <r>
      <rPr>
        <sz val="11"/>
        <color theme="1"/>
        <rFont val="Aptos Narrow"/>
        <family val="2"/>
        <scheme val="minor"/>
      </rPr>
      <t xml:space="preserve"> (8)</t>
    </r>
  </si>
  <si>
    <r>
      <t xml:space="preserve">S10 </t>
    </r>
    <r>
      <rPr>
        <sz val="11"/>
        <color theme="1"/>
        <rFont val="Aptos Narrow"/>
        <family val="2"/>
        <scheme val="minor"/>
      </rPr>
      <t>(95)</t>
    </r>
  </si>
  <si>
    <r>
      <t xml:space="preserve">S9 </t>
    </r>
    <r>
      <rPr>
        <sz val="11"/>
        <color theme="1"/>
        <rFont val="Aptos Narrow"/>
        <family val="2"/>
        <scheme val="minor"/>
      </rPr>
      <t>(71)</t>
    </r>
  </si>
  <si>
    <r>
      <t xml:space="preserve">S8 </t>
    </r>
    <r>
      <rPr>
        <sz val="11"/>
        <color theme="1"/>
        <rFont val="Aptos Narrow"/>
        <family val="2"/>
        <scheme val="minor"/>
      </rPr>
      <t>(65)</t>
    </r>
  </si>
  <si>
    <r>
      <t xml:space="preserve">S7 </t>
    </r>
    <r>
      <rPr>
        <sz val="11"/>
        <color theme="1"/>
        <rFont val="Aptos Narrow"/>
        <family val="2"/>
        <scheme val="minor"/>
      </rPr>
      <t>(63)</t>
    </r>
  </si>
  <si>
    <r>
      <t xml:space="preserve">S3 </t>
    </r>
    <r>
      <rPr>
        <sz val="11"/>
        <color theme="1"/>
        <rFont val="Aptos Narrow"/>
        <family val="2"/>
        <scheme val="minor"/>
      </rPr>
      <t>(9)</t>
    </r>
  </si>
  <si>
    <r>
      <t xml:space="preserve">S4 </t>
    </r>
    <r>
      <rPr>
        <sz val="11"/>
        <color theme="1"/>
        <rFont val="Aptos Narrow"/>
        <family val="2"/>
        <scheme val="minor"/>
      </rPr>
      <t>(28)</t>
    </r>
  </si>
  <si>
    <r>
      <t xml:space="preserve">S5 </t>
    </r>
    <r>
      <rPr>
        <sz val="11"/>
        <color theme="1"/>
        <rFont val="Aptos Narrow"/>
        <family val="2"/>
        <scheme val="minor"/>
      </rPr>
      <t>(50)</t>
    </r>
  </si>
  <si>
    <r>
      <t xml:space="preserve">S6 </t>
    </r>
    <r>
      <rPr>
        <sz val="11"/>
        <color theme="1"/>
        <rFont val="Aptos Narrow"/>
        <family val="2"/>
        <scheme val="minor"/>
      </rPr>
      <t>(57)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</si>
</sst>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20" fontId="0" fillId="0" borderId="4" xfId="0" applyNumberFormat="1" applyBorder="1"/>
    <xf numFmtId="20" fontId="0" fillId="0" borderId="6" xfId="0" applyNumberFormat="1" applyBorder="1"/>
    <xf numFmtId="0" fontId="1" fillId="3" borderId="2" xfId="0" applyFont="1" applyFill="1" applyBorder="1" applyAlignment="1">
      <alignment horizontal="centerContinuous"/>
    </xf>
    <xf numFmtId="0" fontId="1" fillId="3" borderId="8" xfId="0" applyFont="1" applyFill="1" applyBorder="1" applyAlignment="1">
      <alignment horizontal="centerContinuous"/>
    </xf>
    <xf numFmtId="0" fontId="1" fillId="3" borderId="3" xfId="0" applyFont="1" applyFill="1" applyBorder="1" applyAlignment="1">
      <alignment horizontal="centerContinuous"/>
    </xf>
    <xf numFmtId="0" fontId="1" fillId="3" borderId="4" xfId="0" applyFont="1" applyFill="1" applyBorder="1"/>
    <xf numFmtId="0" fontId="1" fillId="3" borderId="1" xfId="0" applyFont="1" applyFill="1" applyBorder="1"/>
    <xf numFmtId="0" fontId="1" fillId="3" borderId="5" xfId="0" applyFont="1" applyFill="1" applyBorder="1"/>
    <xf numFmtId="0" fontId="1" fillId="3" borderId="10" xfId="0" applyFont="1" applyFill="1" applyBorder="1"/>
    <xf numFmtId="20" fontId="0" fillId="0" borderId="10" xfId="0" applyNumberFormat="1" applyBorder="1"/>
    <xf numFmtId="20" fontId="0" fillId="0" borderId="11" xfId="0" applyNumberFormat="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2"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0" fontId="1" fillId="2" borderId="1" xfId="0" applyFont="1" applyFill="1" applyBorder="1" applyAlignment="1">
      <alignment horizontal="centerContinuous"/>
    </xf>
    <xf numFmtId="0" fontId="1" fillId="2" borderId="13" xfId="0" applyFont="1" applyFill="1" applyBorder="1" applyAlignment="1">
      <alignment horizontal="centerContinuous"/>
    </xf>
    <xf numFmtId="0" fontId="1" fillId="2" borderId="14"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Alignment="1">
      <alignment vertical="top" wrapText="1"/>
    </xf>
    <xf numFmtId="0" fontId="0" fillId="6" borderId="5" xfId="0" applyFill="1" applyBorder="1"/>
    <xf numFmtId="0" fontId="0" fillId="7" borderId="1" xfId="0" applyFill="1" applyBorder="1"/>
    <xf numFmtId="0" fontId="0" fillId="0" borderId="1" xfId="0" applyFill="1" applyBorder="1"/>
    <xf numFmtId="172" fontId="0" fillId="0" borderId="1" xfId="0" applyNumberFormat="1" applyBorder="1"/>
  </cellXfs>
  <cellStyles count="2">
    <cellStyle name="Hyperlink" xfId="1" builtinId="8"/>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3F46-D1AA-4051-8003-3D916FCFA9D7}">
  <dimension ref="A1:W69"/>
  <sheetViews>
    <sheetView tabSelected="1" topLeftCell="A43" zoomScaleNormal="100" workbookViewId="0">
      <selection activeCell="B70" sqref="B70"/>
    </sheetView>
    <sheetView tabSelected="1" topLeftCell="A31" workbookViewId="1">
      <selection activeCell="A45" sqref="A43:XFD45"/>
    </sheetView>
    <sheetView workbookViewId="2"/>
  </sheetViews>
  <sheetFormatPr defaultRowHeight="14.25" x14ac:dyDescent="0.45"/>
  <cols>
    <col min="1" max="2" width="14.796875" bestFit="1" customWidth="1"/>
    <col min="3" max="3" width="14.33203125" bestFit="1" customWidth="1"/>
    <col min="4" max="4" width="19.265625" bestFit="1" customWidth="1"/>
    <col min="5" max="5" width="13.73046875" bestFit="1" customWidth="1"/>
    <col min="6" max="12" width="9.06640625" customWidth="1"/>
    <col min="13" max="13" width="9.06640625" style="13"/>
    <col min="15" max="15" width="15.796875" bestFit="1" customWidth="1"/>
    <col min="16" max="16" width="18" bestFit="1" customWidth="1"/>
    <col min="17" max="17" width="18" customWidth="1"/>
    <col min="18" max="18" width="9.06640625" style="13"/>
    <col min="20" max="20" width="15" bestFit="1" customWidth="1"/>
    <col min="21" max="21" width="18" bestFit="1" customWidth="1"/>
    <col min="22" max="22" width="22.6640625" bestFit="1" customWidth="1"/>
  </cols>
  <sheetData>
    <row r="1" spans="1:22" x14ac:dyDescent="0.45">
      <c r="A1" s="1" t="s">
        <v>1144</v>
      </c>
    </row>
    <row r="2" spans="1:22" x14ac:dyDescent="0.45">
      <c r="A2" s="1" t="s">
        <v>1142</v>
      </c>
      <c r="B2" t="s">
        <v>2</v>
      </c>
      <c r="N2" s="1" t="s">
        <v>1142</v>
      </c>
      <c r="O2" t="s">
        <v>483</v>
      </c>
      <c r="S2" s="1" t="s">
        <v>1142</v>
      </c>
      <c r="T2" t="s">
        <v>485</v>
      </c>
    </row>
    <row r="3" spans="1:22" x14ac:dyDescent="0.45">
      <c r="A3" s="17" t="s">
        <v>20</v>
      </c>
      <c r="B3" s="17" t="s">
        <v>1145</v>
      </c>
      <c r="C3" s="17" t="s">
        <v>1155</v>
      </c>
      <c r="D3" s="17" t="s">
        <v>1156</v>
      </c>
      <c r="E3" s="17" t="s">
        <v>1154</v>
      </c>
      <c r="F3" s="1"/>
      <c r="G3" s="1"/>
      <c r="H3" s="1"/>
      <c r="I3" s="1"/>
      <c r="J3" s="1"/>
      <c r="K3" s="1"/>
      <c r="L3" s="1"/>
      <c r="N3" s="17" t="s">
        <v>20</v>
      </c>
      <c r="O3" s="17" t="s">
        <v>1143</v>
      </c>
      <c r="P3" s="17" t="s">
        <v>1147</v>
      </c>
      <c r="Q3" s="17" t="s">
        <v>1148</v>
      </c>
      <c r="S3" s="17" t="s">
        <v>20</v>
      </c>
      <c r="T3" s="17" t="s">
        <v>1143</v>
      </c>
      <c r="U3" s="17" t="s">
        <v>1147</v>
      </c>
      <c r="V3" s="17" t="s">
        <v>1148</v>
      </c>
    </row>
    <row r="4" spans="1:22" x14ac:dyDescent="0.45">
      <c r="A4" s="5">
        <v>0</v>
      </c>
      <c r="B4" s="5">
        <v>15</v>
      </c>
      <c r="C4" s="5">
        <f>15-D4</f>
        <v>11</v>
      </c>
      <c r="D4" s="5">
        <v>4</v>
      </c>
      <c r="E4" s="55">
        <f>(C4/B4)*100</f>
        <v>73.333333333333329</v>
      </c>
      <c r="N4" s="5">
        <v>7</v>
      </c>
      <c r="O4" s="5">
        <v>19</v>
      </c>
      <c r="P4" s="5"/>
      <c r="Q4" s="5"/>
      <c r="S4" s="5">
        <v>22</v>
      </c>
      <c r="T4" s="5">
        <v>15</v>
      </c>
      <c r="U4" s="5"/>
      <c r="V4" s="5"/>
    </row>
    <row r="5" spans="1:22" x14ac:dyDescent="0.45">
      <c r="A5" s="5">
        <v>8</v>
      </c>
      <c r="B5" s="5">
        <v>15</v>
      </c>
      <c r="C5" s="5">
        <f t="shared" ref="C5:C13" si="0">15-D5</f>
        <v>11</v>
      </c>
      <c r="D5" s="5">
        <v>4</v>
      </c>
      <c r="E5" s="55">
        <f t="shared" ref="E5:E13" si="1">(C5/B5)*100</f>
        <v>73.333333333333329</v>
      </c>
      <c r="N5" s="5">
        <v>11</v>
      </c>
      <c r="O5" s="5">
        <v>20</v>
      </c>
      <c r="P5" s="5"/>
      <c r="Q5" s="5"/>
      <c r="S5" s="5">
        <v>32</v>
      </c>
      <c r="T5" s="5">
        <v>16</v>
      </c>
      <c r="U5" s="5"/>
      <c r="V5" s="5"/>
    </row>
    <row r="6" spans="1:22" x14ac:dyDescent="0.45">
      <c r="A6" s="5">
        <v>9</v>
      </c>
      <c r="B6" s="5">
        <v>15</v>
      </c>
      <c r="C6" s="5">
        <f t="shared" si="0"/>
        <v>10</v>
      </c>
      <c r="D6" s="5">
        <v>5</v>
      </c>
      <c r="E6" s="55">
        <f t="shared" si="1"/>
        <v>66.666666666666657</v>
      </c>
      <c r="N6" s="5">
        <v>22</v>
      </c>
      <c r="O6" s="5">
        <v>20</v>
      </c>
      <c r="P6" s="5"/>
      <c r="Q6" s="5"/>
      <c r="S6" s="5">
        <v>45</v>
      </c>
      <c r="T6" s="5">
        <v>17</v>
      </c>
      <c r="U6" s="5"/>
      <c r="V6" s="5"/>
    </row>
    <row r="7" spans="1:22" x14ac:dyDescent="0.45">
      <c r="A7" s="5">
        <v>28</v>
      </c>
      <c r="B7" s="5">
        <v>16</v>
      </c>
      <c r="C7" s="5">
        <f t="shared" si="0"/>
        <v>10</v>
      </c>
      <c r="D7" s="5">
        <v>5</v>
      </c>
      <c r="E7" s="55">
        <f t="shared" si="1"/>
        <v>62.5</v>
      </c>
      <c r="N7" s="5">
        <v>26</v>
      </c>
      <c r="O7" s="5">
        <v>19</v>
      </c>
      <c r="P7" s="5"/>
      <c r="Q7" s="5"/>
      <c r="S7" s="5">
        <v>48</v>
      </c>
      <c r="T7" s="5">
        <v>20</v>
      </c>
      <c r="U7" s="5"/>
      <c r="V7" s="5"/>
    </row>
    <row r="8" spans="1:22" x14ac:dyDescent="0.45">
      <c r="A8" s="5">
        <v>50</v>
      </c>
      <c r="B8" s="5">
        <v>16</v>
      </c>
      <c r="C8" s="5">
        <f t="shared" si="0"/>
        <v>10</v>
      </c>
      <c r="D8" s="5">
        <v>5</v>
      </c>
      <c r="E8" s="55">
        <f t="shared" si="1"/>
        <v>62.5</v>
      </c>
      <c r="N8" s="5">
        <v>32</v>
      </c>
      <c r="O8" s="5">
        <v>20</v>
      </c>
      <c r="P8" s="5"/>
      <c r="Q8" s="5"/>
      <c r="S8" s="5">
        <v>51</v>
      </c>
      <c r="T8" s="5">
        <v>17</v>
      </c>
      <c r="U8" s="5"/>
      <c r="V8" s="5"/>
    </row>
    <row r="9" spans="1:22" x14ac:dyDescent="0.45">
      <c r="A9" s="5">
        <v>57</v>
      </c>
      <c r="B9" s="5">
        <v>16</v>
      </c>
      <c r="C9" s="5">
        <f t="shared" si="0"/>
        <v>10</v>
      </c>
      <c r="D9" s="5">
        <v>5</v>
      </c>
      <c r="E9" s="55">
        <f t="shared" si="1"/>
        <v>62.5</v>
      </c>
      <c r="N9" s="5">
        <v>39</v>
      </c>
      <c r="O9" s="5">
        <v>20</v>
      </c>
      <c r="P9" s="5"/>
      <c r="Q9" s="5"/>
      <c r="S9" s="5">
        <v>72</v>
      </c>
      <c r="T9" s="5">
        <v>19</v>
      </c>
      <c r="U9" s="5"/>
      <c r="V9" s="5"/>
    </row>
    <row r="10" spans="1:22" x14ac:dyDescent="0.45">
      <c r="A10" s="5">
        <v>63</v>
      </c>
      <c r="B10" s="5">
        <v>16</v>
      </c>
      <c r="C10" s="5">
        <f t="shared" si="0"/>
        <v>10</v>
      </c>
      <c r="D10" s="5">
        <v>5</v>
      </c>
      <c r="E10" s="55">
        <f t="shared" si="1"/>
        <v>62.5</v>
      </c>
      <c r="N10" s="5">
        <v>44</v>
      </c>
      <c r="O10" s="5">
        <v>19</v>
      </c>
      <c r="P10" s="5"/>
      <c r="Q10" s="5"/>
      <c r="S10" s="5">
        <v>78</v>
      </c>
      <c r="T10" s="5">
        <v>18</v>
      </c>
      <c r="U10" s="5"/>
      <c r="V10" s="5"/>
    </row>
    <row r="11" spans="1:22" x14ac:dyDescent="0.45">
      <c r="A11" s="5">
        <v>65</v>
      </c>
      <c r="B11" s="5">
        <v>15</v>
      </c>
      <c r="C11" s="5">
        <f t="shared" si="0"/>
        <v>10</v>
      </c>
      <c r="D11" s="5">
        <v>5</v>
      </c>
      <c r="E11" s="55">
        <f t="shared" si="1"/>
        <v>66.666666666666657</v>
      </c>
      <c r="N11" s="5">
        <v>64</v>
      </c>
      <c r="O11" s="5">
        <v>19</v>
      </c>
      <c r="P11" s="5"/>
      <c r="Q11" s="5"/>
      <c r="S11" s="5">
        <v>91</v>
      </c>
      <c r="T11" s="5">
        <v>20</v>
      </c>
      <c r="U11" s="5"/>
      <c r="V11" s="5"/>
    </row>
    <row r="12" spans="1:22" x14ac:dyDescent="0.45">
      <c r="A12" s="5">
        <v>71</v>
      </c>
      <c r="B12" s="5">
        <v>16</v>
      </c>
      <c r="C12" s="5">
        <f t="shared" si="0"/>
        <v>11</v>
      </c>
      <c r="D12" s="5">
        <v>4</v>
      </c>
      <c r="E12" s="55">
        <f t="shared" si="1"/>
        <v>68.75</v>
      </c>
      <c r="N12" s="5">
        <v>71</v>
      </c>
      <c r="O12" s="5">
        <v>19</v>
      </c>
      <c r="P12" s="5"/>
      <c r="Q12" s="5"/>
      <c r="S12" s="5">
        <v>98</v>
      </c>
      <c r="T12" s="5">
        <v>17</v>
      </c>
      <c r="U12" s="5"/>
      <c r="V12" s="5"/>
    </row>
    <row r="13" spans="1:22" x14ac:dyDescent="0.45">
      <c r="A13" s="5">
        <v>95</v>
      </c>
      <c r="B13" s="5">
        <v>15</v>
      </c>
      <c r="C13" s="5">
        <f t="shared" si="0"/>
        <v>11</v>
      </c>
      <c r="D13" s="5">
        <v>4</v>
      </c>
      <c r="E13" s="55">
        <f t="shared" si="1"/>
        <v>73.333333333333329</v>
      </c>
      <c r="N13" s="5">
        <v>86</v>
      </c>
      <c r="O13" s="5">
        <v>20</v>
      </c>
      <c r="P13" s="5"/>
      <c r="Q13" s="5"/>
      <c r="S13" s="5">
        <v>99</v>
      </c>
      <c r="T13" s="5">
        <v>19</v>
      </c>
      <c r="U13" s="5"/>
      <c r="V13" s="5"/>
    </row>
    <row r="15" spans="1:22" x14ac:dyDescent="0.45">
      <c r="A15" s="1" t="s">
        <v>1149</v>
      </c>
    </row>
    <row r="16" spans="1:22" x14ac:dyDescent="0.45">
      <c r="A16" s="1" t="s">
        <v>1142</v>
      </c>
      <c r="B16" t="s">
        <v>2</v>
      </c>
      <c r="N16" s="1" t="s">
        <v>1142</v>
      </c>
      <c r="O16" t="s">
        <v>483</v>
      </c>
      <c r="S16" s="1" t="s">
        <v>1142</v>
      </c>
      <c r="T16" t="s">
        <v>485</v>
      </c>
    </row>
    <row r="17" spans="1:21" x14ac:dyDescent="0.45">
      <c r="A17" s="17" t="s">
        <v>20</v>
      </c>
      <c r="B17" s="17" t="s">
        <v>1145</v>
      </c>
      <c r="C17" s="17" t="s">
        <v>1158</v>
      </c>
      <c r="D17" s="17" t="s">
        <v>1157</v>
      </c>
      <c r="E17" s="1"/>
      <c r="F17" s="1"/>
      <c r="G17" s="1"/>
      <c r="H17" s="1"/>
      <c r="I17" s="1"/>
      <c r="J17" s="1"/>
      <c r="K17" s="1"/>
      <c r="L17" s="1"/>
      <c r="N17" s="17" t="s">
        <v>20</v>
      </c>
      <c r="O17" s="17" t="s">
        <v>1145</v>
      </c>
      <c r="P17" s="17" t="s">
        <v>1146</v>
      </c>
      <c r="Q17" s="1"/>
      <c r="S17" s="17" t="s">
        <v>20</v>
      </c>
      <c r="T17" s="17" t="s">
        <v>1145</v>
      </c>
      <c r="U17" s="17" t="s">
        <v>1146</v>
      </c>
    </row>
    <row r="18" spans="1:21" x14ac:dyDescent="0.45">
      <c r="A18" s="5">
        <v>0</v>
      </c>
      <c r="B18" s="5">
        <v>15</v>
      </c>
      <c r="C18" s="5">
        <v>15</v>
      </c>
      <c r="D18" s="5">
        <f>(B18/C18)*100</f>
        <v>100</v>
      </c>
      <c r="N18" s="5">
        <v>7</v>
      </c>
      <c r="O18" s="5">
        <v>19</v>
      </c>
      <c r="P18" s="5">
        <v>18</v>
      </c>
      <c r="S18" s="5">
        <v>22</v>
      </c>
      <c r="T18" s="5">
        <v>15</v>
      </c>
      <c r="U18" s="5">
        <v>15</v>
      </c>
    </row>
    <row r="19" spans="1:21" x14ac:dyDescent="0.45">
      <c r="A19" s="5">
        <v>8</v>
      </c>
      <c r="B19" s="5">
        <v>15</v>
      </c>
      <c r="C19" s="5">
        <v>15</v>
      </c>
      <c r="D19" s="5">
        <f t="shared" ref="D19:D27" si="2">(B19/C19)*100</f>
        <v>100</v>
      </c>
      <c r="N19" s="5">
        <v>11</v>
      </c>
      <c r="O19" s="5">
        <v>20</v>
      </c>
      <c r="P19" s="5">
        <v>19</v>
      </c>
      <c r="S19" s="5">
        <v>32</v>
      </c>
      <c r="T19" s="5">
        <v>16</v>
      </c>
      <c r="U19" s="5">
        <v>16</v>
      </c>
    </row>
    <row r="20" spans="1:21" x14ac:dyDescent="0.45">
      <c r="A20" s="5">
        <v>9</v>
      </c>
      <c r="B20" s="5">
        <v>15</v>
      </c>
      <c r="C20" s="5">
        <v>15</v>
      </c>
      <c r="D20" s="5">
        <f t="shared" si="2"/>
        <v>100</v>
      </c>
      <c r="N20" s="5">
        <v>22</v>
      </c>
      <c r="O20" s="5">
        <v>20</v>
      </c>
      <c r="P20" s="5">
        <v>19</v>
      </c>
      <c r="S20" s="5">
        <v>45</v>
      </c>
      <c r="T20" s="5">
        <v>17</v>
      </c>
      <c r="U20" s="5">
        <v>17</v>
      </c>
    </row>
    <row r="21" spans="1:21" x14ac:dyDescent="0.45">
      <c r="A21" s="5">
        <v>28</v>
      </c>
      <c r="B21" s="5">
        <v>16</v>
      </c>
      <c r="C21" s="5">
        <v>16</v>
      </c>
      <c r="D21" s="5">
        <f t="shared" si="2"/>
        <v>100</v>
      </c>
      <c r="N21" s="5">
        <v>26</v>
      </c>
      <c r="O21" s="5">
        <v>19</v>
      </c>
      <c r="P21" s="5">
        <v>18</v>
      </c>
      <c r="S21" s="5">
        <v>48</v>
      </c>
      <c r="T21" s="5">
        <v>20</v>
      </c>
      <c r="U21" s="5">
        <v>20</v>
      </c>
    </row>
    <row r="22" spans="1:21" x14ac:dyDescent="0.45">
      <c r="A22" s="5">
        <v>50</v>
      </c>
      <c r="B22" s="5">
        <v>16</v>
      </c>
      <c r="C22" s="5">
        <v>16</v>
      </c>
      <c r="D22" s="5">
        <f t="shared" si="2"/>
        <v>100</v>
      </c>
      <c r="N22" s="5">
        <v>32</v>
      </c>
      <c r="O22" s="5">
        <v>20</v>
      </c>
      <c r="P22" s="5">
        <v>19</v>
      </c>
      <c r="S22" s="5">
        <v>51</v>
      </c>
      <c r="T22" s="5">
        <v>17</v>
      </c>
      <c r="U22" s="5">
        <v>17</v>
      </c>
    </row>
    <row r="23" spans="1:21" x14ac:dyDescent="0.45">
      <c r="A23" s="5">
        <v>57</v>
      </c>
      <c r="B23" s="5">
        <v>16</v>
      </c>
      <c r="C23" s="5">
        <v>16</v>
      </c>
      <c r="D23" s="5">
        <f t="shared" si="2"/>
        <v>100</v>
      </c>
      <c r="N23" s="5">
        <v>39</v>
      </c>
      <c r="O23" s="5">
        <v>20</v>
      </c>
      <c r="P23" s="5">
        <v>19</v>
      </c>
      <c r="S23" s="5">
        <v>72</v>
      </c>
      <c r="T23" s="5">
        <v>19</v>
      </c>
      <c r="U23" s="5">
        <v>19</v>
      </c>
    </row>
    <row r="24" spans="1:21" x14ac:dyDescent="0.45">
      <c r="A24" s="5">
        <v>63</v>
      </c>
      <c r="B24" s="5">
        <v>16</v>
      </c>
      <c r="C24" s="5">
        <v>16</v>
      </c>
      <c r="D24" s="5">
        <f t="shared" si="2"/>
        <v>100</v>
      </c>
      <c r="N24" s="5">
        <v>44</v>
      </c>
      <c r="O24" s="5">
        <v>19</v>
      </c>
      <c r="P24" s="5">
        <v>18</v>
      </c>
      <c r="S24" s="5">
        <v>78</v>
      </c>
      <c r="T24" s="5">
        <v>18</v>
      </c>
      <c r="U24" s="5">
        <v>18</v>
      </c>
    </row>
    <row r="25" spans="1:21" x14ac:dyDescent="0.45">
      <c r="A25" s="5">
        <v>65</v>
      </c>
      <c r="B25" s="5">
        <v>15</v>
      </c>
      <c r="C25" s="5">
        <v>15</v>
      </c>
      <c r="D25" s="5">
        <f t="shared" si="2"/>
        <v>100</v>
      </c>
      <c r="N25" s="5">
        <v>64</v>
      </c>
      <c r="O25" s="5">
        <v>19</v>
      </c>
      <c r="P25" s="5">
        <v>18</v>
      </c>
      <c r="S25" s="5">
        <v>91</v>
      </c>
      <c r="T25" s="5">
        <v>20</v>
      </c>
      <c r="U25" s="5">
        <v>20</v>
      </c>
    </row>
    <row r="26" spans="1:21" x14ac:dyDescent="0.45">
      <c r="A26" s="5">
        <v>71</v>
      </c>
      <c r="B26" s="5">
        <v>16</v>
      </c>
      <c r="C26" s="5">
        <v>16</v>
      </c>
      <c r="D26" s="5">
        <f t="shared" si="2"/>
        <v>100</v>
      </c>
      <c r="N26" s="5">
        <v>71</v>
      </c>
      <c r="O26" s="5">
        <v>19</v>
      </c>
      <c r="P26" s="5">
        <v>18</v>
      </c>
      <c r="S26" s="5">
        <v>98</v>
      </c>
      <c r="T26" s="5">
        <v>17</v>
      </c>
      <c r="U26" s="5">
        <v>17</v>
      </c>
    </row>
    <row r="27" spans="1:21" x14ac:dyDescent="0.45">
      <c r="A27" s="5">
        <v>95</v>
      </c>
      <c r="B27" s="5">
        <v>15</v>
      </c>
      <c r="C27" s="5">
        <v>15</v>
      </c>
      <c r="D27" s="5">
        <f t="shared" si="2"/>
        <v>100</v>
      </c>
      <c r="N27" s="5">
        <v>86</v>
      </c>
      <c r="O27" s="5">
        <v>20</v>
      </c>
      <c r="P27" s="5">
        <v>19</v>
      </c>
      <c r="S27" s="5">
        <v>99</v>
      </c>
      <c r="T27" s="5">
        <v>19</v>
      </c>
      <c r="U27" s="5">
        <v>19</v>
      </c>
    </row>
    <row r="29" spans="1:21" x14ac:dyDescent="0.45">
      <c r="A29" s="1" t="s">
        <v>1150</v>
      </c>
    </row>
    <row r="31" spans="1:21" x14ac:dyDescent="0.45">
      <c r="A31" s="17" t="s">
        <v>1159</v>
      </c>
      <c r="B31" s="17" t="s">
        <v>1161</v>
      </c>
      <c r="C31" s="17" t="s">
        <v>1162</v>
      </c>
      <c r="D31" s="17" t="s">
        <v>1167</v>
      </c>
      <c r="E31" s="17" t="s">
        <v>1168</v>
      </c>
      <c r="F31" s="17" t="s">
        <v>1169</v>
      </c>
      <c r="G31" s="17" t="s">
        <v>1170</v>
      </c>
      <c r="H31" s="17" t="s">
        <v>1166</v>
      </c>
      <c r="I31" s="17" t="s">
        <v>1165</v>
      </c>
      <c r="J31" s="17" t="s">
        <v>1164</v>
      </c>
      <c r="K31" s="17" t="s">
        <v>1163</v>
      </c>
    </row>
    <row r="32" spans="1:21" x14ac:dyDescent="0.45">
      <c r="A32" s="17" t="s">
        <v>1161</v>
      </c>
      <c r="B32" s="53">
        <f>SUMPRODUCT('Cosine similarity'!B7:B78,'Cosine similarity'!B7:B78)</f>
        <v>15</v>
      </c>
      <c r="C32" s="5">
        <f>SUMPRODUCT('Cosine similarity'!B7:B78,'Cosine similarity'!C7:C78)</f>
        <v>4</v>
      </c>
      <c r="D32" s="5">
        <f>SUMPRODUCT('Cosine similarity'!B7:B78,'Cosine similarity'!D7:D78)</f>
        <v>5</v>
      </c>
      <c r="E32" s="5">
        <f>SUMPRODUCT('Cosine similarity'!B7:B78,'Cosine similarity'!E7:E78)</f>
        <v>5</v>
      </c>
      <c r="F32" s="5">
        <f>SUMPRODUCT('Cosine similarity'!B7:B78,'Cosine similarity'!F7:F78)</f>
        <v>3</v>
      </c>
      <c r="G32" s="5">
        <f>SUMPRODUCT('Cosine similarity'!B7:B78,'Cosine similarity'!G7:G78)</f>
        <v>4</v>
      </c>
      <c r="H32" s="5">
        <f>SUMPRODUCT('Cosine similarity'!B7:B78,'Cosine similarity'!H7:H78)</f>
        <v>4</v>
      </c>
      <c r="I32" s="5">
        <f>SUMPRODUCT('Cosine similarity'!B7:B78,'Cosine similarity'!I7:I78)</f>
        <v>3</v>
      </c>
      <c r="J32" s="5">
        <f>SUMPRODUCT('Cosine similarity'!B7:B78,'Cosine similarity'!J7:J78)</f>
        <v>4</v>
      </c>
      <c r="K32" s="5">
        <f>SUMPRODUCT('Cosine similarity'!B7:B78,'Cosine similarity'!K7:K78)</f>
        <v>4</v>
      </c>
    </row>
    <row r="33" spans="1:23" x14ac:dyDescent="0.45">
      <c r="A33" s="17" t="s">
        <v>1162</v>
      </c>
      <c r="B33" s="54"/>
      <c r="C33" s="53">
        <f>SUMPRODUCT('Cosine similarity'!$C$7:$C$78,'Cosine similarity'!C7:C78)</f>
        <v>15</v>
      </c>
      <c r="D33" s="5">
        <f>SUMPRODUCT('Cosine similarity'!$C$7:$C$78,'Cosine similarity'!D7:D78)</f>
        <v>6</v>
      </c>
      <c r="E33" s="5">
        <f>SUMPRODUCT('Cosine similarity'!$C$7:$C$78,'Cosine similarity'!E7:E78)</f>
        <v>5</v>
      </c>
      <c r="F33" s="5">
        <f>SUMPRODUCT('Cosine similarity'!$C$7:$C$78,'Cosine similarity'!F7:F78)</f>
        <v>5</v>
      </c>
      <c r="G33" s="5">
        <f>SUMPRODUCT('Cosine similarity'!$C$7:$C$78,'Cosine similarity'!G7:G78)</f>
        <v>7</v>
      </c>
      <c r="H33" s="5">
        <f>SUMPRODUCT('Cosine similarity'!$C$7:$C$78,'Cosine similarity'!H7:H78)</f>
        <v>6</v>
      </c>
      <c r="I33" s="5">
        <f>SUMPRODUCT('Cosine similarity'!$C$7:$C$78,'Cosine similarity'!I7:I78)</f>
        <v>6</v>
      </c>
      <c r="J33" s="5">
        <f>SUMPRODUCT('Cosine similarity'!$C$7:$C$78,'Cosine similarity'!J7:J78)</f>
        <v>7</v>
      </c>
      <c r="K33" s="5">
        <f>SUMPRODUCT('Cosine similarity'!$C$7:$C$78,'Cosine similarity'!K7:K78)</f>
        <v>8</v>
      </c>
    </row>
    <row r="34" spans="1:23" x14ac:dyDescent="0.45">
      <c r="A34" s="17" t="s">
        <v>1167</v>
      </c>
      <c r="B34" s="5"/>
      <c r="C34" s="5"/>
      <c r="D34" s="53">
        <f>SUMPRODUCT('Cosine similarity'!$D$7:$D$78,'Cosine similarity'!D7:D78)</f>
        <v>15</v>
      </c>
      <c r="E34" s="5">
        <f>SUMPRODUCT('Cosine similarity'!$D$7:$D$78,'Cosine similarity'!E7:E78)</f>
        <v>6</v>
      </c>
      <c r="F34" s="5">
        <f>SUMPRODUCT('Cosine similarity'!$D$7:$D$78,'Cosine similarity'!F7:F78)</f>
        <v>6</v>
      </c>
      <c r="G34" s="5">
        <f>SUMPRODUCT('Cosine similarity'!$D$7:$D$78,'Cosine similarity'!G7:G78)</f>
        <v>7</v>
      </c>
      <c r="H34" s="5">
        <f>SUMPRODUCT('Cosine similarity'!$D$7:$D$78,'Cosine similarity'!H7:H78)</f>
        <v>6</v>
      </c>
      <c r="I34" s="5">
        <f>SUMPRODUCT('Cosine similarity'!$D$7:$D$78,'Cosine similarity'!I7:I78)</f>
        <v>6</v>
      </c>
      <c r="J34" s="5">
        <f>SUMPRODUCT('Cosine similarity'!$D$7:$D$78,'Cosine similarity'!J7:J78)</f>
        <v>6</v>
      </c>
      <c r="K34" s="5">
        <f>SUMPRODUCT('Cosine similarity'!$D$7:$D$78,'Cosine similarity'!K7:K78)</f>
        <v>7</v>
      </c>
    </row>
    <row r="35" spans="1:23" x14ac:dyDescent="0.45">
      <c r="A35" s="17" t="s">
        <v>1168</v>
      </c>
      <c r="B35" s="5"/>
      <c r="C35" s="5"/>
      <c r="D35" s="5"/>
      <c r="E35" s="53">
        <f>SUMPRODUCT('Cosine similarity'!$E$7:$E$78,'Cosine similarity'!E7:E78)</f>
        <v>16</v>
      </c>
      <c r="F35" s="5">
        <f>SUMPRODUCT('Cosine similarity'!$E$7:$E$78,'Cosine similarity'!F7:F78)</f>
        <v>7</v>
      </c>
      <c r="G35" s="5">
        <f>SUMPRODUCT('Cosine similarity'!$E$7:$E$78,'Cosine similarity'!G7:G78)</f>
        <v>6</v>
      </c>
      <c r="H35" s="5">
        <f>SUMPRODUCT('Cosine similarity'!$E$7:$E$78,'Cosine similarity'!H7:H78)</f>
        <v>9</v>
      </c>
      <c r="I35" s="5">
        <f>SUMPRODUCT('Cosine similarity'!$E$7:$E$78,'Cosine similarity'!I7:I78)</f>
        <v>7</v>
      </c>
      <c r="J35" s="5">
        <f>SUMPRODUCT('Cosine similarity'!$E$7:$E$78,'Cosine similarity'!J7:J78)</f>
        <v>7</v>
      </c>
      <c r="K35" s="5">
        <f>SUMPRODUCT('Cosine similarity'!$E$7:$E$78,'Cosine similarity'!K7:K78)</f>
        <v>6</v>
      </c>
    </row>
    <row r="36" spans="1:23" x14ac:dyDescent="0.45">
      <c r="A36" s="17" t="s">
        <v>1169</v>
      </c>
      <c r="B36" s="5"/>
      <c r="C36" s="5"/>
      <c r="D36" s="5"/>
      <c r="E36" s="5"/>
      <c r="F36" s="53">
        <f>SUMPRODUCT('Cosine similarity'!$F$7:$F$78,'Cosine similarity'!F7:F78)</f>
        <v>16</v>
      </c>
      <c r="G36" s="5">
        <f>SUMPRODUCT('Cosine similarity'!$F$7:$F$78,'Cosine similarity'!G7:G78)</f>
        <v>7</v>
      </c>
      <c r="H36" s="5">
        <f>SUMPRODUCT('Cosine similarity'!$F$7:$F$78,'Cosine similarity'!H7:H78)</f>
        <v>7</v>
      </c>
      <c r="I36" s="5">
        <f>SUMPRODUCT('Cosine similarity'!$F$7:$F$78,'Cosine similarity'!I7:I78)</f>
        <v>10</v>
      </c>
      <c r="J36" s="5">
        <f>SUMPRODUCT('Cosine similarity'!$F$7:$F$78,'Cosine similarity'!J7:J78)</f>
        <v>9</v>
      </c>
      <c r="K36" s="5">
        <f>SUMPRODUCT('Cosine similarity'!$F$7:$F$78,'Cosine similarity'!K7:K78)</f>
        <v>8</v>
      </c>
    </row>
    <row r="37" spans="1:23" x14ac:dyDescent="0.45">
      <c r="A37" s="17" t="s">
        <v>1170</v>
      </c>
      <c r="B37" s="5"/>
      <c r="C37" s="5"/>
      <c r="D37" s="5"/>
      <c r="E37" s="5"/>
      <c r="F37" s="5"/>
      <c r="G37" s="53">
        <f>SUMPRODUCT('Cosine similarity'!$G$7:$G$78,'Cosine similarity'!G7:G78)</f>
        <v>16</v>
      </c>
      <c r="H37" s="5">
        <f>SUMPRODUCT('Cosine similarity'!$G$7:$G$78,'Cosine similarity'!H7:H78)</f>
        <v>8</v>
      </c>
      <c r="I37" s="5">
        <f>SUMPRODUCT('Cosine similarity'!$G$7:$G$78,'Cosine similarity'!I7:I78)</f>
        <v>8</v>
      </c>
      <c r="J37" s="5">
        <f>SUMPRODUCT('Cosine similarity'!$G$7:$G$78,'Cosine similarity'!J7:J78)</f>
        <v>8</v>
      </c>
      <c r="K37" s="5">
        <f>SUMPRODUCT('Cosine similarity'!$G$7:$G$78,'Cosine similarity'!K7:K78)</f>
        <v>9</v>
      </c>
      <c r="S37" s="1"/>
      <c r="T37" s="1"/>
      <c r="U37" s="1"/>
      <c r="V37" s="1"/>
      <c r="W37" s="1"/>
    </row>
    <row r="38" spans="1:23" x14ac:dyDescent="0.45">
      <c r="A38" s="17" t="s">
        <v>1166</v>
      </c>
      <c r="B38" s="5"/>
      <c r="C38" s="5"/>
      <c r="D38" s="5"/>
      <c r="E38" s="5"/>
      <c r="F38" s="5"/>
      <c r="G38" s="5"/>
      <c r="H38" s="53">
        <f>SUMPRODUCT('Cosine similarity'!$H$7:$H$78,'Cosine similarity'!H7:H78)</f>
        <v>16</v>
      </c>
      <c r="I38" s="5">
        <f>SUMPRODUCT('Cosine similarity'!$H$7:$H$78,'Cosine similarity'!I7:I78)</f>
        <v>8</v>
      </c>
      <c r="J38" s="5">
        <f>SUMPRODUCT('Cosine similarity'!$H$7:$H$78,'Cosine similarity'!J7:J78)</f>
        <v>8</v>
      </c>
      <c r="K38" s="5">
        <f>SUMPRODUCT('Cosine similarity'!$H$7:$H$78,'Cosine similarity'!K7:K78)</f>
        <v>7</v>
      </c>
    </row>
    <row r="39" spans="1:23" x14ac:dyDescent="0.45">
      <c r="A39" s="17" t="s">
        <v>1165</v>
      </c>
      <c r="B39" s="5"/>
      <c r="C39" s="5"/>
      <c r="D39" s="5"/>
      <c r="E39" s="5"/>
      <c r="F39" s="5"/>
      <c r="G39" s="5"/>
      <c r="H39" s="5"/>
      <c r="I39" s="53">
        <f>SUMPRODUCT('Cosine similarity'!$I$7:$I$78,'Cosine similarity'!I7:I78)</f>
        <v>15</v>
      </c>
      <c r="J39" s="5">
        <f>SUMPRODUCT('Cosine similarity'!$I$7:$I$78,'Cosine similarity'!J7:J78)</f>
        <v>9</v>
      </c>
      <c r="K39" s="5">
        <f>SUMPRODUCT('Cosine similarity'!$I$7:$I$78,'Cosine similarity'!K7:K78)</f>
        <v>9</v>
      </c>
    </row>
    <row r="40" spans="1:23" x14ac:dyDescent="0.45">
      <c r="A40" s="17" t="s">
        <v>1164</v>
      </c>
      <c r="B40" s="5"/>
      <c r="C40" s="5"/>
      <c r="D40" s="5"/>
      <c r="E40" s="5"/>
      <c r="F40" s="5"/>
      <c r="G40" s="5"/>
      <c r="H40" s="5"/>
      <c r="I40" s="5"/>
      <c r="J40" s="53">
        <f>SUMPRODUCT('Cosine similarity'!$J$7:$J$78,'Cosine similarity'!J7:J78)</f>
        <v>16</v>
      </c>
      <c r="K40" s="5">
        <f>SUMPRODUCT('Cosine similarity'!$J$7:$J$78,'Cosine similarity'!K7:K78)</f>
        <v>9</v>
      </c>
    </row>
    <row r="41" spans="1:23" x14ac:dyDescent="0.45">
      <c r="A41" s="17" t="s">
        <v>1163</v>
      </c>
      <c r="B41" s="5"/>
      <c r="C41" s="5"/>
      <c r="D41" s="5"/>
      <c r="E41" s="5"/>
      <c r="F41" s="5"/>
      <c r="G41" s="5"/>
      <c r="H41" s="5"/>
      <c r="I41" s="5"/>
      <c r="J41" s="5"/>
      <c r="K41" s="53">
        <f>SUMPRODUCT('Cosine similarity'!$K$7:$K$78,'Cosine similarity'!K7:K78)</f>
        <v>15</v>
      </c>
    </row>
    <row r="43" spans="1:23" x14ac:dyDescent="0.45">
      <c r="A43" s="17" t="s">
        <v>1160</v>
      </c>
      <c r="B43" s="17" t="s">
        <v>1161</v>
      </c>
      <c r="C43" s="17" t="s">
        <v>1162</v>
      </c>
      <c r="D43" s="17" t="s">
        <v>1167</v>
      </c>
      <c r="E43" s="17" t="s">
        <v>1168</v>
      </c>
      <c r="F43" s="17" t="s">
        <v>1169</v>
      </c>
      <c r="G43" s="17" t="s">
        <v>1170</v>
      </c>
      <c r="H43" s="17" t="s">
        <v>1166</v>
      </c>
      <c r="I43" s="17" t="s">
        <v>1165</v>
      </c>
      <c r="J43" s="17" t="s">
        <v>1164</v>
      </c>
      <c r="K43" s="17" t="s">
        <v>1163</v>
      </c>
    </row>
    <row r="44" spans="1:23" x14ac:dyDescent="0.45">
      <c r="A44" s="17" t="s">
        <v>1161</v>
      </c>
      <c r="B44" s="5">
        <f>SQRT(SUMPRODUCT('Cosine similarity'!B7:B78,'Cosine similarity'!B7:B78))</f>
        <v>3.872983346207417</v>
      </c>
      <c r="C44" s="53"/>
      <c r="D44" s="53"/>
      <c r="E44" s="53"/>
      <c r="F44" s="53"/>
      <c r="G44" s="53"/>
      <c r="H44" s="53"/>
      <c r="I44" s="53"/>
      <c r="J44" s="53"/>
      <c r="K44" s="53"/>
    </row>
    <row r="45" spans="1:23" x14ac:dyDescent="0.45">
      <c r="A45" s="17" t="s">
        <v>1162</v>
      </c>
      <c r="B45" s="53"/>
      <c r="C45" s="5">
        <f>SQRT(SUMPRODUCT('Cosine similarity'!C7:C78,'Cosine similarity'!C7:C78))</f>
        <v>3.872983346207417</v>
      </c>
      <c r="D45" s="53"/>
      <c r="E45" s="53"/>
      <c r="F45" s="53"/>
      <c r="G45" s="53"/>
      <c r="H45" s="53"/>
      <c r="I45" s="53"/>
      <c r="J45" s="53"/>
      <c r="K45" s="53"/>
    </row>
    <row r="46" spans="1:23" x14ac:dyDescent="0.45">
      <c r="A46" s="17" t="s">
        <v>1167</v>
      </c>
      <c r="B46" s="53"/>
      <c r="C46" s="53"/>
      <c r="D46" s="5">
        <f>SQRT(SUMPRODUCT('Cosine similarity'!D7:D78,'Cosine similarity'!D7:D78))</f>
        <v>3.872983346207417</v>
      </c>
      <c r="E46" s="53"/>
      <c r="F46" s="53"/>
      <c r="G46" s="53"/>
      <c r="H46" s="53"/>
      <c r="I46" s="53"/>
      <c r="J46" s="53"/>
      <c r="K46" s="53"/>
    </row>
    <row r="47" spans="1:23" x14ac:dyDescent="0.45">
      <c r="A47" s="17" t="s">
        <v>1168</v>
      </c>
      <c r="B47" s="53"/>
      <c r="C47" s="53"/>
      <c r="D47" s="53"/>
      <c r="E47" s="5">
        <f>SQRT(SUMPRODUCT('Cosine similarity'!E7:E78,'Cosine similarity'!E7:E78))</f>
        <v>4</v>
      </c>
      <c r="F47" s="53"/>
      <c r="G47" s="53"/>
      <c r="H47" s="53"/>
      <c r="I47" s="53"/>
      <c r="J47" s="53"/>
      <c r="K47" s="53"/>
    </row>
    <row r="48" spans="1:23" x14ac:dyDescent="0.45">
      <c r="A48" s="17" t="s">
        <v>1169</v>
      </c>
      <c r="B48" s="53"/>
      <c r="C48" s="53"/>
      <c r="D48" s="53"/>
      <c r="E48" s="53"/>
      <c r="F48" s="5">
        <f>SQRT(SUMPRODUCT('Cosine similarity'!F7:F78,'Cosine similarity'!F7:F78))</f>
        <v>4</v>
      </c>
      <c r="G48" s="53"/>
      <c r="H48" s="53"/>
      <c r="I48" s="53"/>
      <c r="J48" s="53"/>
      <c r="K48" s="53"/>
    </row>
    <row r="49" spans="1:11" x14ac:dyDescent="0.45">
      <c r="A49" s="17" t="s">
        <v>1170</v>
      </c>
      <c r="B49" s="53"/>
      <c r="C49" s="53"/>
      <c r="D49" s="53"/>
      <c r="E49" s="53"/>
      <c r="F49" s="53"/>
      <c r="G49" s="5">
        <f>SQRT(SUMPRODUCT('Cosine similarity'!G7:G78,'Cosine similarity'!G7:G78))</f>
        <v>4</v>
      </c>
      <c r="H49" s="53"/>
      <c r="I49" s="53"/>
      <c r="J49" s="53"/>
      <c r="K49" s="53"/>
    </row>
    <row r="50" spans="1:11" x14ac:dyDescent="0.45">
      <c r="A50" s="17" t="s">
        <v>1166</v>
      </c>
      <c r="B50" s="53"/>
      <c r="C50" s="53"/>
      <c r="D50" s="53"/>
      <c r="E50" s="53"/>
      <c r="F50" s="53"/>
      <c r="G50" s="53"/>
      <c r="H50" s="5">
        <f>SQRT(SUMPRODUCT('Cosine similarity'!H7:H78,'Cosine similarity'!H7:H78))</f>
        <v>4</v>
      </c>
      <c r="I50" s="53"/>
      <c r="J50" s="53"/>
      <c r="K50" s="53"/>
    </row>
    <row r="51" spans="1:11" x14ac:dyDescent="0.45">
      <c r="A51" s="17" t="s">
        <v>1165</v>
      </c>
      <c r="B51" s="53"/>
      <c r="C51" s="53"/>
      <c r="D51" s="53"/>
      <c r="E51" s="53"/>
      <c r="F51" s="53"/>
      <c r="G51" s="53"/>
      <c r="H51" s="53"/>
      <c r="I51" s="5">
        <f>SQRT(SUMPRODUCT('Cosine similarity'!I7:I78,'Cosine similarity'!I7:I78))</f>
        <v>3.872983346207417</v>
      </c>
      <c r="J51" s="53"/>
      <c r="K51" s="53"/>
    </row>
    <row r="52" spans="1:11" x14ac:dyDescent="0.45">
      <c r="A52" s="17" t="s">
        <v>1164</v>
      </c>
      <c r="B52" s="53"/>
      <c r="C52" s="53"/>
      <c r="D52" s="53"/>
      <c r="E52" s="53"/>
      <c r="F52" s="53"/>
      <c r="G52" s="53"/>
      <c r="H52" s="53"/>
      <c r="I52" s="53"/>
      <c r="J52" s="5">
        <f>SQRT(SUMPRODUCT('Cosine similarity'!J7:J78,'Cosine similarity'!J7:J78))</f>
        <v>4</v>
      </c>
      <c r="K52" s="53"/>
    </row>
    <row r="53" spans="1:11" x14ac:dyDescent="0.45">
      <c r="A53" s="17" t="s">
        <v>1163</v>
      </c>
      <c r="B53" s="53"/>
      <c r="C53" s="53"/>
      <c r="D53" s="53"/>
      <c r="E53" s="53"/>
      <c r="F53" s="53"/>
      <c r="G53" s="53"/>
      <c r="H53" s="53"/>
      <c r="I53" s="53"/>
      <c r="J53" s="53"/>
      <c r="K53" s="5">
        <f>SQRT(SUMPRODUCT('Cosine similarity'!K7:K78,'Cosine similarity'!K7:K78))</f>
        <v>3.872983346207417</v>
      </c>
    </row>
    <row r="55" spans="1:11" x14ac:dyDescent="0.45">
      <c r="A55" s="17" t="s">
        <v>1151</v>
      </c>
      <c r="B55" s="17" t="s">
        <v>1161</v>
      </c>
      <c r="C55" s="17" t="s">
        <v>1162</v>
      </c>
      <c r="D55" s="17" t="s">
        <v>1167</v>
      </c>
      <c r="E55" s="17" t="s">
        <v>1168</v>
      </c>
      <c r="F55" s="17" t="s">
        <v>1169</v>
      </c>
      <c r="G55" s="17" t="s">
        <v>1170</v>
      </c>
      <c r="H55" s="17" t="s">
        <v>1166</v>
      </c>
      <c r="I55" s="17" t="s">
        <v>1165</v>
      </c>
      <c r="J55" s="17" t="s">
        <v>1164</v>
      </c>
      <c r="K55" s="17" t="s">
        <v>1163</v>
      </c>
    </row>
    <row r="56" spans="1:11" x14ac:dyDescent="0.45">
      <c r="A56" s="17" t="s">
        <v>1161</v>
      </c>
      <c r="B56" s="53">
        <f>B32/(B44*B44)</f>
        <v>0.99999999999999989</v>
      </c>
      <c r="C56" s="5">
        <f>C32/(B44*C45)</f>
        <v>0.26666666666666661</v>
      </c>
      <c r="D56" s="5">
        <f>D32/(B44*D46)</f>
        <v>0.33333333333333331</v>
      </c>
      <c r="E56" s="5">
        <f>E32/(B44*E47)</f>
        <v>0.3227486121839514</v>
      </c>
      <c r="F56" s="5">
        <f>F32/(B44*F48)</f>
        <v>0.19364916731037085</v>
      </c>
      <c r="G56" s="5">
        <f>G32/(B44*G49)</f>
        <v>0.2581988897471611</v>
      </c>
      <c r="H56" s="5">
        <f>H32/(B44*H50)</f>
        <v>0.2581988897471611</v>
      </c>
      <c r="I56" s="5">
        <f>I32/(B44*I51)</f>
        <v>0.19999999999999998</v>
      </c>
      <c r="J56" s="5">
        <f>J32/(B44*J52)</f>
        <v>0.2581988897471611</v>
      </c>
      <c r="K56" s="5">
        <f>K32/(B44*K53)</f>
        <v>0.26666666666666661</v>
      </c>
    </row>
    <row r="57" spans="1:11" x14ac:dyDescent="0.45">
      <c r="A57" s="17" t="s">
        <v>1162</v>
      </c>
      <c r="B57" s="5"/>
      <c r="C57" s="53">
        <f>C33/(C45*C45)</f>
        <v>0.99999999999999989</v>
      </c>
      <c r="D57" s="5">
        <f>D33/(C45*D46)</f>
        <v>0.39999999999999997</v>
      </c>
      <c r="E57" s="5">
        <f>E33/(C45*E47)</f>
        <v>0.3227486121839514</v>
      </c>
      <c r="F57" s="5">
        <f>F33/(C45*F48)</f>
        <v>0.3227486121839514</v>
      </c>
      <c r="G57" s="5">
        <f>G33/(C45*G49)</f>
        <v>0.45184805705753195</v>
      </c>
      <c r="H57" s="5">
        <f>H33/(C45*H50)</f>
        <v>0.3872983346207417</v>
      </c>
      <c r="I57" s="5">
        <f>I33/(C45*I51)</f>
        <v>0.39999999999999997</v>
      </c>
      <c r="J57" s="5">
        <f>J33/(C45*J52)</f>
        <v>0.45184805705753195</v>
      </c>
      <c r="K57" s="5">
        <f>K33/(C45*K53)</f>
        <v>0.53333333333333321</v>
      </c>
    </row>
    <row r="58" spans="1:11" x14ac:dyDescent="0.45">
      <c r="A58" s="17" t="s">
        <v>1167</v>
      </c>
      <c r="B58" s="5"/>
      <c r="C58" s="5"/>
      <c r="D58" s="53">
        <f>D34/(D46*D46)</f>
        <v>0.99999999999999989</v>
      </c>
      <c r="E58" s="5">
        <f>E34/(D46*E47)</f>
        <v>0.3872983346207417</v>
      </c>
      <c r="F58" s="5">
        <f>F34/(D46*F48)</f>
        <v>0.3872983346207417</v>
      </c>
      <c r="G58" s="5">
        <f>G34/(D46*G49)</f>
        <v>0.45184805705753195</v>
      </c>
      <c r="H58" s="5">
        <f>H34/(D46*H50)</f>
        <v>0.3872983346207417</v>
      </c>
      <c r="I58" s="5">
        <f>I34/(D46*I51)</f>
        <v>0.39999999999999997</v>
      </c>
      <c r="J58" s="5">
        <f>J34/(D46*J52)</f>
        <v>0.3872983346207417</v>
      </c>
      <c r="K58" s="5">
        <f>K34/(D46*K53)</f>
        <v>0.46666666666666662</v>
      </c>
    </row>
    <row r="59" spans="1:11" x14ac:dyDescent="0.45">
      <c r="A59" s="17" t="s">
        <v>1168</v>
      </c>
      <c r="B59" s="5"/>
      <c r="C59" s="5"/>
      <c r="D59" s="5"/>
      <c r="E59" s="53">
        <f>E35/(E47*E47)</f>
        <v>1</v>
      </c>
      <c r="F59" s="5">
        <f>F35/(E47*F48)</f>
        <v>0.4375</v>
      </c>
      <c r="G59" s="54">
        <f>G35/(E47*G49)</f>
        <v>0.375</v>
      </c>
      <c r="H59" s="54">
        <f>H35/(E47*H50)</f>
        <v>0.5625</v>
      </c>
      <c r="I59" s="54">
        <f>I35/(E47*I51)</f>
        <v>0.45184805705753195</v>
      </c>
      <c r="J59" s="5">
        <f>J35/(E47*J52)</f>
        <v>0.4375</v>
      </c>
      <c r="K59" s="54">
        <f>K35/(E47*K53)</f>
        <v>0.3872983346207417</v>
      </c>
    </row>
    <row r="60" spans="1:11" x14ac:dyDescent="0.45">
      <c r="A60" s="17" t="s">
        <v>1169</v>
      </c>
      <c r="B60" s="5"/>
      <c r="C60" s="5"/>
      <c r="D60" s="5"/>
      <c r="E60" s="5"/>
      <c r="F60" s="53">
        <f>F36/(F48*F48)</f>
        <v>1</v>
      </c>
      <c r="G60" s="5">
        <f>G36/(F48*G49)</f>
        <v>0.4375</v>
      </c>
      <c r="H60" s="5">
        <f>H36/(F48*H50)</f>
        <v>0.4375</v>
      </c>
      <c r="I60" s="5">
        <f>I36/(F48*I39)</f>
        <v>0.16666666666666666</v>
      </c>
      <c r="J60" s="5">
        <f>J36/(F48*J40)</f>
        <v>0.140625</v>
      </c>
      <c r="K60" s="5">
        <f>K36/(F48*K53)</f>
        <v>0.5163977794943222</v>
      </c>
    </row>
    <row r="61" spans="1:11" x14ac:dyDescent="0.45">
      <c r="A61" s="17" t="s">
        <v>1170</v>
      </c>
      <c r="B61" s="5"/>
      <c r="C61" s="5"/>
      <c r="D61" s="5"/>
      <c r="E61" s="5"/>
      <c r="F61" s="5"/>
      <c r="G61" s="53">
        <f>G37/(G49*G49)</f>
        <v>1</v>
      </c>
      <c r="H61" s="5">
        <f>H37/(G49*H50)</f>
        <v>0.5</v>
      </c>
      <c r="I61" s="5">
        <f>I37/(G49*I51)</f>
        <v>0.5163977794943222</v>
      </c>
      <c r="J61" s="5">
        <f>J37/(G49*J52)</f>
        <v>0.5</v>
      </c>
      <c r="K61" s="5">
        <f>K37/(G49*K53)</f>
        <v>0.58094750193111255</v>
      </c>
    </row>
    <row r="62" spans="1:11" x14ac:dyDescent="0.45">
      <c r="A62" s="17" t="s">
        <v>1166</v>
      </c>
      <c r="B62" s="5"/>
      <c r="C62" s="5"/>
      <c r="D62" s="5"/>
      <c r="E62" s="5"/>
      <c r="F62" s="5"/>
      <c r="G62" s="5"/>
      <c r="H62" s="53">
        <f>H38/(H50*H50)</f>
        <v>1</v>
      </c>
      <c r="I62" s="5">
        <f>I38/(H50*I51)</f>
        <v>0.5163977794943222</v>
      </c>
      <c r="J62" s="5">
        <f>J38/(H50*J52)</f>
        <v>0.5</v>
      </c>
      <c r="K62" s="5">
        <f>K38/(H50*K53)</f>
        <v>0.45184805705753195</v>
      </c>
    </row>
    <row r="63" spans="1:11" x14ac:dyDescent="0.45">
      <c r="A63" s="17" t="s">
        <v>1165</v>
      </c>
      <c r="B63" s="5"/>
      <c r="C63" s="5"/>
      <c r="D63" s="5"/>
      <c r="E63" s="5"/>
      <c r="F63" s="5"/>
      <c r="G63" s="5"/>
      <c r="H63" s="5"/>
      <c r="I63" s="53">
        <f>I39/(I51*I51)</f>
        <v>0.99999999999999989</v>
      </c>
      <c r="J63" s="5">
        <f>J39/(I51*J52)</f>
        <v>0.58094750193111255</v>
      </c>
      <c r="K63" s="5">
        <f>K39/(I51*K53)</f>
        <v>0.6</v>
      </c>
    </row>
    <row r="64" spans="1:11" x14ac:dyDescent="0.45">
      <c r="A64" s="17" t="s">
        <v>1164</v>
      </c>
      <c r="B64" s="5"/>
      <c r="C64" s="5"/>
      <c r="D64" s="5"/>
      <c r="E64" s="5"/>
      <c r="F64" s="5"/>
      <c r="G64" s="5"/>
      <c r="H64" s="5"/>
      <c r="I64" s="5"/>
      <c r="J64" s="53">
        <f>J40/(J52*J52)</f>
        <v>1</v>
      </c>
      <c r="K64" s="5">
        <f>K40/(J52*K53)</f>
        <v>0.58094750193111255</v>
      </c>
    </row>
    <row r="65" spans="1:11" x14ac:dyDescent="0.45">
      <c r="A65" s="17" t="s">
        <v>1163</v>
      </c>
      <c r="B65" s="5"/>
      <c r="C65" s="5"/>
      <c r="D65" s="5"/>
      <c r="E65" s="5"/>
      <c r="F65" s="5"/>
      <c r="G65" s="5"/>
      <c r="H65" s="5"/>
      <c r="I65" s="5"/>
      <c r="J65" s="5"/>
      <c r="K65" s="53">
        <f>K41/(K53*K53)</f>
        <v>0.99999999999999989</v>
      </c>
    </row>
    <row r="67" spans="1:11" x14ac:dyDescent="0.45">
      <c r="B67">
        <f>SUM(C56:K56)</f>
        <v>2.3576611154024718</v>
      </c>
      <c r="C67">
        <f>SUM(D57:K57)</f>
        <v>3.2698250064370415</v>
      </c>
      <c r="D67">
        <f>SUM(E58:K58)</f>
        <v>2.8677080622071656</v>
      </c>
      <c r="E67">
        <f>SUM(F59:K59)</f>
        <v>2.6516463916782738</v>
      </c>
      <c r="F67">
        <f>SUM(G60:K60)</f>
        <v>1.6986894461609889</v>
      </c>
      <c r="G67">
        <f>SUM(H61:K61)</f>
        <v>2.0973452814254347</v>
      </c>
      <c r="H67">
        <f>SUM(I62:K62)</f>
        <v>1.468245836551854</v>
      </c>
      <c r="I67">
        <f>SUM(J63:K63)</f>
        <v>1.1809475019311124</v>
      </c>
      <c r="J67">
        <f>SUM(K64)</f>
        <v>0.58094750193111255</v>
      </c>
    </row>
    <row r="69" spans="1:11" x14ac:dyDescent="0.45">
      <c r="B69">
        <f>SUM(B67:J67)/45</f>
        <v>0.40384480319389898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workbookViewId="0"/>
    <sheetView workbookViewId="1"/>
    <sheetView workbookViewId="2"/>
  </sheetViews>
  <sheetFormatPr defaultRowHeight="14.25" x14ac:dyDescent="0.45"/>
  <cols>
    <col min="2" max="2" width="36.9296875" bestFit="1" customWidth="1"/>
    <col min="5" max="5" width="36.9296875" bestFit="1" customWidth="1"/>
    <col min="8" max="8" width="36" bestFit="1" customWidth="1"/>
  </cols>
  <sheetData>
    <row r="1" spans="1:15" x14ac:dyDescent="0.45">
      <c r="A1" s="46" t="s">
        <v>474</v>
      </c>
      <c r="B1" s="46"/>
      <c r="D1" s="6" t="s">
        <v>475</v>
      </c>
      <c r="E1" s="31"/>
      <c r="G1" s="6" t="s">
        <v>476</v>
      </c>
      <c r="H1" s="31"/>
    </row>
    <row r="2" spans="1:15" x14ac:dyDescent="0.45">
      <c r="A2" s="4" t="s">
        <v>771</v>
      </c>
      <c r="B2" s="5" t="s">
        <v>772</v>
      </c>
      <c r="D2" s="8" t="s">
        <v>749</v>
      </c>
      <c r="E2" s="9" t="s">
        <v>803</v>
      </c>
      <c r="G2" s="8" t="s">
        <v>838</v>
      </c>
      <c r="H2" s="9" t="s">
        <v>839</v>
      </c>
      <c r="J2" t="s">
        <v>1054</v>
      </c>
      <c r="N2" t="str">
        <f>LEFT(J2,FIND(" - ",J2)-1)</f>
        <v>9:14 AM</v>
      </c>
      <c r="O2" t="str">
        <f>MID(J2,FIND(" - ",J2)+3,LEN(J2))</f>
        <v>Log into the HR management system and review overnight alerts and tasks.</v>
      </c>
    </row>
    <row r="3" spans="1:15" x14ac:dyDescent="0.45">
      <c r="A3" s="4" t="s">
        <v>773</v>
      </c>
      <c r="B3" s="5" t="s">
        <v>774</v>
      </c>
      <c r="D3" s="8" t="s">
        <v>804</v>
      </c>
      <c r="E3" s="9" t="s">
        <v>805</v>
      </c>
      <c r="G3" s="8" t="s">
        <v>840</v>
      </c>
      <c r="H3" s="9" t="s">
        <v>841</v>
      </c>
      <c r="J3" t="s">
        <v>1055</v>
      </c>
      <c r="N3" t="str">
        <f t="shared" ref="N3:N21" si="0">LEFT(J3,FIND(" - ",J3)-1)</f>
        <v>9:37 AM</v>
      </c>
      <c r="O3" t="str">
        <f t="shared" ref="O3:O21" si="1">MID(J3,FIND(" - ",J3)+3,LEN(J3))</f>
        <v>Process employee leave requests and update the attendance records accordingly.</v>
      </c>
    </row>
    <row r="4" spans="1:15" x14ac:dyDescent="0.45">
      <c r="A4" s="4" t="s">
        <v>775</v>
      </c>
      <c r="B4" s="5" t="s">
        <v>776</v>
      </c>
      <c r="D4" s="8" t="s">
        <v>806</v>
      </c>
      <c r="E4" s="9" t="s">
        <v>807</v>
      </c>
      <c r="F4" s="2"/>
      <c r="G4" s="8" t="s">
        <v>842</v>
      </c>
      <c r="H4" s="9" t="s">
        <v>843</v>
      </c>
      <c r="J4" t="s">
        <v>1056</v>
      </c>
      <c r="N4" t="str">
        <f t="shared" si="0"/>
        <v>9:55 AM</v>
      </c>
      <c r="O4" t="str">
        <f t="shared" si="1"/>
        <v>Conduct a virtual session on effective communication skills for new hires.</v>
      </c>
    </row>
    <row r="5" spans="1:15" x14ac:dyDescent="0.45">
      <c r="A5" s="4" t="s">
        <v>777</v>
      </c>
      <c r="B5" s="5" t="s">
        <v>778</v>
      </c>
      <c r="D5" s="8" t="s">
        <v>808</v>
      </c>
      <c r="E5" s="9" t="s">
        <v>809</v>
      </c>
      <c r="G5" s="8" t="s">
        <v>844</v>
      </c>
      <c r="H5" s="9" t="s">
        <v>845</v>
      </c>
      <c r="J5" t="s">
        <v>1057</v>
      </c>
      <c r="N5" t="str">
        <f t="shared" si="0"/>
        <v>10:26 AM</v>
      </c>
      <c r="O5" t="str">
        <f t="shared" si="1"/>
        <v>Take a coffee break and share weekend plans with a colleague.</v>
      </c>
    </row>
    <row r="6" spans="1:15" x14ac:dyDescent="0.45">
      <c r="A6" s="4" t="s">
        <v>779</v>
      </c>
      <c r="B6" s="5" t="s">
        <v>780</v>
      </c>
      <c r="D6" s="8" t="s">
        <v>810</v>
      </c>
      <c r="E6" s="9" t="s">
        <v>811</v>
      </c>
      <c r="G6" s="8" t="s">
        <v>846</v>
      </c>
      <c r="H6" s="9" t="s">
        <v>847</v>
      </c>
      <c r="J6" t="s">
        <v>1058</v>
      </c>
      <c r="N6" t="str">
        <f t="shared" si="0"/>
        <v>10:47 AM</v>
      </c>
      <c r="O6" t="str">
        <f t="shared" si="1"/>
        <v>Collaborate with IT to resolve employee access issues reported this week.</v>
      </c>
    </row>
    <row r="7" spans="1:15" x14ac:dyDescent="0.45">
      <c r="A7" s="4" t="s">
        <v>781</v>
      </c>
      <c r="B7" s="5" t="s">
        <v>782</v>
      </c>
      <c r="D7" s="8" t="s">
        <v>812</v>
      </c>
      <c r="E7" s="9" t="s">
        <v>813</v>
      </c>
      <c r="G7" s="8" t="s">
        <v>848</v>
      </c>
      <c r="H7" s="9" t="s">
        <v>849</v>
      </c>
      <c r="J7" t="s">
        <v>1059</v>
      </c>
      <c r="N7" t="str">
        <f t="shared" si="0"/>
        <v>11:13 AM</v>
      </c>
      <c r="O7" t="str">
        <f t="shared" si="1"/>
        <v>Update job descriptions with input from the latest role assessments.</v>
      </c>
    </row>
    <row r="8" spans="1:15" x14ac:dyDescent="0.45">
      <c r="A8" s="4" t="s">
        <v>783</v>
      </c>
      <c r="B8" s="5" t="s">
        <v>784</v>
      </c>
      <c r="D8" s="8" t="s">
        <v>814</v>
      </c>
      <c r="E8" s="9" t="s">
        <v>815</v>
      </c>
      <c r="G8" s="8" t="s">
        <v>850</v>
      </c>
      <c r="H8" s="9" t="s">
        <v>851</v>
      </c>
      <c r="J8" t="s">
        <v>1060</v>
      </c>
      <c r="N8" t="str">
        <f t="shared" si="0"/>
        <v>11:41 AM</v>
      </c>
      <c r="O8" t="str">
        <f t="shared" si="1"/>
        <v>Scroll through social media for a mental break.</v>
      </c>
    </row>
    <row r="9" spans="1:15" x14ac:dyDescent="0.45">
      <c r="A9" s="4" t="s">
        <v>785</v>
      </c>
      <c r="B9" s="5" t="s">
        <v>202</v>
      </c>
      <c r="D9" s="8" t="s">
        <v>768</v>
      </c>
      <c r="E9" s="9" t="s">
        <v>816</v>
      </c>
      <c r="F9" s="2"/>
      <c r="G9" s="8" t="s">
        <v>852</v>
      </c>
      <c r="H9" s="9" t="s">
        <v>202</v>
      </c>
      <c r="J9" t="s">
        <v>1061</v>
      </c>
      <c r="N9" t="str">
        <f t="shared" si="0"/>
        <v>11:56 AM</v>
      </c>
      <c r="O9" t="str">
        <f t="shared" si="1"/>
        <v>Lunch break.</v>
      </c>
    </row>
    <row r="10" spans="1:15" x14ac:dyDescent="0.45">
      <c r="A10" s="4" t="s">
        <v>769</v>
      </c>
      <c r="B10" s="5" t="s">
        <v>786</v>
      </c>
      <c r="D10" s="8" t="s">
        <v>752</v>
      </c>
      <c r="E10" s="9" t="s">
        <v>202</v>
      </c>
      <c r="F10" s="2"/>
      <c r="G10" s="8" t="s">
        <v>853</v>
      </c>
      <c r="H10" s="9" t="s">
        <v>854</v>
      </c>
      <c r="J10" t="s">
        <v>1062</v>
      </c>
      <c r="N10" t="str">
        <f t="shared" si="0"/>
        <v>12:32 PM</v>
      </c>
      <c r="O10" t="str">
        <f t="shared" si="1"/>
        <v>Attend a webinar on innovative HR strategies for team engagement.</v>
      </c>
    </row>
    <row r="11" spans="1:15" x14ac:dyDescent="0.45">
      <c r="A11" s="4" t="s">
        <v>787</v>
      </c>
      <c r="B11" s="5" t="s">
        <v>788</v>
      </c>
      <c r="D11" s="8" t="s">
        <v>817</v>
      </c>
      <c r="E11" s="9" t="s">
        <v>818</v>
      </c>
      <c r="G11" s="8" t="s">
        <v>855</v>
      </c>
      <c r="H11" s="9" t="s">
        <v>856</v>
      </c>
      <c r="J11" t="s">
        <v>1063</v>
      </c>
      <c r="N11" t="str">
        <f t="shared" si="0"/>
        <v>1:07 PM</v>
      </c>
      <c r="O11" t="str">
        <f t="shared" si="1"/>
        <v>Analyze recent employee satisfaction surveys to prepare a report for management.</v>
      </c>
    </row>
    <row r="12" spans="1:15" x14ac:dyDescent="0.45">
      <c r="A12" s="4" t="s">
        <v>789</v>
      </c>
      <c r="B12" s="5" t="s">
        <v>790</v>
      </c>
      <c r="D12" s="8" t="s">
        <v>819</v>
      </c>
      <c r="E12" s="9" t="s">
        <v>820</v>
      </c>
      <c r="F12" s="2"/>
      <c r="G12" s="8" t="s">
        <v>857</v>
      </c>
      <c r="H12" s="9" t="s">
        <v>858</v>
      </c>
      <c r="J12" t="s">
        <v>1064</v>
      </c>
      <c r="N12" t="str">
        <f t="shared" si="0"/>
        <v>1:31 PM</v>
      </c>
      <c r="O12" t="str">
        <f t="shared" si="1"/>
        <v>Respond to queries about the new health benefits package and insurance plans.</v>
      </c>
    </row>
    <row r="13" spans="1:15" x14ac:dyDescent="0.45">
      <c r="A13" s="4" t="s">
        <v>791</v>
      </c>
      <c r="B13" s="5" t="s">
        <v>792</v>
      </c>
      <c r="D13" s="8" t="s">
        <v>821</v>
      </c>
      <c r="E13" s="9" t="s">
        <v>822</v>
      </c>
      <c r="G13" s="8" t="s">
        <v>859</v>
      </c>
      <c r="H13" s="9" t="s">
        <v>860</v>
      </c>
      <c r="J13" t="s">
        <v>1065</v>
      </c>
      <c r="N13" t="str">
        <f t="shared" si="0"/>
        <v>1:54 PM</v>
      </c>
      <c r="O13" t="str">
        <f t="shared" si="1"/>
        <v>Plan a diversity and inclusion workshop with the HR team.</v>
      </c>
    </row>
    <row r="14" spans="1:15" x14ac:dyDescent="0.45">
      <c r="A14" s="4" t="s">
        <v>793</v>
      </c>
      <c r="B14" s="5" t="s">
        <v>794</v>
      </c>
      <c r="D14" s="8" t="s">
        <v>823</v>
      </c>
      <c r="E14" s="9" t="s">
        <v>824</v>
      </c>
      <c r="G14" s="8" t="s">
        <v>861</v>
      </c>
      <c r="H14" s="9" t="s">
        <v>862</v>
      </c>
      <c r="J14" t="s">
        <v>1066</v>
      </c>
      <c r="N14" t="str">
        <f t="shared" si="0"/>
        <v>2:19 PM</v>
      </c>
      <c r="O14" t="str">
        <f t="shared" si="1"/>
        <v>Take a short walk outside to refresh and clear your mind.</v>
      </c>
    </row>
    <row r="15" spans="1:15" x14ac:dyDescent="0.45">
      <c r="A15" s="4" t="s">
        <v>795</v>
      </c>
      <c r="B15" s="5" t="s">
        <v>796</v>
      </c>
      <c r="D15" s="8" t="s">
        <v>754</v>
      </c>
      <c r="E15" s="9" t="s">
        <v>825</v>
      </c>
      <c r="F15" s="2"/>
      <c r="G15" s="8" t="s">
        <v>863</v>
      </c>
      <c r="H15" s="9" t="s">
        <v>864</v>
      </c>
      <c r="J15" t="s">
        <v>1067</v>
      </c>
      <c r="N15" t="str">
        <f t="shared" si="0"/>
        <v>2:43 PM</v>
      </c>
      <c r="O15" t="str">
        <f t="shared" si="1"/>
        <v>Draft communication materials for the upcoming HR policy updates.</v>
      </c>
    </row>
    <row r="16" spans="1:15" x14ac:dyDescent="0.45">
      <c r="A16" s="4" t="s">
        <v>797</v>
      </c>
      <c r="B16" s="5" t="s">
        <v>798</v>
      </c>
      <c r="D16" s="8" t="s">
        <v>826</v>
      </c>
      <c r="E16" s="9" t="s">
        <v>827</v>
      </c>
      <c r="G16" s="8" t="s">
        <v>865</v>
      </c>
      <c r="H16" s="9" t="s">
        <v>866</v>
      </c>
      <c r="J16" t="s">
        <v>1068</v>
      </c>
      <c r="N16" t="str">
        <f t="shared" si="0"/>
        <v>3:05 PM</v>
      </c>
      <c r="O16" t="str">
        <f t="shared" si="1"/>
        <v>Send a Telegram message to a friend to catch up.</v>
      </c>
    </row>
    <row r="17" spans="1:15" x14ac:dyDescent="0.45">
      <c r="A17" s="4" t="s">
        <v>763</v>
      </c>
      <c r="B17" s="5" t="s">
        <v>799</v>
      </c>
      <c r="D17" s="8" t="s">
        <v>828</v>
      </c>
      <c r="E17" s="9" t="s">
        <v>829</v>
      </c>
      <c r="G17" s="8" t="s">
        <v>867</v>
      </c>
      <c r="H17" s="9" t="s">
        <v>868</v>
      </c>
      <c r="J17" t="s">
        <v>1069</v>
      </c>
      <c r="N17" t="str">
        <f t="shared" si="0"/>
        <v>3:28 PM</v>
      </c>
      <c r="O17" t="str">
        <f t="shared" si="1"/>
        <v>Review and update digital employee files for compliance with HR policies.</v>
      </c>
    </row>
    <row r="18" spans="1:15" x14ac:dyDescent="0.45">
      <c r="A18" s="4" t="s">
        <v>764</v>
      </c>
      <c r="B18" s="5" t="s">
        <v>800</v>
      </c>
      <c r="D18" s="8" t="s">
        <v>830</v>
      </c>
      <c r="E18" s="9" t="s">
        <v>831</v>
      </c>
      <c r="F18" s="2"/>
      <c r="G18" s="8" t="s">
        <v>869</v>
      </c>
      <c r="H18" s="9" t="s">
        <v>870</v>
      </c>
      <c r="J18" t="s">
        <v>1070</v>
      </c>
      <c r="N18" t="str">
        <f t="shared" si="0"/>
        <v>3:51 PM</v>
      </c>
      <c r="O18" t="str">
        <f t="shared" si="1"/>
        <v>Manage support tickets in the employee helpdesk.</v>
      </c>
    </row>
    <row r="19" spans="1:15" x14ac:dyDescent="0.45">
      <c r="A19" s="4" t="s">
        <v>756</v>
      </c>
      <c r="B19" s="5" t="s">
        <v>801</v>
      </c>
      <c r="D19" s="8" t="s">
        <v>832</v>
      </c>
      <c r="E19" s="9" t="s">
        <v>833</v>
      </c>
      <c r="G19" s="8" t="s">
        <v>871</v>
      </c>
      <c r="H19" s="9" t="s">
        <v>872</v>
      </c>
      <c r="J19" t="s">
        <v>1071</v>
      </c>
      <c r="N19" t="str">
        <f t="shared" si="0"/>
        <v>4:14 PM</v>
      </c>
      <c r="O19" t="str">
        <f t="shared" si="1"/>
        <v>Spend a few moments browsing social media to relax.</v>
      </c>
    </row>
    <row r="20" spans="1:15" x14ac:dyDescent="0.45">
      <c r="A20" s="4" t="s">
        <v>757</v>
      </c>
      <c r="B20" s="5" t="s">
        <v>802</v>
      </c>
      <c r="D20" s="8" t="s">
        <v>834</v>
      </c>
      <c r="E20" s="9" t="s">
        <v>835</v>
      </c>
      <c r="G20" s="8" t="s">
        <v>873</v>
      </c>
      <c r="H20" s="9" t="s">
        <v>874</v>
      </c>
      <c r="J20" t="s">
        <v>1072</v>
      </c>
      <c r="N20" t="str">
        <f t="shared" si="0"/>
        <v>4:32 PM</v>
      </c>
      <c r="O20" t="str">
        <f t="shared" si="1"/>
        <v>Compile and finalize end-of-day HR activity reports for submission to management.</v>
      </c>
    </row>
    <row r="21" spans="1:15" ht="14.65" thickBot="1" x14ac:dyDescent="0.5">
      <c r="A21" s="2"/>
      <c r="D21" s="10" t="s">
        <v>836</v>
      </c>
      <c r="E21" s="11" t="s">
        <v>837</v>
      </c>
      <c r="F21" s="2"/>
      <c r="G21" s="10" t="s">
        <v>836</v>
      </c>
      <c r="H21" s="11" t="s">
        <v>837</v>
      </c>
      <c r="J21" t="s">
        <v>1073</v>
      </c>
      <c r="N21" t="str">
        <f t="shared" si="0"/>
        <v>4:57 PM</v>
      </c>
      <c r="O21" t="str">
        <f t="shared" si="1"/>
        <v>Log off, tidy up the workspace, and prepare the task list for tomorrow.</v>
      </c>
    </row>
    <row r="22" spans="1:15" ht="14.65" thickBot="1" x14ac:dyDescent="0.5"/>
    <row r="23" spans="1:15" x14ac:dyDescent="0.45">
      <c r="A23" s="6" t="s">
        <v>477</v>
      </c>
      <c r="B23" s="31"/>
      <c r="D23" s="6" t="s">
        <v>478</v>
      </c>
      <c r="E23" s="31"/>
      <c r="G23" s="6" t="s">
        <v>479</v>
      </c>
      <c r="H23" s="31"/>
    </row>
    <row r="24" spans="1:15" x14ac:dyDescent="0.45">
      <c r="A24" s="8" t="s">
        <v>875</v>
      </c>
      <c r="B24" s="9" t="s">
        <v>876</v>
      </c>
      <c r="D24" s="8" t="s">
        <v>749</v>
      </c>
      <c r="E24" s="9" t="s">
        <v>906</v>
      </c>
      <c r="G24" s="8" t="s">
        <v>937</v>
      </c>
      <c r="H24" s="9" t="s">
        <v>938</v>
      </c>
    </row>
    <row r="25" spans="1:15" x14ac:dyDescent="0.45">
      <c r="A25" s="8" t="s">
        <v>877</v>
      </c>
      <c r="B25" s="9" t="s">
        <v>878</v>
      </c>
      <c r="D25" s="8" t="s">
        <v>907</v>
      </c>
      <c r="E25" s="9" t="s">
        <v>908</v>
      </c>
      <c r="G25" s="8" t="s">
        <v>939</v>
      </c>
      <c r="H25" s="9" t="s">
        <v>940</v>
      </c>
    </row>
    <row r="26" spans="1:15" x14ac:dyDescent="0.45">
      <c r="A26" s="8" t="s">
        <v>750</v>
      </c>
      <c r="B26" s="9" t="s">
        <v>879</v>
      </c>
      <c r="D26" s="8" t="s">
        <v>909</v>
      </c>
      <c r="E26" s="9" t="s">
        <v>910</v>
      </c>
      <c r="G26" s="8" t="s">
        <v>941</v>
      </c>
      <c r="H26" s="9" t="s">
        <v>942</v>
      </c>
    </row>
    <row r="27" spans="1:15" x14ac:dyDescent="0.45">
      <c r="A27" s="8" t="s">
        <v>880</v>
      </c>
      <c r="B27" s="9" t="s">
        <v>881</v>
      </c>
      <c r="D27" s="8" t="s">
        <v>911</v>
      </c>
      <c r="E27" s="9" t="s">
        <v>912</v>
      </c>
      <c r="G27" s="8" t="s">
        <v>911</v>
      </c>
      <c r="H27" s="9" t="s">
        <v>943</v>
      </c>
    </row>
    <row r="28" spans="1:15" x14ac:dyDescent="0.45">
      <c r="A28" s="8" t="s">
        <v>882</v>
      </c>
      <c r="B28" s="9" t="s">
        <v>883</v>
      </c>
      <c r="D28" s="8" t="s">
        <v>913</v>
      </c>
      <c r="E28" s="9" t="s">
        <v>914</v>
      </c>
      <c r="G28" s="8" t="s">
        <v>913</v>
      </c>
      <c r="H28" s="9" t="s">
        <v>944</v>
      </c>
    </row>
    <row r="29" spans="1:15" x14ac:dyDescent="0.45">
      <c r="A29" s="8" t="s">
        <v>758</v>
      </c>
      <c r="B29" s="9" t="s">
        <v>884</v>
      </c>
      <c r="D29" s="8" t="s">
        <v>846</v>
      </c>
      <c r="E29" s="9" t="s">
        <v>915</v>
      </c>
      <c r="G29" s="8" t="s">
        <v>846</v>
      </c>
      <c r="H29" s="9" t="s">
        <v>945</v>
      </c>
    </row>
    <row r="30" spans="1:15" x14ac:dyDescent="0.45">
      <c r="A30" s="8" t="s">
        <v>885</v>
      </c>
      <c r="B30" s="9" t="s">
        <v>886</v>
      </c>
      <c r="D30" s="8" t="s">
        <v>848</v>
      </c>
      <c r="E30" s="9" t="s">
        <v>916</v>
      </c>
      <c r="G30" s="8" t="s">
        <v>946</v>
      </c>
      <c r="H30" s="9" t="s">
        <v>917</v>
      </c>
    </row>
    <row r="31" spans="1:15" x14ac:dyDescent="0.45">
      <c r="A31" s="8" t="s">
        <v>852</v>
      </c>
      <c r="B31" s="9" t="s">
        <v>887</v>
      </c>
      <c r="D31" s="8" t="s">
        <v>850</v>
      </c>
      <c r="E31" s="9" t="s">
        <v>917</v>
      </c>
      <c r="G31" s="8" t="s">
        <v>947</v>
      </c>
      <c r="H31" s="9" t="s">
        <v>202</v>
      </c>
    </row>
    <row r="32" spans="1:15" x14ac:dyDescent="0.45">
      <c r="A32" s="8" t="s">
        <v>759</v>
      </c>
      <c r="B32" s="9" t="s">
        <v>888</v>
      </c>
      <c r="D32" s="8" t="s">
        <v>918</v>
      </c>
      <c r="E32" s="9" t="s">
        <v>202</v>
      </c>
      <c r="G32" s="8" t="s">
        <v>948</v>
      </c>
      <c r="H32" s="9" t="s">
        <v>949</v>
      </c>
    </row>
    <row r="33" spans="1:8" x14ac:dyDescent="0.45">
      <c r="A33" s="8" t="s">
        <v>760</v>
      </c>
      <c r="B33" s="9" t="s">
        <v>889</v>
      </c>
      <c r="D33" s="8" t="s">
        <v>919</v>
      </c>
      <c r="E33" s="9" t="s">
        <v>920</v>
      </c>
      <c r="G33" s="8" t="s">
        <v>950</v>
      </c>
      <c r="H33" s="9" t="s">
        <v>951</v>
      </c>
    </row>
    <row r="34" spans="1:8" x14ac:dyDescent="0.45">
      <c r="A34" s="8" t="s">
        <v>890</v>
      </c>
      <c r="B34" s="9" t="s">
        <v>891</v>
      </c>
      <c r="D34" s="8" t="s">
        <v>921</v>
      </c>
      <c r="E34" s="9" t="s">
        <v>922</v>
      </c>
      <c r="G34" s="8" t="s">
        <v>952</v>
      </c>
      <c r="H34" s="9" t="s">
        <v>953</v>
      </c>
    </row>
    <row r="35" spans="1:8" x14ac:dyDescent="0.45">
      <c r="A35" s="8" t="s">
        <v>823</v>
      </c>
      <c r="B35" s="9" t="s">
        <v>892</v>
      </c>
      <c r="D35" s="8" t="s">
        <v>923</v>
      </c>
      <c r="E35" s="9" t="s">
        <v>924</v>
      </c>
      <c r="G35" s="8" t="s">
        <v>761</v>
      </c>
      <c r="H35" s="9" t="s">
        <v>954</v>
      </c>
    </row>
    <row r="36" spans="1:8" x14ac:dyDescent="0.45">
      <c r="A36" s="8" t="s">
        <v>893</v>
      </c>
      <c r="B36" s="9" t="s">
        <v>894</v>
      </c>
      <c r="D36" s="8" t="s">
        <v>823</v>
      </c>
      <c r="E36" s="9" t="s">
        <v>925</v>
      </c>
      <c r="G36" s="8" t="s">
        <v>823</v>
      </c>
      <c r="H36" s="9" t="s">
        <v>860</v>
      </c>
    </row>
    <row r="37" spans="1:8" x14ac:dyDescent="0.45">
      <c r="A37" s="8" t="s">
        <v>895</v>
      </c>
      <c r="B37" s="9" t="s">
        <v>896</v>
      </c>
      <c r="D37" s="8" t="s">
        <v>926</v>
      </c>
      <c r="E37" s="9" t="s">
        <v>927</v>
      </c>
      <c r="G37" s="8" t="s">
        <v>861</v>
      </c>
      <c r="H37" s="9" t="s">
        <v>955</v>
      </c>
    </row>
    <row r="38" spans="1:8" x14ac:dyDescent="0.45">
      <c r="A38" s="8" t="s">
        <v>897</v>
      </c>
      <c r="B38" s="9" t="s">
        <v>898</v>
      </c>
      <c r="D38" s="8" t="s">
        <v>928</v>
      </c>
      <c r="E38" s="9" t="s">
        <v>929</v>
      </c>
      <c r="G38" s="8" t="s">
        <v>895</v>
      </c>
      <c r="H38" s="9" t="s">
        <v>956</v>
      </c>
    </row>
    <row r="39" spans="1:8" x14ac:dyDescent="0.45">
      <c r="A39" s="8" t="s">
        <v>899</v>
      </c>
      <c r="B39" s="9" t="s">
        <v>900</v>
      </c>
      <c r="D39" s="8" t="s">
        <v>930</v>
      </c>
      <c r="E39" s="9" t="s">
        <v>931</v>
      </c>
      <c r="G39" s="8" t="s">
        <v>930</v>
      </c>
      <c r="H39" s="9" t="s">
        <v>957</v>
      </c>
    </row>
    <row r="40" spans="1:8" x14ac:dyDescent="0.45">
      <c r="A40" s="8" t="s">
        <v>770</v>
      </c>
      <c r="B40" s="9" t="s">
        <v>901</v>
      </c>
      <c r="D40" s="8" t="s">
        <v>899</v>
      </c>
      <c r="E40" s="9" t="s">
        <v>932</v>
      </c>
      <c r="G40" s="8" t="s">
        <v>755</v>
      </c>
      <c r="H40" s="9" t="s">
        <v>958</v>
      </c>
    </row>
    <row r="41" spans="1:8" x14ac:dyDescent="0.45">
      <c r="A41" s="8" t="s">
        <v>902</v>
      </c>
      <c r="B41" s="9" t="s">
        <v>903</v>
      </c>
      <c r="D41" s="8" t="s">
        <v>770</v>
      </c>
      <c r="E41" s="9" t="s">
        <v>933</v>
      </c>
      <c r="G41" s="8" t="s">
        <v>959</v>
      </c>
      <c r="H41" s="9" t="s">
        <v>933</v>
      </c>
    </row>
    <row r="42" spans="1:8" ht="14.65" thickBot="1" x14ac:dyDescent="0.5">
      <c r="A42" s="10" t="s">
        <v>904</v>
      </c>
      <c r="B42" s="11" t="s">
        <v>905</v>
      </c>
      <c r="D42" s="8" t="s">
        <v>934</v>
      </c>
      <c r="E42" s="9" t="s">
        <v>935</v>
      </c>
      <c r="G42" s="8" t="s">
        <v>765</v>
      </c>
      <c r="H42" s="9" t="s">
        <v>960</v>
      </c>
    </row>
    <row r="43" spans="1:8" ht="14.65" thickBot="1" x14ac:dyDescent="0.5">
      <c r="A43" s="2"/>
      <c r="D43" s="10" t="s">
        <v>873</v>
      </c>
      <c r="E43" s="11" t="s">
        <v>936</v>
      </c>
      <c r="G43" s="10" t="s">
        <v>836</v>
      </c>
      <c r="H43" s="11" t="s">
        <v>961</v>
      </c>
    </row>
    <row r="44" spans="1:8" ht="14.65" thickBot="1" x14ac:dyDescent="0.5"/>
    <row r="45" spans="1:8" x14ac:dyDescent="0.45">
      <c r="A45" s="6" t="s">
        <v>480</v>
      </c>
      <c r="B45" s="31"/>
      <c r="D45" s="6" t="s">
        <v>481</v>
      </c>
      <c r="E45" s="31"/>
      <c r="G45" s="6" t="s">
        <v>70</v>
      </c>
      <c r="H45" s="31"/>
    </row>
    <row r="46" spans="1:8" x14ac:dyDescent="0.45">
      <c r="A46" s="8" t="s">
        <v>838</v>
      </c>
      <c r="B46" s="9" t="s">
        <v>962</v>
      </c>
      <c r="D46" s="8" t="s">
        <v>990</v>
      </c>
      <c r="E46" s="9" t="s">
        <v>991</v>
      </c>
      <c r="G46" s="8" t="s">
        <v>1021</v>
      </c>
      <c r="H46" s="9" t="s">
        <v>1022</v>
      </c>
    </row>
    <row r="47" spans="1:8" x14ac:dyDescent="0.45">
      <c r="A47" s="8" t="s">
        <v>963</v>
      </c>
      <c r="B47" s="9" t="s">
        <v>964</v>
      </c>
      <c r="D47" s="8" t="s">
        <v>992</v>
      </c>
      <c r="E47" s="9" t="s">
        <v>993</v>
      </c>
      <c r="G47" s="8" t="s">
        <v>1023</v>
      </c>
      <c r="H47" s="9" t="s">
        <v>1024</v>
      </c>
    </row>
    <row r="48" spans="1:8" x14ac:dyDescent="0.45">
      <c r="A48" s="8" t="s">
        <v>965</v>
      </c>
      <c r="B48" s="9" t="s">
        <v>966</v>
      </c>
      <c r="D48" s="8" t="s">
        <v>994</v>
      </c>
      <c r="E48" s="9" t="s">
        <v>995</v>
      </c>
      <c r="G48" s="8" t="s">
        <v>1025</v>
      </c>
      <c r="H48" s="9" t="s">
        <v>1026</v>
      </c>
    </row>
    <row r="49" spans="1:8" x14ac:dyDescent="0.45">
      <c r="A49" s="8" t="s">
        <v>967</v>
      </c>
      <c r="B49" s="9" t="s">
        <v>845</v>
      </c>
      <c r="D49" s="8" t="s">
        <v>766</v>
      </c>
      <c r="E49" s="9" t="s">
        <v>996</v>
      </c>
      <c r="G49" s="8" t="s">
        <v>1027</v>
      </c>
      <c r="H49" s="9" t="s">
        <v>1028</v>
      </c>
    </row>
    <row r="50" spans="1:8" x14ac:dyDescent="0.45">
      <c r="A50" s="8" t="s">
        <v>968</v>
      </c>
      <c r="B50" s="9" t="s">
        <v>969</v>
      </c>
      <c r="D50" s="8" t="s">
        <v>997</v>
      </c>
      <c r="E50" s="9" t="s">
        <v>998</v>
      </c>
      <c r="G50" s="8" t="s">
        <v>1029</v>
      </c>
      <c r="H50" s="9" t="s">
        <v>1030</v>
      </c>
    </row>
    <row r="51" spans="1:8" x14ac:dyDescent="0.45">
      <c r="A51" s="8" t="s">
        <v>970</v>
      </c>
      <c r="B51" s="9" t="s">
        <v>971</v>
      </c>
      <c r="D51" s="8" t="s">
        <v>767</v>
      </c>
      <c r="E51" s="9" t="s">
        <v>999</v>
      </c>
      <c r="G51" s="8" t="s">
        <v>1031</v>
      </c>
      <c r="H51" s="9" t="s">
        <v>1032</v>
      </c>
    </row>
    <row r="52" spans="1:8" x14ac:dyDescent="0.45">
      <c r="A52" s="8" t="s">
        <v>972</v>
      </c>
      <c r="B52" s="9" t="s">
        <v>917</v>
      </c>
      <c r="D52" s="8" t="s">
        <v>1000</v>
      </c>
      <c r="E52" s="9" t="s">
        <v>1001</v>
      </c>
      <c r="G52" s="8" t="s">
        <v>758</v>
      </c>
      <c r="H52" s="9" t="s">
        <v>1033</v>
      </c>
    </row>
    <row r="53" spans="1:8" x14ac:dyDescent="0.45">
      <c r="A53" s="8" t="s">
        <v>973</v>
      </c>
      <c r="B53" s="9" t="s">
        <v>202</v>
      </c>
      <c r="D53" s="8" t="s">
        <v>1002</v>
      </c>
      <c r="E53" s="9" t="s">
        <v>202</v>
      </c>
      <c r="G53" s="8" t="s">
        <v>1034</v>
      </c>
      <c r="H53" s="9" t="s">
        <v>202</v>
      </c>
    </row>
    <row r="54" spans="1:8" x14ac:dyDescent="0.45">
      <c r="A54" s="8" t="s">
        <v>974</v>
      </c>
      <c r="B54" s="9" t="s">
        <v>975</v>
      </c>
      <c r="D54" s="8" t="s">
        <v>1003</v>
      </c>
      <c r="E54" s="9" t="s">
        <v>1004</v>
      </c>
      <c r="G54" s="8" t="s">
        <v>1035</v>
      </c>
      <c r="H54" s="9" t="s">
        <v>1036</v>
      </c>
    </row>
    <row r="55" spans="1:8" x14ac:dyDescent="0.45">
      <c r="A55" s="8" t="s">
        <v>976</v>
      </c>
      <c r="B55" s="9" t="s">
        <v>977</v>
      </c>
      <c r="D55" s="8" t="s">
        <v>1005</v>
      </c>
      <c r="E55" s="9" t="s">
        <v>1006</v>
      </c>
      <c r="G55" s="8" t="s">
        <v>1037</v>
      </c>
      <c r="H55" s="9" t="s">
        <v>1038</v>
      </c>
    </row>
    <row r="56" spans="1:8" x14ac:dyDescent="0.45">
      <c r="A56" s="8" t="s">
        <v>753</v>
      </c>
      <c r="B56" s="9" t="s">
        <v>978</v>
      </c>
      <c r="D56" s="8" t="s">
        <v>1007</v>
      </c>
      <c r="E56" s="9" t="s">
        <v>1008</v>
      </c>
      <c r="G56" s="8" t="s">
        <v>1039</v>
      </c>
      <c r="H56" s="9" t="s">
        <v>1040</v>
      </c>
    </row>
    <row r="57" spans="1:8" x14ac:dyDescent="0.45">
      <c r="A57" s="8" t="s">
        <v>979</v>
      </c>
      <c r="B57" s="9" t="s">
        <v>980</v>
      </c>
      <c r="D57" s="8" t="s">
        <v>1009</v>
      </c>
      <c r="E57" s="9" t="s">
        <v>860</v>
      </c>
      <c r="G57" s="8" t="s">
        <v>1041</v>
      </c>
      <c r="H57" s="9" t="s">
        <v>1042</v>
      </c>
    </row>
    <row r="58" spans="1:8" x14ac:dyDescent="0.45">
      <c r="A58" s="8" t="s">
        <v>981</v>
      </c>
      <c r="B58" s="9" t="s">
        <v>982</v>
      </c>
      <c r="D58" s="8" t="s">
        <v>1010</v>
      </c>
      <c r="E58" s="9" t="s">
        <v>1011</v>
      </c>
      <c r="G58" s="8" t="s">
        <v>1043</v>
      </c>
      <c r="H58" s="9" t="s">
        <v>1044</v>
      </c>
    </row>
    <row r="59" spans="1:8" x14ac:dyDescent="0.45">
      <c r="A59" s="8" t="s">
        <v>762</v>
      </c>
      <c r="B59" s="9" t="s">
        <v>983</v>
      </c>
      <c r="D59" s="8" t="s">
        <v>1012</v>
      </c>
      <c r="E59" s="9" t="s">
        <v>1013</v>
      </c>
      <c r="G59" s="8" t="s">
        <v>1045</v>
      </c>
      <c r="H59" s="9" t="s">
        <v>957</v>
      </c>
    </row>
    <row r="60" spans="1:8" x14ac:dyDescent="0.45">
      <c r="A60" s="8" t="s">
        <v>928</v>
      </c>
      <c r="B60" s="9" t="s">
        <v>984</v>
      </c>
      <c r="D60" s="8" t="s">
        <v>1014</v>
      </c>
      <c r="E60" s="9" t="s">
        <v>1015</v>
      </c>
      <c r="G60" s="8" t="s">
        <v>1046</v>
      </c>
      <c r="H60" s="9" t="s">
        <v>1047</v>
      </c>
    </row>
    <row r="61" spans="1:8" x14ac:dyDescent="0.45">
      <c r="A61" s="8" t="s">
        <v>828</v>
      </c>
      <c r="B61" s="9" t="s">
        <v>985</v>
      </c>
      <c r="D61" s="8" t="s">
        <v>1016</v>
      </c>
      <c r="E61" s="9" t="s">
        <v>1017</v>
      </c>
      <c r="G61" s="8" t="s">
        <v>1048</v>
      </c>
      <c r="H61" s="9" t="s">
        <v>1049</v>
      </c>
    </row>
    <row r="62" spans="1:8" x14ac:dyDescent="0.45">
      <c r="A62" s="8" t="s">
        <v>986</v>
      </c>
      <c r="B62" s="9" t="s">
        <v>933</v>
      </c>
      <c r="D62" s="8" t="s">
        <v>830</v>
      </c>
      <c r="E62" s="9" t="s">
        <v>1018</v>
      </c>
      <c r="G62" s="8" t="s">
        <v>830</v>
      </c>
      <c r="H62" s="9" t="s">
        <v>1050</v>
      </c>
    </row>
    <row r="63" spans="1:8" x14ac:dyDescent="0.45">
      <c r="A63" s="8" t="s">
        <v>987</v>
      </c>
      <c r="B63" s="9" t="s">
        <v>988</v>
      </c>
      <c r="D63" s="8" t="s">
        <v>1019</v>
      </c>
      <c r="E63" s="9" t="s">
        <v>988</v>
      </c>
      <c r="G63" s="8" t="s">
        <v>1051</v>
      </c>
      <c r="H63" s="9" t="s">
        <v>1052</v>
      </c>
    </row>
    <row r="64" spans="1:8" ht="14.65" thickBot="1" x14ac:dyDescent="0.5">
      <c r="A64" s="10" t="s">
        <v>902</v>
      </c>
      <c r="B64" s="11" t="s">
        <v>989</v>
      </c>
      <c r="D64" s="10" t="s">
        <v>871</v>
      </c>
      <c r="E64" s="11" t="s">
        <v>1020</v>
      </c>
      <c r="G64" s="10" t="s">
        <v>902</v>
      </c>
      <c r="H64" s="11" t="s">
        <v>1053</v>
      </c>
    </row>
    <row r="65" spans="1:7" x14ac:dyDescent="0.45">
      <c r="A65" s="2"/>
      <c r="D65" s="2"/>
      <c r="G65" s="2"/>
    </row>
    <row r="66" spans="1:7" ht="14.65" thickBot="1" x14ac:dyDescent="0.5"/>
    <row r="67" spans="1:7" ht="14.65" thickBot="1" x14ac:dyDescent="0.5">
      <c r="A67" s="47" t="s">
        <v>482</v>
      </c>
      <c r="B67" s="48"/>
    </row>
    <row r="68" spans="1:7" x14ac:dyDescent="0.45">
      <c r="A68" s="49" t="s">
        <v>1021</v>
      </c>
      <c r="B68" s="50" t="s">
        <v>1074</v>
      </c>
    </row>
    <row r="69" spans="1:7" x14ac:dyDescent="0.45">
      <c r="A69" s="8" t="s">
        <v>1075</v>
      </c>
      <c r="B69" s="9" t="s">
        <v>1076</v>
      </c>
    </row>
    <row r="70" spans="1:7" x14ac:dyDescent="0.45">
      <c r="A70" s="8" t="s">
        <v>1077</v>
      </c>
      <c r="B70" s="9" t="s">
        <v>1078</v>
      </c>
    </row>
    <row r="71" spans="1:7" x14ac:dyDescent="0.45">
      <c r="A71" s="8" t="s">
        <v>1079</v>
      </c>
      <c r="B71" s="9" t="s">
        <v>1080</v>
      </c>
    </row>
    <row r="72" spans="1:7" x14ac:dyDescent="0.45">
      <c r="A72" s="8" t="s">
        <v>997</v>
      </c>
      <c r="B72" s="9" t="s">
        <v>1081</v>
      </c>
    </row>
    <row r="73" spans="1:7" x14ac:dyDescent="0.45">
      <c r="A73" s="8" t="s">
        <v>812</v>
      </c>
      <c r="B73" s="9" t="s">
        <v>1082</v>
      </c>
    </row>
    <row r="74" spans="1:7" x14ac:dyDescent="0.45">
      <c r="A74" s="8" t="s">
        <v>1083</v>
      </c>
      <c r="B74" s="9" t="s">
        <v>1084</v>
      </c>
    </row>
    <row r="75" spans="1:7" x14ac:dyDescent="0.45">
      <c r="A75" s="8" t="s">
        <v>751</v>
      </c>
      <c r="B75" s="9" t="s">
        <v>887</v>
      </c>
    </row>
    <row r="76" spans="1:7" x14ac:dyDescent="0.45">
      <c r="A76" s="8" t="s">
        <v>1085</v>
      </c>
      <c r="B76" s="9" t="s">
        <v>1086</v>
      </c>
    </row>
    <row r="77" spans="1:7" x14ac:dyDescent="0.45">
      <c r="A77" s="8" t="s">
        <v>1087</v>
      </c>
      <c r="B77" s="9" t="s">
        <v>1088</v>
      </c>
    </row>
    <row r="78" spans="1:7" x14ac:dyDescent="0.45">
      <c r="A78" s="8" t="s">
        <v>1089</v>
      </c>
      <c r="B78" s="9" t="s">
        <v>1090</v>
      </c>
    </row>
    <row r="79" spans="1:7" x14ac:dyDescent="0.45">
      <c r="A79" s="8" t="s">
        <v>1039</v>
      </c>
      <c r="B79" s="9" t="s">
        <v>1091</v>
      </c>
    </row>
    <row r="80" spans="1:7" x14ac:dyDescent="0.45">
      <c r="A80" s="8" t="s">
        <v>1041</v>
      </c>
      <c r="B80" s="9" t="s">
        <v>1092</v>
      </c>
    </row>
    <row r="81" spans="1:2" x14ac:dyDescent="0.45">
      <c r="A81" s="8" t="s">
        <v>981</v>
      </c>
      <c r="B81" s="9" t="s">
        <v>1093</v>
      </c>
    </row>
    <row r="82" spans="1:2" x14ac:dyDescent="0.45">
      <c r="A82" s="8" t="s">
        <v>926</v>
      </c>
      <c r="B82" s="9" t="s">
        <v>1094</v>
      </c>
    </row>
    <row r="83" spans="1:2" x14ac:dyDescent="0.45">
      <c r="A83" s="8" t="s">
        <v>895</v>
      </c>
      <c r="B83" s="9" t="s">
        <v>1095</v>
      </c>
    </row>
    <row r="84" spans="1:2" x14ac:dyDescent="0.45">
      <c r="A84" s="8" t="s">
        <v>865</v>
      </c>
      <c r="B84" s="9" t="s">
        <v>1096</v>
      </c>
    </row>
    <row r="85" spans="1:2" x14ac:dyDescent="0.45">
      <c r="A85" s="8" t="s">
        <v>830</v>
      </c>
      <c r="B85" s="9" t="s">
        <v>1097</v>
      </c>
    </row>
    <row r="86" spans="1:2" x14ac:dyDescent="0.45">
      <c r="A86" s="8" t="s">
        <v>1098</v>
      </c>
      <c r="B86" s="9" t="s">
        <v>1099</v>
      </c>
    </row>
    <row r="87" spans="1:2" ht="14.65" thickBot="1" x14ac:dyDescent="0.5">
      <c r="A87" s="10" t="s">
        <v>871</v>
      </c>
      <c r="B87" s="11" t="s">
        <v>1100</v>
      </c>
    </row>
  </sheetData>
  <conditionalFormatting sqref="B2:B20">
    <cfRule type="duplicateValues" dxfId="31" priority="1"/>
  </conditionalFormatting>
  <conditionalFormatting sqref="B24:B43">
    <cfRule type="duplicateValues" dxfId="30" priority="4"/>
  </conditionalFormatting>
  <conditionalFormatting sqref="B46:B64">
    <cfRule type="duplicateValues" dxfId="29" priority="7"/>
  </conditionalFormatting>
  <conditionalFormatting sqref="B68:B86">
    <cfRule type="duplicateValues" dxfId="28" priority="10"/>
  </conditionalFormatting>
  <conditionalFormatting sqref="E2:E21">
    <cfRule type="duplicateValues" dxfId="27" priority="2"/>
  </conditionalFormatting>
  <conditionalFormatting sqref="E24:E43">
    <cfRule type="duplicateValues" dxfId="26" priority="5"/>
  </conditionalFormatting>
  <conditionalFormatting sqref="E46:E64">
    <cfRule type="duplicateValues" dxfId="25" priority="8"/>
  </conditionalFormatting>
  <conditionalFormatting sqref="H2:H21">
    <cfRule type="duplicateValues" dxfId="24" priority="3"/>
  </conditionalFormatting>
  <conditionalFormatting sqref="H24:H43">
    <cfRule type="duplicateValues" dxfId="23" priority="6"/>
  </conditionalFormatting>
  <conditionalFormatting sqref="H46:H64">
    <cfRule type="duplicateValues" dxfId="22" priority="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dimension ref="A1:M95"/>
  <sheetViews>
    <sheetView zoomScale="110" zoomScaleNormal="110" workbookViewId="0">
      <pane ySplit="5" topLeftCell="A6" activePane="bottomLeft" state="frozen"/>
      <selection pane="bottomLeft" activeCell="B9" sqref="B9"/>
    </sheetView>
    <sheetView topLeftCell="A22" workbookViewId="1">
      <selection activeCell="C12" sqref="C12"/>
    </sheetView>
    <sheetView workbookViewId="2"/>
  </sheetViews>
  <sheetFormatPr defaultRowHeight="14.25" x14ac:dyDescent="0.45"/>
  <cols>
    <col min="1" max="1" width="84.6640625" bestFit="1" customWidth="1"/>
  </cols>
  <sheetData>
    <row r="1" spans="1:13" x14ac:dyDescent="0.45">
      <c r="A1" t="s">
        <v>1103</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38" t="s">
        <v>685</v>
      </c>
      <c r="B2" s="39">
        <f t="shared" ref="B2:K2" si="1">SUM(B6:B95)</f>
        <v>19</v>
      </c>
      <c r="C2" s="39">
        <f t="shared" si="1"/>
        <v>20</v>
      </c>
      <c r="D2" s="39">
        <f t="shared" si="1"/>
        <v>20</v>
      </c>
      <c r="E2" s="39">
        <f t="shared" si="1"/>
        <v>19</v>
      </c>
      <c r="F2" s="39">
        <f t="shared" si="1"/>
        <v>20</v>
      </c>
      <c r="G2" s="39">
        <f t="shared" si="1"/>
        <v>20</v>
      </c>
      <c r="H2" s="39">
        <f t="shared" si="1"/>
        <v>19</v>
      </c>
      <c r="I2" s="39">
        <f t="shared" si="1"/>
        <v>19</v>
      </c>
      <c r="J2" s="39">
        <f t="shared" si="1"/>
        <v>19</v>
      </c>
      <c r="K2" s="39">
        <f t="shared" si="1"/>
        <v>20</v>
      </c>
    </row>
    <row r="3" spans="1:13" x14ac:dyDescent="0.45">
      <c r="A3" s="38" t="s">
        <v>109</v>
      </c>
      <c r="B3" s="39">
        <v>19</v>
      </c>
      <c r="C3" s="39">
        <v>20</v>
      </c>
      <c r="D3" s="39">
        <v>20</v>
      </c>
      <c r="E3" s="39">
        <v>19</v>
      </c>
      <c r="F3" s="39">
        <v>20</v>
      </c>
      <c r="G3" s="39">
        <v>20</v>
      </c>
      <c r="H3" s="39">
        <v>19</v>
      </c>
      <c r="I3" s="39">
        <v>19</v>
      </c>
      <c r="J3" s="39">
        <v>19</v>
      </c>
      <c r="K3" s="39">
        <v>20</v>
      </c>
    </row>
    <row r="4" spans="1:13" x14ac:dyDescent="0.45">
      <c r="A4" s="38" t="s">
        <v>684</v>
      </c>
      <c r="B4" s="39">
        <v>7</v>
      </c>
      <c r="C4" s="39">
        <v>11</v>
      </c>
      <c r="D4" s="39">
        <v>22</v>
      </c>
      <c r="E4" s="39">
        <v>26</v>
      </c>
      <c r="F4" s="39">
        <v>32</v>
      </c>
      <c r="G4" s="39">
        <v>39</v>
      </c>
      <c r="H4" s="39">
        <v>44</v>
      </c>
      <c r="I4" s="39">
        <v>64</v>
      </c>
      <c r="J4" s="39">
        <v>71</v>
      </c>
      <c r="K4" s="39">
        <v>86</v>
      </c>
    </row>
    <row r="5" spans="1:13" x14ac:dyDescent="0.45">
      <c r="A5" s="38" t="s">
        <v>683</v>
      </c>
      <c r="B5" s="39"/>
      <c r="C5" s="39"/>
      <c r="D5" s="39"/>
      <c r="E5" s="39"/>
      <c r="F5" s="39"/>
      <c r="G5" s="39"/>
      <c r="H5" s="39"/>
      <c r="I5" s="39"/>
      <c r="J5" s="39"/>
      <c r="K5" s="39"/>
      <c r="L5" s="1"/>
      <c r="M5" s="1"/>
    </row>
    <row r="6" spans="1:13" ht="85.5" x14ac:dyDescent="0.45">
      <c r="A6" s="3" t="s">
        <v>1101</v>
      </c>
      <c r="C6">
        <v>1</v>
      </c>
      <c r="D6">
        <v>1</v>
      </c>
      <c r="F6">
        <v>1</v>
      </c>
      <c r="G6">
        <v>1</v>
      </c>
      <c r="I6">
        <v>1</v>
      </c>
      <c r="K6">
        <v>1</v>
      </c>
    </row>
    <row r="7" spans="1:13" x14ac:dyDescent="0.45">
      <c r="A7" t="s">
        <v>774</v>
      </c>
      <c r="B7">
        <v>1</v>
      </c>
    </row>
    <row r="8" spans="1:13" x14ac:dyDescent="0.45">
      <c r="A8" t="s">
        <v>776</v>
      </c>
      <c r="B8">
        <v>1</v>
      </c>
    </row>
    <row r="9" spans="1:13" ht="42.75" x14ac:dyDescent="0.45">
      <c r="A9" s="3" t="s">
        <v>1104</v>
      </c>
      <c r="B9">
        <v>1</v>
      </c>
      <c r="C9">
        <v>1</v>
      </c>
      <c r="G9">
        <v>1</v>
      </c>
    </row>
    <row r="10" spans="1:13" ht="42.75" x14ac:dyDescent="0.45">
      <c r="A10" s="3" t="s">
        <v>1107</v>
      </c>
      <c r="B10">
        <v>1</v>
      </c>
      <c r="D10">
        <v>1</v>
      </c>
      <c r="J10">
        <v>1</v>
      </c>
    </row>
    <row r="11" spans="1:13" x14ac:dyDescent="0.45">
      <c r="A11" t="s">
        <v>782</v>
      </c>
      <c r="B11">
        <v>1</v>
      </c>
    </row>
    <row r="12" spans="1:13" ht="228" x14ac:dyDescent="0.45">
      <c r="A12" s="3" t="s">
        <v>1108</v>
      </c>
      <c r="B12">
        <v>2</v>
      </c>
      <c r="C12">
        <v>2</v>
      </c>
      <c r="D12">
        <v>2</v>
      </c>
      <c r="E12">
        <v>2</v>
      </c>
      <c r="F12">
        <v>2</v>
      </c>
      <c r="G12">
        <v>2</v>
      </c>
      <c r="H12">
        <v>2</v>
      </c>
      <c r="I12">
        <v>2</v>
      </c>
      <c r="J12">
        <v>2</v>
      </c>
      <c r="K12">
        <v>2</v>
      </c>
    </row>
    <row r="13" spans="1:13" x14ac:dyDescent="0.45">
      <c r="A13" t="s">
        <v>202</v>
      </c>
      <c r="B13">
        <v>1</v>
      </c>
      <c r="C13">
        <v>1</v>
      </c>
      <c r="D13">
        <v>1</v>
      </c>
      <c r="E13">
        <v>1</v>
      </c>
      <c r="F13">
        <v>1</v>
      </c>
      <c r="G13">
        <v>1</v>
      </c>
      <c r="H13">
        <v>1</v>
      </c>
      <c r="I13">
        <v>1</v>
      </c>
      <c r="J13">
        <v>1</v>
      </c>
      <c r="K13">
        <v>1</v>
      </c>
    </row>
    <row r="14" spans="1:13" x14ac:dyDescent="0.45">
      <c r="A14" t="s">
        <v>786</v>
      </c>
      <c r="B14">
        <v>1</v>
      </c>
    </row>
    <row r="15" spans="1:13" x14ac:dyDescent="0.45">
      <c r="A15" t="s">
        <v>788</v>
      </c>
      <c r="B15">
        <v>1</v>
      </c>
    </row>
    <row r="16" spans="1:13" ht="85.5" x14ac:dyDescent="0.45">
      <c r="A16" s="3" t="s">
        <v>1109</v>
      </c>
      <c r="B16">
        <v>1</v>
      </c>
      <c r="C16">
        <v>1</v>
      </c>
      <c r="D16">
        <v>1</v>
      </c>
      <c r="G16">
        <v>1</v>
      </c>
      <c r="H16">
        <v>1</v>
      </c>
      <c r="I16">
        <v>1</v>
      </c>
    </row>
    <row r="17" spans="1:11" ht="28.5" x14ac:dyDescent="0.45">
      <c r="A17" s="3" t="s">
        <v>1110</v>
      </c>
      <c r="B17">
        <v>1</v>
      </c>
      <c r="I17">
        <v>1</v>
      </c>
    </row>
    <row r="18" spans="1:11" ht="114" x14ac:dyDescent="0.45">
      <c r="A18" s="3" t="s">
        <v>1112</v>
      </c>
      <c r="B18">
        <v>1</v>
      </c>
      <c r="C18">
        <v>1</v>
      </c>
      <c r="D18">
        <v>1</v>
      </c>
      <c r="E18">
        <v>1</v>
      </c>
      <c r="F18">
        <v>1</v>
      </c>
      <c r="G18">
        <v>1</v>
      </c>
      <c r="H18">
        <v>1</v>
      </c>
      <c r="I18">
        <v>1</v>
      </c>
      <c r="J18">
        <v>1</v>
      </c>
      <c r="K18">
        <v>1</v>
      </c>
    </row>
    <row r="19" spans="1:11" x14ac:dyDescent="0.45">
      <c r="A19" t="s">
        <v>796</v>
      </c>
      <c r="B19">
        <v>1</v>
      </c>
    </row>
    <row r="20" spans="1:11" ht="42.75" x14ac:dyDescent="0.45">
      <c r="A20" s="3" t="s">
        <v>1114</v>
      </c>
      <c r="B20">
        <v>1</v>
      </c>
      <c r="C20">
        <v>1</v>
      </c>
      <c r="G20">
        <v>1</v>
      </c>
    </row>
    <row r="21" spans="1:11" ht="71.25" x14ac:dyDescent="0.45">
      <c r="A21" s="3" t="s">
        <v>1125</v>
      </c>
      <c r="B21">
        <v>1</v>
      </c>
      <c r="E21">
        <v>1</v>
      </c>
      <c r="H21">
        <v>1</v>
      </c>
      <c r="I21">
        <v>1</v>
      </c>
      <c r="J21">
        <v>1</v>
      </c>
      <c r="K21">
        <v>1</v>
      </c>
    </row>
    <row r="22" spans="1:11" ht="128.25" x14ac:dyDescent="0.45">
      <c r="A22" s="3" t="s">
        <v>1116</v>
      </c>
      <c r="B22">
        <v>1</v>
      </c>
      <c r="C22">
        <v>1</v>
      </c>
      <c r="D22">
        <v>1</v>
      </c>
      <c r="E22">
        <v>1</v>
      </c>
      <c r="F22">
        <v>1</v>
      </c>
      <c r="G22">
        <v>1</v>
      </c>
      <c r="H22">
        <v>1</v>
      </c>
      <c r="I22">
        <v>1</v>
      </c>
      <c r="J22">
        <v>1</v>
      </c>
      <c r="K22">
        <v>1</v>
      </c>
    </row>
    <row r="23" spans="1:11" ht="114" x14ac:dyDescent="0.45">
      <c r="A23" s="3" t="s">
        <v>1118</v>
      </c>
      <c r="B23">
        <v>1</v>
      </c>
      <c r="C23">
        <v>1</v>
      </c>
      <c r="D23">
        <v>1</v>
      </c>
      <c r="E23">
        <v>1</v>
      </c>
      <c r="F23">
        <v>1</v>
      </c>
      <c r="H23">
        <v>1</v>
      </c>
      <c r="I23">
        <v>1</v>
      </c>
      <c r="J23">
        <v>1</v>
      </c>
      <c r="K23">
        <v>1</v>
      </c>
    </row>
    <row r="24" spans="1:11" ht="28.5" x14ac:dyDescent="0.45">
      <c r="A24" s="3" t="s">
        <v>1113</v>
      </c>
      <c r="C24">
        <v>1</v>
      </c>
      <c r="E24">
        <v>1</v>
      </c>
    </row>
    <row r="25" spans="1:11" x14ac:dyDescent="0.45">
      <c r="A25" t="s">
        <v>809</v>
      </c>
      <c r="C25">
        <v>1</v>
      </c>
    </row>
    <row r="26" spans="1:11" x14ac:dyDescent="0.45">
      <c r="A26" t="s">
        <v>813</v>
      </c>
      <c r="C26">
        <v>1</v>
      </c>
    </row>
    <row r="27" spans="1:11" x14ac:dyDescent="0.45">
      <c r="A27" t="s">
        <v>815</v>
      </c>
      <c r="C27">
        <v>1</v>
      </c>
    </row>
    <row r="28" spans="1:11" x14ac:dyDescent="0.45">
      <c r="A28" t="s">
        <v>818</v>
      </c>
      <c r="C28">
        <v>1</v>
      </c>
    </row>
    <row r="29" spans="1:11" x14ac:dyDescent="0.45">
      <c r="A29" t="s">
        <v>820</v>
      </c>
      <c r="C29">
        <v>1</v>
      </c>
    </row>
    <row r="30" spans="1:11" x14ac:dyDescent="0.45">
      <c r="A30" t="s">
        <v>822</v>
      </c>
      <c r="C30">
        <v>1</v>
      </c>
    </row>
    <row r="31" spans="1:11" x14ac:dyDescent="0.45">
      <c r="A31" t="s">
        <v>829</v>
      </c>
      <c r="C31">
        <v>1</v>
      </c>
    </row>
    <row r="32" spans="1:11" x14ac:dyDescent="0.45">
      <c r="A32" t="s">
        <v>833</v>
      </c>
      <c r="C32">
        <v>1</v>
      </c>
    </row>
    <row r="33" spans="1:11" x14ac:dyDescent="0.45">
      <c r="A33" t="s">
        <v>841</v>
      </c>
      <c r="D33">
        <v>1</v>
      </c>
    </row>
    <row r="34" spans="1:11" x14ac:dyDescent="0.45">
      <c r="A34" t="s">
        <v>843</v>
      </c>
      <c r="D34">
        <v>1</v>
      </c>
    </row>
    <row r="35" spans="1:11" ht="28.5" x14ac:dyDescent="0.45">
      <c r="A35" s="3" t="s">
        <v>1106</v>
      </c>
      <c r="D35">
        <v>1</v>
      </c>
      <c r="H35">
        <v>1</v>
      </c>
      <c r="K35">
        <v>1</v>
      </c>
    </row>
    <row r="36" spans="1:11" x14ac:dyDescent="0.45">
      <c r="A36" t="s">
        <v>847</v>
      </c>
      <c r="D36">
        <v>1</v>
      </c>
      <c r="I36">
        <v>1</v>
      </c>
    </row>
    <row r="37" spans="1:11" x14ac:dyDescent="0.45">
      <c r="A37" t="s">
        <v>854</v>
      </c>
      <c r="D37">
        <v>1</v>
      </c>
    </row>
    <row r="38" spans="1:11" x14ac:dyDescent="0.45">
      <c r="A38" t="s">
        <v>856</v>
      </c>
      <c r="D38">
        <v>1</v>
      </c>
    </row>
    <row r="39" spans="1:11" x14ac:dyDescent="0.45">
      <c r="A39" t="s">
        <v>862</v>
      </c>
      <c r="D39">
        <v>1</v>
      </c>
    </row>
    <row r="40" spans="1:11" x14ac:dyDescent="0.45">
      <c r="A40" t="s">
        <v>864</v>
      </c>
      <c r="D40">
        <v>1</v>
      </c>
    </row>
    <row r="41" spans="1:11" ht="42.75" x14ac:dyDescent="0.45">
      <c r="A41" s="3" t="s">
        <v>1115</v>
      </c>
      <c r="D41">
        <v>1</v>
      </c>
      <c r="F41">
        <v>1</v>
      </c>
      <c r="G41">
        <v>1</v>
      </c>
    </row>
    <row r="42" spans="1:11" ht="28.5" x14ac:dyDescent="0.45">
      <c r="A42" s="3" t="s">
        <v>1117</v>
      </c>
      <c r="D42">
        <v>1</v>
      </c>
      <c r="G42">
        <v>1</v>
      </c>
    </row>
    <row r="43" spans="1:11" ht="71.25" x14ac:dyDescent="0.45">
      <c r="A43" s="3" t="s">
        <v>1102</v>
      </c>
      <c r="B43">
        <v>1</v>
      </c>
      <c r="E43">
        <v>1</v>
      </c>
      <c r="H43">
        <v>1</v>
      </c>
      <c r="J43">
        <v>1</v>
      </c>
    </row>
    <row r="44" spans="1:11" ht="128.25" x14ac:dyDescent="0.45">
      <c r="A44" s="3" t="s">
        <v>1119</v>
      </c>
      <c r="C44">
        <v>1</v>
      </c>
      <c r="D44">
        <v>1</v>
      </c>
      <c r="E44">
        <v>1</v>
      </c>
      <c r="F44">
        <v>1</v>
      </c>
      <c r="G44">
        <v>1</v>
      </c>
      <c r="H44">
        <v>1</v>
      </c>
      <c r="I44">
        <v>1</v>
      </c>
      <c r="J44">
        <v>1</v>
      </c>
      <c r="K44">
        <v>1</v>
      </c>
    </row>
    <row r="45" spans="1:11" x14ac:dyDescent="0.45">
      <c r="A45" t="s">
        <v>879</v>
      </c>
      <c r="E45">
        <v>1</v>
      </c>
    </row>
    <row r="46" spans="1:11" x14ac:dyDescent="0.45">
      <c r="A46" t="s">
        <v>881</v>
      </c>
      <c r="E46">
        <v>1</v>
      </c>
    </row>
    <row r="47" spans="1:11" x14ac:dyDescent="0.45">
      <c r="A47" t="s">
        <v>884</v>
      </c>
      <c r="E47">
        <v>1</v>
      </c>
    </row>
    <row r="48" spans="1:11" x14ac:dyDescent="0.45">
      <c r="A48" t="s">
        <v>888</v>
      </c>
      <c r="E48">
        <v>1</v>
      </c>
    </row>
    <row r="49" spans="1:11" x14ac:dyDescent="0.45">
      <c r="A49" t="s">
        <v>889</v>
      </c>
      <c r="E49">
        <v>1</v>
      </c>
    </row>
    <row r="50" spans="1:11" x14ac:dyDescent="0.45">
      <c r="A50" t="s">
        <v>891</v>
      </c>
      <c r="E50">
        <v>1</v>
      </c>
    </row>
    <row r="51" spans="1:11" x14ac:dyDescent="0.45">
      <c r="A51" t="s">
        <v>894</v>
      </c>
      <c r="E51">
        <v>1</v>
      </c>
    </row>
    <row r="52" spans="1:11" x14ac:dyDescent="0.45">
      <c r="A52" t="s">
        <v>896</v>
      </c>
      <c r="E52">
        <v>1</v>
      </c>
    </row>
    <row r="53" spans="1:11" x14ac:dyDescent="0.45">
      <c r="A53" t="s">
        <v>900</v>
      </c>
      <c r="E53">
        <v>1</v>
      </c>
    </row>
    <row r="54" spans="1:11" x14ac:dyDescent="0.45">
      <c r="A54" t="s">
        <v>910</v>
      </c>
      <c r="F54">
        <v>1</v>
      </c>
    </row>
    <row r="55" spans="1:11" x14ac:dyDescent="0.45">
      <c r="A55" t="s">
        <v>912</v>
      </c>
      <c r="F55">
        <v>1</v>
      </c>
    </row>
    <row r="56" spans="1:11" x14ac:dyDescent="0.45">
      <c r="A56" t="s">
        <v>914</v>
      </c>
      <c r="F56">
        <v>1</v>
      </c>
    </row>
    <row r="57" spans="1:11" ht="28.5" x14ac:dyDescent="0.45">
      <c r="A57" s="3" t="s">
        <v>1111</v>
      </c>
      <c r="F57">
        <v>1</v>
      </c>
      <c r="K57">
        <v>1</v>
      </c>
    </row>
    <row r="58" spans="1:11" ht="28.5" x14ac:dyDescent="0.45">
      <c r="A58" s="3" t="s">
        <v>1122</v>
      </c>
      <c r="F58">
        <v>1</v>
      </c>
    </row>
    <row r="59" spans="1:11" x14ac:dyDescent="0.45">
      <c r="A59" t="s">
        <v>920</v>
      </c>
      <c r="F59">
        <v>1</v>
      </c>
    </row>
    <row r="60" spans="1:11" x14ac:dyDescent="0.45">
      <c r="A60" t="s">
        <v>922</v>
      </c>
      <c r="F60">
        <v>1</v>
      </c>
    </row>
    <row r="61" spans="1:11" ht="42.75" x14ac:dyDescent="0.45">
      <c r="A61" s="3" t="s">
        <v>1121</v>
      </c>
      <c r="F61">
        <v>1</v>
      </c>
      <c r="G61">
        <v>1</v>
      </c>
      <c r="I61">
        <v>1</v>
      </c>
    </row>
    <row r="62" spans="1:11" x14ac:dyDescent="0.45">
      <c r="A62" t="s">
        <v>927</v>
      </c>
      <c r="F62">
        <v>1</v>
      </c>
    </row>
    <row r="63" spans="1:11" x14ac:dyDescent="0.45">
      <c r="A63" t="s">
        <v>929</v>
      </c>
      <c r="F63">
        <v>1</v>
      </c>
    </row>
    <row r="64" spans="1:11" ht="42.75" x14ac:dyDescent="0.45">
      <c r="A64" s="3" t="s">
        <v>1126</v>
      </c>
      <c r="F64">
        <v>1</v>
      </c>
      <c r="G64">
        <v>1</v>
      </c>
      <c r="K64">
        <v>1</v>
      </c>
    </row>
    <row r="65" spans="1:11" ht="28.5" x14ac:dyDescent="0.45">
      <c r="A65" s="3" t="s">
        <v>1127</v>
      </c>
      <c r="G65">
        <v>1</v>
      </c>
      <c r="H65">
        <v>1</v>
      </c>
    </row>
    <row r="66" spans="1:11" x14ac:dyDescent="0.45">
      <c r="A66" t="s">
        <v>944</v>
      </c>
      <c r="G66">
        <v>1</v>
      </c>
    </row>
    <row r="67" spans="1:11" x14ac:dyDescent="0.45">
      <c r="A67" t="s">
        <v>945</v>
      </c>
      <c r="G67">
        <v>1</v>
      </c>
    </row>
    <row r="68" spans="1:11" x14ac:dyDescent="0.45">
      <c r="A68" t="s">
        <v>949</v>
      </c>
      <c r="G68">
        <v>1</v>
      </c>
    </row>
    <row r="69" spans="1:11" x14ac:dyDescent="0.45">
      <c r="A69" t="s">
        <v>951</v>
      </c>
      <c r="G69">
        <v>1</v>
      </c>
    </row>
    <row r="70" spans="1:11" ht="28.5" x14ac:dyDescent="0.45">
      <c r="A70" s="3" t="s">
        <v>1124</v>
      </c>
      <c r="G70">
        <v>1</v>
      </c>
      <c r="K70">
        <v>1</v>
      </c>
    </row>
    <row r="71" spans="1:11" x14ac:dyDescent="0.45">
      <c r="A71" t="s">
        <v>969</v>
      </c>
      <c r="H71">
        <v>1</v>
      </c>
    </row>
    <row r="72" spans="1:11" x14ac:dyDescent="0.45">
      <c r="A72" t="s">
        <v>971</v>
      </c>
      <c r="H72">
        <v>1</v>
      </c>
    </row>
    <row r="73" spans="1:11" x14ac:dyDescent="0.45">
      <c r="A73" t="s">
        <v>975</v>
      </c>
      <c r="H73">
        <v>1</v>
      </c>
    </row>
    <row r="74" spans="1:11" x14ac:dyDescent="0.45">
      <c r="A74" t="s">
        <v>977</v>
      </c>
      <c r="H74">
        <v>1</v>
      </c>
    </row>
    <row r="75" spans="1:11" x14ac:dyDescent="0.45">
      <c r="A75" t="s">
        <v>980</v>
      </c>
      <c r="H75">
        <v>1</v>
      </c>
    </row>
    <row r="76" spans="1:11" x14ac:dyDescent="0.45">
      <c r="A76" t="s">
        <v>983</v>
      </c>
      <c r="H76">
        <v>1</v>
      </c>
    </row>
    <row r="77" spans="1:11" ht="28.5" x14ac:dyDescent="0.45">
      <c r="A77" s="3" t="s">
        <v>1128</v>
      </c>
      <c r="H77">
        <v>1</v>
      </c>
      <c r="J77">
        <v>1</v>
      </c>
    </row>
    <row r="78" spans="1:11" x14ac:dyDescent="0.45">
      <c r="A78" t="s">
        <v>995</v>
      </c>
      <c r="I78">
        <v>1</v>
      </c>
    </row>
    <row r="79" spans="1:11" ht="28.5" x14ac:dyDescent="0.45">
      <c r="A79" s="3" t="s">
        <v>1105</v>
      </c>
      <c r="I79">
        <v>1</v>
      </c>
      <c r="J79">
        <v>1</v>
      </c>
    </row>
    <row r="80" spans="1:11" x14ac:dyDescent="0.45">
      <c r="A80" t="s">
        <v>998</v>
      </c>
      <c r="I80">
        <v>1</v>
      </c>
    </row>
    <row r="81" spans="1:11" ht="28.5" x14ac:dyDescent="0.45">
      <c r="A81" s="3" t="s">
        <v>1120</v>
      </c>
      <c r="I81">
        <v>1</v>
      </c>
      <c r="K81">
        <v>1</v>
      </c>
    </row>
    <row r="82" spans="1:11" x14ac:dyDescent="0.45">
      <c r="A82" t="s">
        <v>1013</v>
      </c>
      <c r="I82">
        <v>1</v>
      </c>
    </row>
    <row r="83" spans="1:11" ht="42.75" x14ac:dyDescent="0.45">
      <c r="A83" s="3" t="s">
        <v>1123</v>
      </c>
      <c r="I83">
        <v>1</v>
      </c>
      <c r="J83">
        <v>1</v>
      </c>
    </row>
    <row r="84" spans="1:11" x14ac:dyDescent="0.45">
      <c r="A84" t="s">
        <v>1026</v>
      </c>
      <c r="J84">
        <v>1</v>
      </c>
    </row>
    <row r="85" spans="1:11" x14ac:dyDescent="0.45">
      <c r="A85" t="s">
        <v>1030</v>
      </c>
      <c r="J85">
        <v>1</v>
      </c>
    </row>
    <row r="86" spans="1:11" x14ac:dyDescent="0.45">
      <c r="A86" t="s">
        <v>1036</v>
      </c>
      <c r="J86">
        <v>1</v>
      </c>
    </row>
    <row r="87" spans="1:11" x14ac:dyDescent="0.45">
      <c r="A87" t="s">
        <v>1040</v>
      </c>
      <c r="J87">
        <v>1</v>
      </c>
    </row>
    <row r="88" spans="1:11" x14ac:dyDescent="0.45">
      <c r="A88" t="s">
        <v>1047</v>
      </c>
      <c r="J88">
        <v>1</v>
      </c>
    </row>
    <row r="89" spans="1:11" x14ac:dyDescent="0.45">
      <c r="A89" t="s">
        <v>1049</v>
      </c>
      <c r="J89">
        <v>1</v>
      </c>
    </row>
    <row r="90" spans="1:11" x14ac:dyDescent="0.45">
      <c r="A90" t="s">
        <v>1078</v>
      </c>
      <c r="K90">
        <v>1</v>
      </c>
    </row>
    <row r="91" spans="1:11" x14ac:dyDescent="0.45">
      <c r="A91" t="s">
        <v>1081</v>
      </c>
      <c r="K91">
        <v>1</v>
      </c>
    </row>
    <row r="92" spans="1:11" x14ac:dyDescent="0.45">
      <c r="A92" t="s">
        <v>1082</v>
      </c>
      <c r="K92">
        <v>1</v>
      </c>
    </row>
    <row r="93" spans="1:11" x14ac:dyDescent="0.45">
      <c r="A93" t="s">
        <v>1090</v>
      </c>
      <c r="K93">
        <v>1</v>
      </c>
    </row>
    <row r="94" spans="1:11" x14ac:dyDescent="0.45">
      <c r="A94" t="s">
        <v>1091</v>
      </c>
      <c r="K94">
        <v>1</v>
      </c>
    </row>
    <row r="95" spans="1:11" x14ac:dyDescent="0.45">
      <c r="A95" t="s">
        <v>1093</v>
      </c>
      <c r="K95">
        <v>1</v>
      </c>
    </row>
  </sheetData>
  <autoFilter ref="A5:K95" xr:uid="{7CAE4AB3-5409-4513-8AC3-B0BF056F44E4}"/>
  <conditionalFormatting sqref="A2:A5">
    <cfRule type="duplicateValues" dxfId="21" priority="5"/>
  </conditionalFormatting>
  <conditionalFormatting sqref="A2:A95">
    <cfRule type="duplicateValues" dxfId="20" priority="496"/>
    <cfRule type="duplicateValues" dxfId="19" priority="497"/>
  </conditionalFormatting>
  <conditionalFormatting sqref="A6:A23">
    <cfRule type="duplicateValues" dxfId="18" priority="201"/>
  </conditionalFormatting>
  <conditionalFormatting sqref="A24:A95">
    <cfRule type="duplicateValues" dxfId="17" priority="494"/>
  </conditionalFormatting>
  <conditionalFormatting sqref="B1:K1">
    <cfRule type="cellIs" dxfId="16" priority="1" operator="equal">
      <formula>FALSE</formula>
    </cfRule>
  </conditionalFormatting>
  <conditionalFormatting sqref="M2:M48">
    <cfRule type="cellIs" dxfId="15" priority="7" operator="greaterThan">
      <formula>50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 workbookViewId="2"/>
  </sheetViews>
  <sheetFormatPr defaultRowHeight="14.25" x14ac:dyDescent="0.4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election activeCell="A4" sqref="A4:E14"/>
    </sheetView>
    <sheetView workbookViewId="1">
      <selection activeCell="D5" sqref="D5:D14"/>
    </sheetView>
    <sheetView workbookViewId="2"/>
  </sheetViews>
  <sheetFormatPr defaultRowHeight="14.25" x14ac:dyDescent="0.45"/>
  <cols>
    <col min="9" max="9" width="40.796875" bestFit="1" customWidth="1"/>
  </cols>
  <sheetData>
    <row r="1" spans="1:19" x14ac:dyDescent="0.45">
      <c r="A1" s="1" t="s">
        <v>0</v>
      </c>
      <c r="B1" t="s">
        <v>485</v>
      </c>
      <c r="I1" s="38" t="s">
        <v>685</v>
      </c>
      <c r="J1" s="39">
        <f>COUNTA(J5:J173)</f>
        <v>15</v>
      </c>
      <c r="K1" s="39">
        <f t="shared" ref="K1:S1" si="0">COUNTA(K5:K173)</f>
        <v>16</v>
      </c>
      <c r="L1" s="39">
        <f t="shared" si="0"/>
        <v>17</v>
      </c>
      <c r="M1" s="39">
        <f t="shared" si="0"/>
        <v>20</v>
      </c>
      <c r="N1" s="39">
        <f t="shared" si="0"/>
        <v>17</v>
      </c>
      <c r="O1" s="39">
        <f t="shared" si="0"/>
        <v>19</v>
      </c>
      <c r="P1" s="39">
        <f t="shared" si="0"/>
        <v>18</v>
      </c>
      <c r="Q1" s="39">
        <f t="shared" si="0"/>
        <v>20</v>
      </c>
      <c r="R1" s="39">
        <f t="shared" si="0"/>
        <v>17</v>
      </c>
      <c r="S1" s="39">
        <f t="shared" si="0"/>
        <v>19</v>
      </c>
    </row>
    <row r="2" spans="1:19" x14ac:dyDescent="0.45">
      <c r="A2" s="1" t="s">
        <v>486</v>
      </c>
      <c r="B2" t="s">
        <v>494</v>
      </c>
      <c r="I2" s="38" t="s">
        <v>109</v>
      </c>
      <c r="J2" s="39">
        <v>15</v>
      </c>
      <c r="K2" s="39">
        <v>16</v>
      </c>
      <c r="L2" s="39">
        <v>17</v>
      </c>
      <c r="M2" s="39">
        <v>20</v>
      </c>
      <c r="N2" s="39">
        <v>17</v>
      </c>
      <c r="O2" s="39">
        <v>19</v>
      </c>
      <c r="P2" s="39">
        <v>18</v>
      </c>
      <c r="Q2" s="39">
        <v>20</v>
      </c>
      <c r="R2" s="39">
        <v>17</v>
      </c>
      <c r="S2" s="39">
        <v>19</v>
      </c>
    </row>
    <row r="3" spans="1:19" ht="14.65" thickBot="1" x14ac:dyDescent="0.5">
      <c r="I3" s="38" t="s">
        <v>684</v>
      </c>
      <c r="J3" s="39">
        <v>22</v>
      </c>
      <c r="K3" s="39">
        <v>32</v>
      </c>
      <c r="L3" s="39">
        <v>45</v>
      </c>
      <c r="M3" s="39">
        <v>48</v>
      </c>
      <c r="N3" s="39">
        <v>51</v>
      </c>
      <c r="O3" s="39">
        <v>72</v>
      </c>
      <c r="P3" s="39">
        <v>78</v>
      </c>
      <c r="Q3" s="39">
        <v>91</v>
      </c>
      <c r="R3" s="39">
        <v>98</v>
      </c>
      <c r="S3" s="39">
        <v>99</v>
      </c>
    </row>
    <row r="4" spans="1:19" x14ac:dyDescent="0.45">
      <c r="A4" s="32" t="s">
        <v>20</v>
      </c>
      <c r="B4" s="33" t="s">
        <v>99</v>
      </c>
      <c r="C4" s="33" t="s">
        <v>100</v>
      </c>
      <c r="D4" s="33" t="s">
        <v>109</v>
      </c>
      <c r="E4" s="34" t="s">
        <v>122</v>
      </c>
      <c r="I4" s="38" t="s">
        <v>683</v>
      </c>
      <c r="J4" s="39"/>
      <c r="K4" s="39"/>
      <c r="L4" s="39"/>
      <c r="M4" s="39"/>
      <c r="N4" s="39"/>
      <c r="O4" s="39"/>
      <c r="P4" s="39"/>
      <c r="Q4" s="39"/>
      <c r="R4" s="39"/>
      <c r="S4" s="39"/>
    </row>
    <row r="5" spans="1:19" x14ac:dyDescent="0.45">
      <c r="A5" s="35">
        <v>22</v>
      </c>
      <c r="B5" s="5"/>
      <c r="C5" s="5"/>
      <c r="D5" s="5">
        <f>COUNTA('Schedules - IT Project Manager'!B2:B16)</f>
        <v>15</v>
      </c>
      <c r="E5" s="9">
        <v>15</v>
      </c>
      <c r="I5" t="s">
        <v>501</v>
      </c>
      <c r="J5">
        <v>1</v>
      </c>
    </row>
    <row r="6" spans="1:19" x14ac:dyDescent="0.45">
      <c r="A6" s="35">
        <v>32</v>
      </c>
      <c r="B6" s="5"/>
      <c r="C6" s="5"/>
      <c r="D6" s="5">
        <f>COUNTA('Schedules - IT Project Manager'!E2:E17)</f>
        <v>16</v>
      </c>
      <c r="E6" s="9">
        <v>16</v>
      </c>
      <c r="I6" t="s">
        <v>502</v>
      </c>
      <c r="J6">
        <v>1</v>
      </c>
    </row>
    <row r="7" spans="1:19" x14ac:dyDescent="0.45">
      <c r="A7" s="35">
        <v>45</v>
      </c>
      <c r="B7" s="5"/>
      <c r="C7" s="5"/>
      <c r="D7" s="5">
        <f>COUNTA('Schedules - IT Project Manager'!H2:H18)</f>
        <v>17</v>
      </c>
      <c r="E7" s="9">
        <v>17</v>
      </c>
      <c r="I7" t="s">
        <v>503</v>
      </c>
      <c r="J7">
        <v>1</v>
      </c>
    </row>
    <row r="8" spans="1:19" x14ac:dyDescent="0.45">
      <c r="A8" s="35">
        <v>48</v>
      </c>
      <c r="B8" s="5"/>
      <c r="C8" s="5"/>
      <c r="D8" s="5">
        <f>COUNTA('Schedules - IT Project Manager'!B21:B40)</f>
        <v>20</v>
      </c>
      <c r="E8" s="9">
        <v>20</v>
      </c>
      <c r="I8" t="s">
        <v>504</v>
      </c>
      <c r="J8">
        <v>1</v>
      </c>
    </row>
    <row r="9" spans="1:19" x14ac:dyDescent="0.45">
      <c r="A9" s="37">
        <v>51</v>
      </c>
      <c r="B9" s="5"/>
      <c r="C9" s="5"/>
      <c r="D9" s="5">
        <f>COUNTA('Schedules - IT Project Manager'!E21:E37)</f>
        <v>17</v>
      </c>
      <c r="E9" s="9">
        <v>17</v>
      </c>
      <c r="I9" t="s">
        <v>505</v>
      </c>
      <c r="J9">
        <v>1</v>
      </c>
    </row>
    <row r="10" spans="1:19" x14ac:dyDescent="0.45">
      <c r="A10" s="35">
        <v>72</v>
      </c>
      <c r="B10" s="5"/>
      <c r="C10" s="5"/>
      <c r="D10" s="5">
        <f>COUNTA('Schedules - IT Project Manager'!H21:H39)</f>
        <v>19</v>
      </c>
      <c r="E10" s="9">
        <v>19</v>
      </c>
      <c r="I10" t="s">
        <v>506</v>
      </c>
      <c r="J10">
        <v>1</v>
      </c>
    </row>
    <row r="11" spans="1:19" x14ac:dyDescent="0.45">
      <c r="A11" s="35">
        <v>78</v>
      </c>
      <c r="B11" s="5"/>
      <c r="C11" s="5"/>
      <c r="D11" s="5">
        <f>COUNTA('Schedules - IT Project Manager'!B43:B60)</f>
        <v>18</v>
      </c>
      <c r="E11" s="9">
        <v>18</v>
      </c>
      <c r="I11" t="s">
        <v>493</v>
      </c>
      <c r="J11">
        <v>1</v>
      </c>
      <c r="K11">
        <v>1</v>
      </c>
      <c r="M11">
        <v>1</v>
      </c>
      <c r="O11">
        <v>1</v>
      </c>
      <c r="P11">
        <v>1</v>
      </c>
      <c r="R11">
        <v>1</v>
      </c>
      <c r="S11">
        <v>1</v>
      </c>
    </row>
    <row r="12" spans="1:19" x14ac:dyDescent="0.45">
      <c r="A12" s="35">
        <v>91</v>
      </c>
      <c r="B12" s="5"/>
      <c r="C12" s="5"/>
      <c r="D12" s="5">
        <f>COUNTA('Schedules - IT Project Manager'!E43:E62)</f>
        <v>20</v>
      </c>
      <c r="E12" s="9">
        <v>20</v>
      </c>
      <c r="I12" t="s">
        <v>507</v>
      </c>
      <c r="J12">
        <v>1</v>
      </c>
    </row>
    <row r="13" spans="1:19" x14ac:dyDescent="0.45">
      <c r="A13" s="35">
        <v>98</v>
      </c>
      <c r="B13" s="5"/>
      <c r="C13" s="5"/>
      <c r="D13" s="5">
        <f>COUNTA('Schedules - IT Project Manager'!H43:H59)</f>
        <v>17</v>
      </c>
      <c r="E13" s="9">
        <v>17</v>
      </c>
      <c r="I13" t="s">
        <v>508</v>
      </c>
      <c r="J13">
        <v>1</v>
      </c>
    </row>
    <row r="14" spans="1:19" ht="14.65" thickBot="1" x14ac:dyDescent="0.5">
      <c r="A14" s="36">
        <v>99</v>
      </c>
      <c r="B14" s="14"/>
      <c r="C14" s="14"/>
      <c r="D14" s="14">
        <f>COUNTA('Schedules - IT Project Manager'!B65:B83)</f>
        <v>19</v>
      </c>
      <c r="E14" s="11">
        <v>19</v>
      </c>
      <c r="I14" t="s">
        <v>509</v>
      </c>
      <c r="J14">
        <v>1</v>
      </c>
    </row>
    <row r="15" spans="1:19" x14ac:dyDescent="0.45">
      <c r="I15" t="s">
        <v>510</v>
      </c>
      <c r="J15">
        <v>1</v>
      </c>
    </row>
    <row r="16" spans="1:19" x14ac:dyDescent="0.45">
      <c r="A16" s="3"/>
      <c r="I16" t="s">
        <v>492</v>
      </c>
      <c r="J16">
        <v>1</v>
      </c>
    </row>
    <row r="17" spans="1:11" x14ac:dyDescent="0.45">
      <c r="I17" t="s">
        <v>511</v>
      </c>
      <c r="J17">
        <v>1</v>
      </c>
    </row>
    <row r="18" spans="1:11" x14ac:dyDescent="0.45">
      <c r="A18" t="s">
        <v>472</v>
      </c>
      <c r="I18" t="s">
        <v>512</v>
      </c>
      <c r="J18">
        <v>1</v>
      </c>
    </row>
    <row r="19" spans="1:11" x14ac:dyDescent="0.45">
      <c r="A19" t="s">
        <v>1130</v>
      </c>
      <c r="I19" t="s">
        <v>513</v>
      </c>
      <c r="J19">
        <v>1</v>
      </c>
    </row>
    <row r="20" spans="1:11" x14ac:dyDescent="0.45">
      <c r="A20" t="s">
        <v>1131</v>
      </c>
      <c r="I20" t="s">
        <v>514</v>
      </c>
      <c r="K20">
        <v>1</v>
      </c>
    </row>
    <row r="21" spans="1:11" x14ac:dyDescent="0.45">
      <c r="I21" t="s">
        <v>515</v>
      </c>
      <c r="K21">
        <v>1</v>
      </c>
    </row>
    <row r="22" spans="1:11" x14ac:dyDescent="0.45">
      <c r="A22" t="s">
        <v>1132</v>
      </c>
      <c r="I22" t="s">
        <v>516</v>
      </c>
      <c r="K22">
        <v>1</v>
      </c>
    </row>
    <row r="23" spans="1:11" x14ac:dyDescent="0.45">
      <c r="A23" t="s">
        <v>1138</v>
      </c>
      <c r="I23" t="s">
        <v>701</v>
      </c>
      <c r="K23">
        <v>1</v>
      </c>
    </row>
    <row r="24" spans="1:11" x14ac:dyDescent="0.45">
      <c r="A24" t="s">
        <v>1136</v>
      </c>
      <c r="I24" t="s">
        <v>517</v>
      </c>
      <c r="K24">
        <v>1</v>
      </c>
    </row>
    <row r="25" spans="1:11" x14ac:dyDescent="0.45">
      <c r="A25" t="s">
        <v>1137</v>
      </c>
      <c r="I25" t="s">
        <v>518</v>
      </c>
      <c r="K25">
        <v>1</v>
      </c>
    </row>
    <row r="26" spans="1:11" x14ac:dyDescent="0.45">
      <c r="I26" t="s">
        <v>519</v>
      </c>
      <c r="K26">
        <v>1</v>
      </c>
    </row>
    <row r="27" spans="1:11" x14ac:dyDescent="0.45">
      <c r="I27" t="s">
        <v>520</v>
      </c>
      <c r="K27">
        <v>1</v>
      </c>
    </row>
    <row r="28" spans="1:11" x14ac:dyDescent="0.45">
      <c r="I28" t="s">
        <v>521</v>
      </c>
      <c r="K28">
        <v>1</v>
      </c>
    </row>
    <row r="29" spans="1:11" x14ac:dyDescent="0.45">
      <c r="I29" t="s">
        <v>522</v>
      </c>
      <c r="K29">
        <v>1</v>
      </c>
    </row>
    <row r="30" spans="1:11" x14ac:dyDescent="0.45">
      <c r="I30" t="s">
        <v>523</v>
      </c>
      <c r="K30">
        <v>1</v>
      </c>
    </row>
    <row r="31" spans="1:11" x14ac:dyDescent="0.45">
      <c r="I31" t="s">
        <v>524</v>
      </c>
      <c r="K31">
        <v>1</v>
      </c>
    </row>
    <row r="32" spans="1:11" x14ac:dyDescent="0.45">
      <c r="I32" t="s">
        <v>525</v>
      </c>
      <c r="K32">
        <v>1</v>
      </c>
    </row>
    <row r="33" spans="9:12" x14ac:dyDescent="0.45">
      <c r="I33" t="s">
        <v>681</v>
      </c>
      <c r="K33">
        <v>1</v>
      </c>
    </row>
    <row r="34" spans="9:12" x14ac:dyDescent="0.45">
      <c r="I34" t="s">
        <v>526</v>
      </c>
      <c r="K34">
        <v>1</v>
      </c>
    </row>
    <row r="35" spans="9:12" x14ac:dyDescent="0.45">
      <c r="I35" t="s">
        <v>527</v>
      </c>
      <c r="L35">
        <v>1</v>
      </c>
    </row>
    <row r="36" spans="9:12" x14ac:dyDescent="0.45">
      <c r="I36" t="s">
        <v>682</v>
      </c>
      <c r="L36">
        <v>1</v>
      </c>
    </row>
    <row r="37" spans="9:12" x14ac:dyDescent="0.45">
      <c r="I37" t="s">
        <v>528</v>
      </c>
      <c r="L37">
        <v>1</v>
      </c>
    </row>
    <row r="38" spans="9:12" x14ac:dyDescent="0.45">
      <c r="I38" t="s">
        <v>529</v>
      </c>
      <c r="L38">
        <v>1</v>
      </c>
    </row>
    <row r="39" spans="9:12" x14ac:dyDescent="0.45">
      <c r="I39" t="s">
        <v>530</v>
      </c>
      <c r="L39">
        <v>1</v>
      </c>
    </row>
    <row r="40" spans="9:12" x14ac:dyDescent="0.45">
      <c r="I40" t="s">
        <v>531</v>
      </c>
      <c r="L40">
        <v>1</v>
      </c>
    </row>
    <row r="41" spans="9:12" x14ac:dyDescent="0.45">
      <c r="I41" t="s">
        <v>532</v>
      </c>
      <c r="L41">
        <v>1</v>
      </c>
    </row>
    <row r="42" spans="9:12" x14ac:dyDescent="0.45">
      <c r="I42" t="s">
        <v>533</v>
      </c>
      <c r="L42">
        <v>1</v>
      </c>
    </row>
    <row r="43" spans="9:12" x14ac:dyDescent="0.45">
      <c r="I43" t="s">
        <v>534</v>
      </c>
      <c r="L43">
        <v>1</v>
      </c>
    </row>
    <row r="44" spans="9:12" x14ac:dyDescent="0.45">
      <c r="I44" t="s">
        <v>535</v>
      </c>
      <c r="L44">
        <v>1</v>
      </c>
    </row>
    <row r="45" spans="9:12" x14ac:dyDescent="0.45">
      <c r="I45" t="s">
        <v>536</v>
      </c>
      <c r="L45">
        <v>1</v>
      </c>
    </row>
    <row r="46" spans="9:12" x14ac:dyDescent="0.45">
      <c r="I46" t="s">
        <v>537</v>
      </c>
      <c r="L46">
        <v>1</v>
      </c>
    </row>
    <row r="47" spans="9:12" x14ac:dyDescent="0.45">
      <c r="I47" t="s">
        <v>538</v>
      </c>
      <c r="L47">
        <v>1</v>
      </c>
    </row>
    <row r="48" spans="9:12" x14ac:dyDescent="0.45">
      <c r="I48" t="s">
        <v>539</v>
      </c>
      <c r="L48">
        <v>1</v>
      </c>
    </row>
    <row r="49" spans="9:13" x14ac:dyDescent="0.45">
      <c r="I49" t="s">
        <v>540</v>
      </c>
      <c r="L49">
        <v>1</v>
      </c>
    </row>
    <row r="50" spans="9:13" x14ac:dyDescent="0.45">
      <c r="I50" t="s">
        <v>541</v>
      </c>
      <c r="L50">
        <v>1</v>
      </c>
    </row>
    <row r="51" spans="9:13" x14ac:dyDescent="0.45">
      <c r="I51" t="s">
        <v>542</v>
      </c>
      <c r="L51">
        <v>1</v>
      </c>
    </row>
    <row r="52" spans="9:13" x14ac:dyDescent="0.45">
      <c r="I52" t="s">
        <v>543</v>
      </c>
      <c r="M52">
        <v>1</v>
      </c>
    </row>
    <row r="53" spans="9:13" x14ac:dyDescent="0.45">
      <c r="I53" t="s">
        <v>686</v>
      </c>
      <c r="M53">
        <v>1</v>
      </c>
    </row>
    <row r="54" spans="9:13" x14ac:dyDescent="0.45">
      <c r="I54" t="s">
        <v>544</v>
      </c>
      <c r="M54">
        <v>1</v>
      </c>
    </row>
    <row r="55" spans="9:13" x14ac:dyDescent="0.45">
      <c r="I55" t="s">
        <v>545</v>
      </c>
      <c r="M55">
        <v>1</v>
      </c>
    </row>
    <row r="56" spans="9:13" x14ac:dyDescent="0.45">
      <c r="I56" t="s">
        <v>546</v>
      </c>
      <c r="M56">
        <v>1</v>
      </c>
    </row>
    <row r="57" spans="9:13" x14ac:dyDescent="0.45">
      <c r="I57" t="s">
        <v>547</v>
      </c>
      <c r="M57">
        <v>1</v>
      </c>
    </row>
    <row r="58" spans="9:13" x14ac:dyDescent="0.45">
      <c r="I58" t="s">
        <v>548</v>
      </c>
      <c r="M58">
        <v>1</v>
      </c>
    </row>
    <row r="59" spans="9:13" x14ac:dyDescent="0.45">
      <c r="I59" t="s">
        <v>549</v>
      </c>
      <c r="M59">
        <v>1</v>
      </c>
    </row>
    <row r="60" spans="9:13" x14ac:dyDescent="0.45">
      <c r="I60" t="s">
        <v>550</v>
      </c>
      <c r="M60">
        <v>1</v>
      </c>
    </row>
    <row r="61" spans="9:13" x14ac:dyDescent="0.45">
      <c r="I61" t="s">
        <v>551</v>
      </c>
      <c r="M61">
        <v>1</v>
      </c>
    </row>
    <row r="62" spans="9:13" x14ac:dyDescent="0.45">
      <c r="I62" t="s">
        <v>552</v>
      </c>
      <c r="M62">
        <v>1</v>
      </c>
    </row>
    <row r="63" spans="9:13" x14ac:dyDescent="0.45">
      <c r="I63" t="s">
        <v>553</v>
      </c>
      <c r="M63">
        <v>1</v>
      </c>
    </row>
    <row r="64" spans="9:13" x14ac:dyDescent="0.45">
      <c r="I64" t="s">
        <v>554</v>
      </c>
      <c r="M64">
        <v>1</v>
      </c>
    </row>
    <row r="65" spans="9:14" x14ac:dyDescent="0.45">
      <c r="I65" t="s">
        <v>555</v>
      </c>
      <c r="M65">
        <v>1</v>
      </c>
    </row>
    <row r="66" spans="9:14" x14ac:dyDescent="0.45">
      <c r="I66" t="s">
        <v>556</v>
      </c>
      <c r="M66">
        <v>1</v>
      </c>
    </row>
    <row r="67" spans="9:14" x14ac:dyDescent="0.45">
      <c r="I67" t="s">
        <v>557</v>
      </c>
      <c r="M67">
        <v>1</v>
      </c>
    </row>
    <row r="68" spans="9:14" x14ac:dyDescent="0.45">
      <c r="I68" t="s">
        <v>558</v>
      </c>
      <c r="M68">
        <v>1</v>
      </c>
    </row>
    <row r="69" spans="9:14" x14ac:dyDescent="0.45">
      <c r="I69" t="s">
        <v>559</v>
      </c>
      <c r="M69">
        <v>1</v>
      </c>
    </row>
    <row r="70" spans="9:14" x14ac:dyDescent="0.45">
      <c r="I70" t="s">
        <v>560</v>
      </c>
      <c r="M70">
        <v>1</v>
      </c>
    </row>
    <row r="71" spans="9:14" x14ac:dyDescent="0.45">
      <c r="I71" t="s">
        <v>561</v>
      </c>
      <c r="N71">
        <v>1</v>
      </c>
    </row>
    <row r="72" spans="9:14" x14ac:dyDescent="0.45">
      <c r="I72" t="s">
        <v>662</v>
      </c>
      <c r="N72">
        <v>1</v>
      </c>
    </row>
    <row r="73" spans="9:14" x14ac:dyDescent="0.45">
      <c r="I73" t="s">
        <v>562</v>
      </c>
      <c r="N73">
        <v>1</v>
      </c>
    </row>
    <row r="74" spans="9:14" x14ac:dyDescent="0.45">
      <c r="I74" t="s">
        <v>563</v>
      </c>
      <c r="N74">
        <v>1</v>
      </c>
    </row>
    <row r="75" spans="9:14" x14ac:dyDescent="0.45">
      <c r="I75" t="s">
        <v>564</v>
      </c>
      <c r="N75">
        <v>1</v>
      </c>
    </row>
    <row r="76" spans="9:14" x14ac:dyDescent="0.45">
      <c r="I76" t="s">
        <v>565</v>
      </c>
      <c r="N76">
        <v>1</v>
      </c>
    </row>
    <row r="77" spans="9:14" x14ac:dyDescent="0.45">
      <c r="I77" t="s">
        <v>566</v>
      </c>
      <c r="N77">
        <v>1</v>
      </c>
    </row>
    <row r="78" spans="9:14" x14ac:dyDescent="0.45">
      <c r="I78" t="s">
        <v>567</v>
      </c>
      <c r="N78">
        <v>1</v>
      </c>
    </row>
    <row r="79" spans="9:14" x14ac:dyDescent="0.45">
      <c r="I79" t="s">
        <v>568</v>
      </c>
      <c r="N79">
        <v>1</v>
      </c>
    </row>
    <row r="80" spans="9:14" x14ac:dyDescent="0.45">
      <c r="I80" t="s">
        <v>569</v>
      </c>
      <c r="N80">
        <v>1</v>
      </c>
    </row>
    <row r="81" spans="9:15" x14ac:dyDescent="0.45">
      <c r="I81" t="s">
        <v>570</v>
      </c>
      <c r="N81">
        <v>1</v>
      </c>
    </row>
    <row r="82" spans="9:15" x14ac:dyDescent="0.45">
      <c r="I82" t="s">
        <v>571</v>
      </c>
      <c r="N82">
        <v>1</v>
      </c>
    </row>
    <row r="83" spans="9:15" x14ac:dyDescent="0.45">
      <c r="I83" t="s">
        <v>572</v>
      </c>
      <c r="N83">
        <v>1</v>
      </c>
    </row>
    <row r="84" spans="9:15" x14ac:dyDescent="0.45">
      <c r="I84" t="s">
        <v>573</v>
      </c>
      <c r="N84">
        <v>1</v>
      </c>
    </row>
    <row r="85" spans="9:15" x14ac:dyDescent="0.45">
      <c r="I85" t="s">
        <v>574</v>
      </c>
      <c r="N85">
        <v>1</v>
      </c>
    </row>
    <row r="86" spans="9:15" x14ac:dyDescent="0.45">
      <c r="I86" t="s">
        <v>575</v>
      </c>
      <c r="N86">
        <v>1</v>
      </c>
    </row>
    <row r="87" spans="9:15" x14ac:dyDescent="0.45">
      <c r="I87" t="s">
        <v>576</v>
      </c>
      <c r="N87">
        <v>1</v>
      </c>
    </row>
    <row r="88" spans="9:15" x14ac:dyDescent="0.45">
      <c r="I88" t="s">
        <v>577</v>
      </c>
      <c r="O88">
        <v>1</v>
      </c>
    </row>
    <row r="89" spans="9:15" x14ac:dyDescent="0.45">
      <c r="I89" t="s">
        <v>663</v>
      </c>
      <c r="O89">
        <v>1</v>
      </c>
    </row>
    <row r="90" spans="9:15" x14ac:dyDescent="0.45">
      <c r="I90" t="s">
        <v>578</v>
      </c>
      <c r="O90">
        <v>1</v>
      </c>
    </row>
    <row r="91" spans="9:15" x14ac:dyDescent="0.45">
      <c r="I91" t="s">
        <v>579</v>
      </c>
      <c r="O91">
        <v>1</v>
      </c>
    </row>
    <row r="92" spans="9:15" x14ac:dyDescent="0.45">
      <c r="I92" t="s">
        <v>580</v>
      </c>
      <c r="O92">
        <v>1</v>
      </c>
    </row>
    <row r="93" spans="9:15" x14ac:dyDescent="0.45">
      <c r="I93" t="s">
        <v>581</v>
      </c>
      <c r="O93">
        <v>1</v>
      </c>
    </row>
    <row r="94" spans="9:15" x14ac:dyDescent="0.45">
      <c r="I94" t="s">
        <v>582</v>
      </c>
      <c r="O94">
        <v>1</v>
      </c>
    </row>
    <row r="95" spans="9:15" x14ac:dyDescent="0.45">
      <c r="I95" t="s">
        <v>583</v>
      </c>
      <c r="O95">
        <v>1</v>
      </c>
    </row>
    <row r="96" spans="9:15" x14ac:dyDescent="0.45">
      <c r="I96" t="s">
        <v>584</v>
      </c>
      <c r="O96">
        <v>1</v>
      </c>
    </row>
    <row r="97" spans="9:19" x14ac:dyDescent="0.45">
      <c r="I97" t="s">
        <v>585</v>
      </c>
      <c r="O97">
        <v>1</v>
      </c>
      <c r="Q97">
        <v>1</v>
      </c>
      <c r="S97">
        <v>1</v>
      </c>
    </row>
    <row r="98" spans="9:19" x14ac:dyDescent="0.45">
      <c r="I98" t="s">
        <v>586</v>
      </c>
      <c r="O98">
        <v>1</v>
      </c>
    </row>
    <row r="99" spans="9:19" x14ac:dyDescent="0.45">
      <c r="I99" t="s">
        <v>587</v>
      </c>
      <c r="O99">
        <v>1</v>
      </c>
    </row>
    <row r="100" spans="9:19" x14ac:dyDescent="0.45">
      <c r="I100" t="s">
        <v>588</v>
      </c>
      <c r="O100">
        <v>1</v>
      </c>
    </row>
    <row r="101" spans="9:19" x14ac:dyDescent="0.45">
      <c r="I101" t="s">
        <v>589</v>
      </c>
      <c r="O101">
        <v>1</v>
      </c>
    </row>
    <row r="102" spans="9:19" x14ac:dyDescent="0.45">
      <c r="I102" t="s">
        <v>590</v>
      </c>
      <c r="O102">
        <v>1</v>
      </c>
    </row>
    <row r="103" spans="9:19" x14ac:dyDescent="0.45">
      <c r="I103" t="s">
        <v>591</v>
      </c>
      <c r="O103">
        <v>1</v>
      </c>
    </row>
    <row r="104" spans="9:19" x14ac:dyDescent="0.45">
      <c r="I104" t="s">
        <v>592</v>
      </c>
      <c r="O104">
        <v>1</v>
      </c>
    </row>
    <row r="105" spans="9:19" x14ac:dyDescent="0.45">
      <c r="I105" t="s">
        <v>593</v>
      </c>
      <c r="O105">
        <v>1</v>
      </c>
    </row>
    <row r="106" spans="9:19" x14ac:dyDescent="0.45">
      <c r="I106" t="s">
        <v>594</v>
      </c>
      <c r="P106">
        <v>1</v>
      </c>
      <c r="R106">
        <v>1</v>
      </c>
    </row>
    <row r="107" spans="9:19" x14ac:dyDescent="0.45">
      <c r="I107" t="s">
        <v>664</v>
      </c>
      <c r="P107">
        <v>1</v>
      </c>
    </row>
    <row r="108" spans="9:19" x14ac:dyDescent="0.45">
      <c r="I108" t="s">
        <v>595</v>
      </c>
      <c r="P108">
        <v>1</v>
      </c>
    </row>
    <row r="109" spans="9:19" x14ac:dyDescent="0.45">
      <c r="I109" t="s">
        <v>596</v>
      </c>
      <c r="P109">
        <v>1</v>
      </c>
    </row>
    <row r="110" spans="9:19" x14ac:dyDescent="0.45">
      <c r="I110" t="s">
        <v>597</v>
      </c>
      <c r="P110">
        <v>1</v>
      </c>
    </row>
    <row r="111" spans="9:19" x14ac:dyDescent="0.45">
      <c r="I111" t="s">
        <v>598</v>
      </c>
      <c r="P111">
        <v>1</v>
      </c>
    </row>
    <row r="112" spans="9:19" x14ac:dyDescent="0.45">
      <c r="I112" t="s">
        <v>599</v>
      </c>
      <c r="P112">
        <v>1</v>
      </c>
    </row>
    <row r="113" spans="9:17" x14ac:dyDescent="0.45">
      <c r="I113" t="s">
        <v>600</v>
      </c>
      <c r="P113">
        <v>1</v>
      </c>
    </row>
    <row r="114" spans="9:17" x14ac:dyDescent="0.45">
      <c r="I114" t="s">
        <v>601</v>
      </c>
      <c r="P114">
        <v>1</v>
      </c>
    </row>
    <row r="115" spans="9:17" x14ac:dyDescent="0.45">
      <c r="I115" t="s">
        <v>491</v>
      </c>
      <c r="P115">
        <v>1</v>
      </c>
    </row>
    <row r="116" spans="9:17" x14ac:dyDescent="0.45">
      <c r="I116" t="s">
        <v>602</v>
      </c>
      <c r="P116">
        <v>1</v>
      </c>
    </row>
    <row r="117" spans="9:17" x14ac:dyDescent="0.45">
      <c r="I117" t="s">
        <v>603</v>
      </c>
      <c r="P117">
        <v>1</v>
      </c>
    </row>
    <row r="118" spans="9:17" x14ac:dyDescent="0.45">
      <c r="I118" t="s">
        <v>604</v>
      </c>
      <c r="P118">
        <v>1</v>
      </c>
    </row>
    <row r="119" spans="9:17" x14ac:dyDescent="0.45">
      <c r="I119" t="s">
        <v>605</v>
      </c>
      <c r="P119">
        <v>1</v>
      </c>
    </row>
    <row r="120" spans="9:17" x14ac:dyDescent="0.45">
      <c r="I120" t="s">
        <v>606</v>
      </c>
      <c r="P120">
        <v>1</v>
      </c>
    </row>
    <row r="121" spans="9:17" x14ac:dyDescent="0.45">
      <c r="I121" t="s">
        <v>607</v>
      </c>
      <c r="P121">
        <v>1</v>
      </c>
    </row>
    <row r="122" spans="9:17" x14ac:dyDescent="0.45">
      <c r="I122" t="s">
        <v>608</v>
      </c>
      <c r="P122">
        <v>1</v>
      </c>
    </row>
    <row r="123" spans="9:17" x14ac:dyDescent="0.45">
      <c r="I123" t="s">
        <v>473</v>
      </c>
      <c r="Q123">
        <v>1</v>
      </c>
    </row>
    <row r="124" spans="9:17" x14ac:dyDescent="0.45">
      <c r="I124" t="s">
        <v>665</v>
      </c>
      <c r="Q124">
        <v>1</v>
      </c>
    </row>
    <row r="125" spans="9:17" x14ac:dyDescent="0.45">
      <c r="I125" t="s">
        <v>609</v>
      </c>
      <c r="Q125">
        <v>1</v>
      </c>
    </row>
    <row r="126" spans="9:17" x14ac:dyDescent="0.45">
      <c r="I126" t="s">
        <v>610</v>
      </c>
      <c r="Q126">
        <v>1</v>
      </c>
    </row>
    <row r="127" spans="9:17" x14ac:dyDescent="0.45">
      <c r="I127" t="s">
        <v>611</v>
      </c>
      <c r="Q127">
        <v>1</v>
      </c>
    </row>
    <row r="128" spans="9:17" x14ac:dyDescent="0.45">
      <c r="I128" t="s">
        <v>612</v>
      </c>
      <c r="Q128">
        <v>1</v>
      </c>
    </row>
    <row r="129" spans="9:18" x14ac:dyDescent="0.45">
      <c r="I129" t="s">
        <v>613</v>
      </c>
      <c r="Q129">
        <v>1</v>
      </c>
    </row>
    <row r="130" spans="9:18" x14ac:dyDescent="0.45">
      <c r="I130" t="s">
        <v>614</v>
      </c>
      <c r="Q130">
        <v>1</v>
      </c>
    </row>
    <row r="131" spans="9:18" x14ac:dyDescent="0.45">
      <c r="I131" t="s">
        <v>615</v>
      </c>
      <c r="Q131">
        <v>1</v>
      </c>
    </row>
    <row r="132" spans="9:18" x14ac:dyDescent="0.45">
      <c r="I132" t="s">
        <v>616</v>
      </c>
      <c r="Q132">
        <v>1</v>
      </c>
    </row>
    <row r="133" spans="9:18" x14ac:dyDescent="0.45">
      <c r="I133" t="s">
        <v>617</v>
      </c>
      <c r="Q133">
        <v>1</v>
      </c>
    </row>
    <row r="134" spans="9:18" x14ac:dyDescent="0.45">
      <c r="I134" t="s">
        <v>618</v>
      </c>
      <c r="Q134">
        <v>1</v>
      </c>
    </row>
    <row r="135" spans="9:18" x14ac:dyDescent="0.45">
      <c r="I135" t="s">
        <v>619</v>
      </c>
      <c r="Q135">
        <v>1</v>
      </c>
    </row>
    <row r="136" spans="9:18" x14ac:dyDescent="0.45">
      <c r="I136" t="s">
        <v>620</v>
      </c>
      <c r="Q136">
        <v>1</v>
      </c>
    </row>
    <row r="137" spans="9:18" x14ac:dyDescent="0.45">
      <c r="I137" t="s">
        <v>621</v>
      </c>
      <c r="Q137">
        <v>1</v>
      </c>
    </row>
    <row r="138" spans="9:18" x14ac:dyDescent="0.45">
      <c r="I138" t="s">
        <v>622</v>
      </c>
      <c r="Q138">
        <v>1</v>
      </c>
    </row>
    <row r="139" spans="9:18" x14ac:dyDescent="0.45">
      <c r="I139" t="s">
        <v>623</v>
      </c>
      <c r="Q139">
        <v>1</v>
      </c>
    </row>
    <row r="140" spans="9:18" x14ac:dyDescent="0.45">
      <c r="I140" t="s">
        <v>624</v>
      </c>
      <c r="Q140">
        <v>1</v>
      </c>
    </row>
    <row r="141" spans="9:18" x14ac:dyDescent="0.45">
      <c r="I141" t="s">
        <v>625</v>
      </c>
      <c r="Q141">
        <v>1</v>
      </c>
    </row>
    <row r="142" spans="9:18" x14ac:dyDescent="0.45">
      <c r="I142" t="s">
        <v>667</v>
      </c>
      <c r="R142">
        <v>1</v>
      </c>
    </row>
    <row r="143" spans="9:18" x14ac:dyDescent="0.45">
      <c r="I143" t="s">
        <v>668</v>
      </c>
      <c r="R143">
        <v>1</v>
      </c>
    </row>
    <row r="144" spans="9:18" x14ac:dyDescent="0.45">
      <c r="I144" t="s">
        <v>487</v>
      </c>
      <c r="R144">
        <v>1</v>
      </c>
    </row>
    <row r="145" spans="9:19" x14ac:dyDescent="0.45">
      <c r="I145" t="s">
        <v>669</v>
      </c>
      <c r="R145">
        <v>1</v>
      </c>
    </row>
    <row r="146" spans="9:19" x14ac:dyDescent="0.45">
      <c r="I146" t="s">
        <v>670</v>
      </c>
      <c r="R146">
        <v>1</v>
      </c>
    </row>
    <row r="147" spans="9:19" x14ac:dyDescent="0.45">
      <c r="I147" t="s">
        <v>671</v>
      </c>
      <c r="R147">
        <v>1</v>
      </c>
    </row>
    <row r="148" spans="9:19" x14ac:dyDescent="0.45">
      <c r="I148" t="s">
        <v>672</v>
      </c>
      <c r="R148">
        <v>1</v>
      </c>
    </row>
    <row r="149" spans="9:19" x14ac:dyDescent="0.45">
      <c r="I149" t="s">
        <v>673</v>
      </c>
      <c r="R149">
        <v>1</v>
      </c>
    </row>
    <row r="150" spans="9:19" x14ac:dyDescent="0.45">
      <c r="I150" t="s">
        <v>674</v>
      </c>
      <c r="R150">
        <v>1</v>
      </c>
    </row>
    <row r="151" spans="9:19" x14ac:dyDescent="0.45">
      <c r="I151" t="s">
        <v>675</v>
      </c>
      <c r="R151">
        <v>1</v>
      </c>
    </row>
    <row r="152" spans="9:19" x14ac:dyDescent="0.45">
      <c r="I152" t="s">
        <v>676</v>
      </c>
      <c r="R152">
        <v>1</v>
      </c>
    </row>
    <row r="153" spans="9:19" x14ac:dyDescent="0.45">
      <c r="I153" t="s">
        <v>677</v>
      </c>
      <c r="R153">
        <v>1</v>
      </c>
    </row>
    <row r="154" spans="9:19" x14ac:dyDescent="0.45">
      <c r="I154" t="s">
        <v>678</v>
      </c>
      <c r="R154">
        <v>1</v>
      </c>
    </row>
    <row r="155" spans="9:19" x14ac:dyDescent="0.45">
      <c r="I155" t="s">
        <v>679</v>
      </c>
      <c r="R155">
        <v>1</v>
      </c>
    </row>
    <row r="156" spans="9:19" x14ac:dyDescent="0.45">
      <c r="I156" t="s">
        <v>680</v>
      </c>
      <c r="R156">
        <v>1</v>
      </c>
    </row>
    <row r="157" spans="9:19" x14ac:dyDescent="0.45">
      <c r="I157" t="s">
        <v>646</v>
      </c>
      <c r="S157">
        <v>1</v>
      </c>
    </row>
    <row r="158" spans="9:19" x14ac:dyDescent="0.45">
      <c r="I158" t="s">
        <v>647</v>
      </c>
      <c r="S158">
        <v>1</v>
      </c>
    </row>
    <row r="159" spans="9:19" x14ac:dyDescent="0.45">
      <c r="I159" t="s">
        <v>714</v>
      </c>
      <c r="S159">
        <v>1</v>
      </c>
    </row>
    <row r="160" spans="9:19" x14ac:dyDescent="0.45">
      <c r="I160" t="s">
        <v>648</v>
      </c>
      <c r="S160">
        <v>1</v>
      </c>
    </row>
    <row r="161" spans="9:19" x14ac:dyDescent="0.45">
      <c r="I161" t="s">
        <v>649</v>
      </c>
      <c r="S161">
        <v>1</v>
      </c>
    </row>
    <row r="162" spans="9:19" x14ac:dyDescent="0.45">
      <c r="I162" t="s">
        <v>650</v>
      </c>
      <c r="S162">
        <v>1</v>
      </c>
    </row>
    <row r="163" spans="9:19" x14ac:dyDescent="0.45">
      <c r="I163" t="s">
        <v>651</v>
      </c>
      <c r="S163">
        <v>1</v>
      </c>
    </row>
    <row r="164" spans="9:19" x14ac:dyDescent="0.45">
      <c r="I164" t="s">
        <v>652</v>
      </c>
      <c r="S164">
        <v>1</v>
      </c>
    </row>
    <row r="165" spans="9:19" x14ac:dyDescent="0.45">
      <c r="I165" t="s">
        <v>653</v>
      </c>
      <c r="S165">
        <v>1</v>
      </c>
    </row>
    <row r="166" spans="9:19" x14ac:dyDescent="0.45">
      <c r="I166" t="s">
        <v>654</v>
      </c>
      <c r="S166">
        <v>1</v>
      </c>
    </row>
    <row r="167" spans="9:19" x14ac:dyDescent="0.45">
      <c r="I167" t="s">
        <v>655</v>
      </c>
      <c r="S167">
        <v>1</v>
      </c>
    </row>
    <row r="168" spans="9:19" x14ac:dyDescent="0.45">
      <c r="I168" t="s">
        <v>656</v>
      </c>
      <c r="S168">
        <v>1</v>
      </c>
    </row>
    <row r="169" spans="9:19" x14ac:dyDescent="0.45">
      <c r="I169" t="s">
        <v>657</v>
      </c>
      <c r="S169">
        <v>1</v>
      </c>
    </row>
    <row r="170" spans="9:19" x14ac:dyDescent="0.45">
      <c r="I170" t="s">
        <v>658</v>
      </c>
      <c r="S170">
        <v>1</v>
      </c>
    </row>
    <row r="171" spans="9:19" x14ac:dyDescent="0.45">
      <c r="I171" t="s">
        <v>659</v>
      </c>
      <c r="S171">
        <v>1</v>
      </c>
    </row>
    <row r="172" spans="9:19" x14ac:dyDescent="0.45">
      <c r="I172" t="s">
        <v>660</v>
      </c>
      <c r="S172">
        <v>1</v>
      </c>
    </row>
    <row r="173" spans="9:19" x14ac:dyDescent="0.45">
      <c r="I173" t="s">
        <v>661</v>
      </c>
      <c r="S173">
        <v>1</v>
      </c>
    </row>
  </sheetData>
  <autoFilter ref="I4:S173" xr:uid="{4FAD3A07-FBD8-4E64-9BBF-C6C703217C2C}"/>
  <conditionalFormatting sqref="I1:I1048576">
    <cfRule type="duplicateValues" dxfId="14"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opLeftCell="A33" zoomScale="104" workbookViewId="0"/>
    <sheetView workbookViewId="1"/>
    <sheetView workbookViewId="2"/>
  </sheetViews>
  <sheetFormatPr defaultRowHeight="14.25" x14ac:dyDescent="0.45"/>
  <cols>
    <col min="2" max="2" width="37.73046875" bestFit="1" customWidth="1"/>
    <col min="5" max="5" width="44.33203125" bestFit="1" customWidth="1"/>
    <col min="8" max="8" width="42" bestFit="1" customWidth="1"/>
  </cols>
  <sheetData>
    <row r="1" spans="1:21" x14ac:dyDescent="0.45">
      <c r="A1" s="6" t="s">
        <v>476</v>
      </c>
      <c r="B1" s="31"/>
      <c r="D1" s="6" t="s">
        <v>478</v>
      </c>
      <c r="E1" s="31"/>
      <c r="G1" s="6" t="s">
        <v>495</v>
      </c>
      <c r="H1" s="31"/>
    </row>
    <row r="2" spans="1:21" x14ac:dyDescent="0.45">
      <c r="A2" s="8">
        <v>0.37708333333333333</v>
      </c>
      <c r="B2" s="9" t="s">
        <v>501</v>
      </c>
      <c r="D2" s="8">
        <v>0.37708333333333333</v>
      </c>
      <c r="E2" s="9" t="s">
        <v>514</v>
      </c>
      <c r="G2" s="8">
        <v>0.37708333333333333</v>
      </c>
      <c r="H2" s="9" t="s">
        <v>527</v>
      </c>
      <c r="J2" s="2">
        <v>0.37708333333333333</v>
      </c>
      <c r="K2" t="s">
        <v>627</v>
      </c>
      <c r="O2" s="2">
        <f>J2</f>
        <v>0.37708333333333333</v>
      </c>
      <c r="P2" t="str">
        <f>TRIM(K2)</f>
        <v>Check and respond to critical emails</v>
      </c>
      <c r="U2" t="e">
        <f t="shared" ref="U2:U16" si="0">MID(B2,FIND(":",B2)+8,LEN(B2))</f>
        <v>#VALUE!</v>
      </c>
    </row>
    <row r="3" spans="1:21" x14ac:dyDescent="0.45">
      <c r="A3" s="8">
        <v>0.39861111111111114</v>
      </c>
      <c r="B3" s="9" t="s">
        <v>502</v>
      </c>
      <c r="D3" s="8">
        <v>0.40208333333333335</v>
      </c>
      <c r="E3" s="9" t="s">
        <v>515</v>
      </c>
      <c r="G3" s="8">
        <v>0.39444444444444443</v>
      </c>
      <c r="H3" s="9" t="s">
        <v>682</v>
      </c>
      <c r="J3" s="2">
        <v>0.39374999999999999</v>
      </c>
      <c r="K3" t="s">
        <v>628</v>
      </c>
      <c r="O3" s="2">
        <f t="shared" ref="O3:O18" si="1">J3</f>
        <v>0.39374999999999999</v>
      </c>
      <c r="P3" t="str">
        <f t="shared" ref="P3:P18" si="2">TRIM(K3)</f>
        <v>Review and adjust project timelines</v>
      </c>
      <c r="R3" t="s">
        <v>490</v>
      </c>
      <c r="U3" t="e">
        <f t="shared" si="0"/>
        <v>#VALUE!</v>
      </c>
    </row>
    <row r="4" spans="1:21" x14ac:dyDescent="0.45">
      <c r="A4" s="8">
        <v>0.42152777777777778</v>
      </c>
      <c r="B4" s="9" t="s">
        <v>503</v>
      </c>
      <c r="D4" s="8">
        <v>0.41111111111111109</v>
      </c>
      <c r="E4" s="9" t="s">
        <v>516</v>
      </c>
      <c r="G4" s="8">
        <v>0.40555555555555556</v>
      </c>
      <c r="H4" s="9" t="s">
        <v>528</v>
      </c>
      <c r="J4" s="2">
        <v>0.41805555555555557</v>
      </c>
      <c r="K4" t="s">
        <v>629</v>
      </c>
      <c r="L4" t="s">
        <v>630</v>
      </c>
      <c r="O4" s="2">
        <f t="shared" si="1"/>
        <v>0.41805555555555557</v>
      </c>
      <c r="P4" t="str">
        <f t="shared" si="2"/>
        <v>Daily stand</v>
      </c>
      <c r="U4" t="e">
        <f t="shared" si="0"/>
        <v>#VALUE!</v>
      </c>
    </row>
    <row r="5" spans="1:21" x14ac:dyDescent="0.45">
      <c r="A5" s="8">
        <v>0.45277777777777778</v>
      </c>
      <c r="B5" s="9" t="s">
        <v>504</v>
      </c>
      <c r="D5" s="8">
        <v>0.4284722222222222</v>
      </c>
      <c r="E5" s="9" t="s">
        <v>700</v>
      </c>
      <c r="G5" s="8">
        <v>0.42499999999999999</v>
      </c>
      <c r="H5" s="9" t="s">
        <v>529</v>
      </c>
      <c r="J5" s="2">
        <v>0.43472222222222223</v>
      </c>
      <c r="K5" t="s">
        <v>631</v>
      </c>
      <c r="O5" s="2">
        <f t="shared" si="1"/>
        <v>0.43472222222222223</v>
      </c>
      <c r="P5" t="str">
        <f t="shared" si="2"/>
        <v>Scrolling social media and catching up on industry news</v>
      </c>
      <c r="U5" t="e">
        <f t="shared" si="0"/>
        <v>#VALUE!</v>
      </c>
    </row>
    <row r="6" spans="1:21" x14ac:dyDescent="0.45">
      <c r="A6" s="8">
        <v>0.46597222222222223</v>
      </c>
      <c r="B6" s="9" t="s">
        <v>505</v>
      </c>
      <c r="D6" s="8">
        <v>0.45</v>
      </c>
      <c r="E6" s="9" t="s">
        <v>517</v>
      </c>
      <c r="G6" s="8">
        <v>0.43680555555555556</v>
      </c>
      <c r="H6" s="9" t="s">
        <v>530</v>
      </c>
      <c r="J6" s="2">
        <v>0.45</v>
      </c>
      <c r="K6" t="s">
        <v>632</v>
      </c>
      <c r="O6" s="2">
        <f t="shared" si="1"/>
        <v>0.45</v>
      </c>
      <c r="P6" t="str">
        <f t="shared" si="2"/>
        <v>Conduct resource allocation analysis for upcoming tasks</v>
      </c>
      <c r="U6" t="e">
        <f t="shared" si="0"/>
        <v>#VALUE!</v>
      </c>
    </row>
    <row r="7" spans="1:21" x14ac:dyDescent="0.45">
      <c r="A7" s="8">
        <v>0.48749999999999999</v>
      </c>
      <c r="B7" s="9" t="s">
        <v>506</v>
      </c>
      <c r="D7" s="8">
        <v>0.47291666666666665</v>
      </c>
      <c r="E7" s="9" t="s">
        <v>518</v>
      </c>
      <c r="G7" s="8">
        <v>0.46597222222222223</v>
      </c>
      <c r="H7" s="9" t="s">
        <v>531</v>
      </c>
      <c r="J7" s="2">
        <v>0.47013888888888888</v>
      </c>
      <c r="K7" t="s">
        <v>633</v>
      </c>
      <c r="O7" s="2">
        <f t="shared" si="1"/>
        <v>0.47013888888888888</v>
      </c>
      <c r="P7" t="str">
        <f t="shared" si="2"/>
        <v>Coffee break and casual chat with colleagues</v>
      </c>
      <c r="U7" t="e">
        <f t="shared" si="0"/>
        <v>#VALUE!</v>
      </c>
    </row>
    <row r="8" spans="1:21" x14ac:dyDescent="0.45">
      <c r="A8" s="8">
        <v>0.51388888888888884</v>
      </c>
      <c r="B8" s="9" t="s">
        <v>493</v>
      </c>
      <c r="D8" s="8">
        <v>0.49791666666666667</v>
      </c>
      <c r="E8" s="9" t="s">
        <v>519</v>
      </c>
      <c r="G8" s="8">
        <v>0.49166666666666664</v>
      </c>
      <c r="H8" s="9" t="s">
        <v>532</v>
      </c>
      <c r="J8" s="2">
        <v>0.48541666666666666</v>
      </c>
      <c r="K8" t="s">
        <v>634</v>
      </c>
      <c r="O8" s="2">
        <f t="shared" si="1"/>
        <v>0.48541666666666666</v>
      </c>
      <c r="P8" t="str">
        <f t="shared" si="2"/>
        <v>Update project risk documentation based on team feedback</v>
      </c>
      <c r="U8" t="e">
        <f t="shared" si="0"/>
        <v>#VALUE!</v>
      </c>
    </row>
    <row r="9" spans="1:21" x14ac:dyDescent="0.45">
      <c r="A9" s="8">
        <v>0.54166666666666663</v>
      </c>
      <c r="B9" s="9" t="s">
        <v>507</v>
      </c>
      <c r="D9" s="8">
        <v>0.50694444444444442</v>
      </c>
      <c r="E9" s="9" t="s">
        <v>202</v>
      </c>
      <c r="G9" s="8">
        <v>0.51736111111111116</v>
      </c>
      <c r="H9" s="9" t="s">
        <v>533</v>
      </c>
      <c r="J9" s="2">
        <v>0.5083333333333333</v>
      </c>
      <c r="K9" t="s">
        <v>635</v>
      </c>
      <c r="O9" s="2">
        <f t="shared" si="1"/>
        <v>0.5083333333333333</v>
      </c>
      <c r="P9" t="str">
        <f t="shared" si="2"/>
        <v>Plan project scope adjustment for next phase</v>
      </c>
      <c r="U9" t="e">
        <f t="shared" si="0"/>
        <v>#VALUE!</v>
      </c>
    </row>
    <row r="10" spans="1:21" x14ac:dyDescent="0.45">
      <c r="A10" s="8">
        <v>0.56180555555555556</v>
      </c>
      <c r="B10" s="9" t="s">
        <v>508</v>
      </c>
      <c r="D10" s="8">
        <v>0.53263888888888888</v>
      </c>
      <c r="E10" s="9" t="s">
        <v>520</v>
      </c>
      <c r="G10" s="8">
        <v>0.52777777777777779</v>
      </c>
      <c r="H10" s="9" t="s">
        <v>534</v>
      </c>
      <c r="J10" s="2">
        <v>0.52986111111111112</v>
      </c>
      <c r="K10" t="s">
        <v>626</v>
      </c>
      <c r="O10" s="2">
        <f t="shared" si="1"/>
        <v>0.52986111111111112</v>
      </c>
      <c r="P10" t="str">
        <f t="shared" si="2"/>
        <v>Lunch break</v>
      </c>
      <c r="U10" t="e">
        <f t="shared" si="0"/>
        <v>#VALUE!</v>
      </c>
    </row>
    <row r="11" spans="1:21" x14ac:dyDescent="0.45">
      <c r="A11" s="8">
        <v>0.57430555555555551</v>
      </c>
      <c r="B11" s="9" t="s">
        <v>509</v>
      </c>
      <c r="D11" s="8">
        <v>0.55833333333333335</v>
      </c>
      <c r="E11" s="9" t="s">
        <v>521</v>
      </c>
      <c r="G11" s="8">
        <v>0.55763888888888891</v>
      </c>
      <c r="H11" s="9" t="s">
        <v>535</v>
      </c>
      <c r="J11" s="2">
        <v>0.55555555555555558</v>
      </c>
      <c r="K11" t="s">
        <v>636</v>
      </c>
      <c r="O11" s="2">
        <f t="shared" si="1"/>
        <v>0.55555555555555558</v>
      </c>
      <c r="P11" t="str">
        <f t="shared" si="2"/>
        <v>Monitor team performance and provide feedback</v>
      </c>
      <c r="U11" t="e">
        <f t="shared" si="0"/>
        <v>#VALUE!</v>
      </c>
    </row>
    <row r="12" spans="1:21" x14ac:dyDescent="0.45">
      <c r="A12" s="8">
        <v>0.60138888888888886</v>
      </c>
      <c r="B12" s="9" t="s">
        <v>510</v>
      </c>
      <c r="D12" s="8">
        <v>0.58611111111111114</v>
      </c>
      <c r="E12" s="9" t="s">
        <v>522</v>
      </c>
      <c r="G12" s="8">
        <v>0.58125000000000004</v>
      </c>
      <c r="H12" s="9" t="s">
        <v>536</v>
      </c>
      <c r="J12" s="2">
        <v>0.57430555555555551</v>
      </c>
      <c r="K12" t="s">
        <v>637</v>
      </c>
      <c r="O12" s="2">
        <f t="shared" si="1"/>
        <v>0.57430555555555551</v>
      </c>
      <c r="P12" t="str">
        <f t="shared" si="2"/>
        <v>Draft and send project update to stakeholders</v>
      </c>
      <c r="U12" t="e">
        <f t="shared" si="0"/>
        <v>#VALUE!</v>
      </c>
    </row>
    <row r="13" spans="1:21" x14ac:dyDescent="0.45">
      <c r="A13" s="8">
        <v>0.63055555555555554</v>
      </c>
      <c r="B13" s="9" t="s">
        <v>492</v>
      </c>
      <c r="D13" s="8">
        <v>0.61458333333333337</v>
      </c>
      <c r="E13" s="9" t="s">
        <v>523</v>
      </c>
      <c r="G13" s="8">
        <v>0.60624999999999996</v>
      </c>
      <c r="H13" s="9" t="s">
        <v>537</v>
      </c>
      <c r="J13" s="2">
        <v>0.59652777777777777</v>
      </c>
      <c r="K13" t="s">
        <v>638</v>
      </c>
      <c r="O13" s="2">
        <f t="shared" si="1"/>
        <v>0.59652777777777777</v>
      </c>
      <c r="P13" t="str">
        <f t="shared" si="2"/>
        <v>Take a short walk to clear the mind</v>
      </c>
      <c r="U13" t="e">
        <f t="shared" si="0"/>
        <v>#VALUE!</v>
      </c>
    </row>
    <row r="14" spans="1:21" x14ac:dyDescent="0.45">
      <c r="A14" s="8">
        <v>0.63958333333333328</v>
      </c>
      <c r="B14" s="9" t="s">
        <v>511</v>
      </c>
      <c r="D14" s="8">
        <v>0.62847222222222221</v>
      </c>
      <c r="E14" s="9" t="s">
        <v>524</v>
      </c>
      <c r="G14" s="8">
        <v>0.62847222222222221</v>
      </c>
      <c r="H14" s="9" t="s">
        <v>538</v>
      </c>
      <c r="J14" s="2">
        <v>0.60763888888888884</v>
      </c>
      <c r="K14" t="s">
        <v>639</v>
      </c>
      <c r="O14" s="2">
        <f t="shared" si="1"/>
        <v>0.60763888888888884</v>
      </c>
      <c r="P14" t="str">
        <f t="shared" si="2"/>
        <v>Coordinate with vendor for software procurement</v>
      </c>
      <c r="U14" t="e">
        <f t="shared" si="0"/>
        <v>#VALUE!</v>
      </c>
    </row>
    <row r="15" spans="1:21" x14ac:dyDescent="0.45">
      <c r="A15" s="8">
        <v>0.6694444444444444</v>
      </c>
      <c r="B15" s="9" t="s">
        <v>512</v>
      </c>
      <c r="D15" s="8">
        <v>0.64583333333333337</v>
      </c>
      <c r="E15" s="9" t="s">
        <v>525</v>
      </c>
      <c r="G15" s="8">
        <v>0.65763888888888888</v>
      </c>
      <c r="H15" s="9" t="s">
        <v>539</v>
      </c>
      <c r="J15" s="2">
        <v>0.62708333333333333</v>
      </c>
      <c r="K15" t="s">
        <v>640</v>
      </c>
      <c r="O15" s="2">
        <f t="shared" si="1"/>
        <v>0.62708333333333333</v>
      </c>
      <c r="P15" t="str">
        <f t="shared" si="2"/>
        <v>Brainstorming session for upcoming project challenges</v>
      </c>
      <c r="U15" t="e">
        <f t="shared" si="0"/>
        <v>#VALUE!</v>
      </c>
    </row>
    <row r="16" spans="1:21" ht="14.65" thickBot="1" x14ac:dyDescent="0.5">
      <c r="A16" s="10">
        <v>0.69652777777777775</v>
      </c>
      <c r="B16" s="11" t="s">
        <v>513</v>
      </c>
      <c r="D16" s="8">
        <v>0.67569444444444449</v>
      </c>
      <c r="E16" s="9" t="s">
        <v>681</v>
      </c>
      <c r="G16" s="8">
        <v>0.66805555555555551</v>
      </c>
      <c r="H16" s="9" t="s">
        <v>540</v>
      </c>
      <c r="J16" s="2">
        <v>0.64652777777777781</v>
      </c>
      <c r="K16" t="s">
        <v>641</v>
      </c>
      <c r="O16" s="2">
        <f t="shared" si="1"/>
        <v>0.64652777777777781</v>
      </c>
      <c r="P16" t="str">
        <f>TRIM(K16)</f>
        <v>Participate in a webinar on project management trends</v>
      </c>
      <c r="U16" t="e">
        <f t="shared" si="0"/>
        <v>#VALUE!</v>
      </c>
    </row>
    <row r="17" spans="1:16" ht="14.65" thickBot="1" x14ac:dyDescent="0.5">
      <c r="D17" s="10">
        <v>0.69374999999999998</v>
      </c>
      <c r="E17" s="11" t="s">
        <v>526</v>
      </c>
      <c r="G17" s="8">
        <v>0.68680555555555556</v>
      </c>
      <c r="H17" s="9" t="s">
        <v>541</v>
      </c>
      <c r="J17" s="2">
        <v>0.67083333333333328</v>
      </c>
      <c r="K17" t="s">
        <v>642</v>
      </c>
      <c r="O17" s="2">
        <f t="shared" si="1"/>
        <v>0.67083333333333328</v>
      </c>
      <c r="P17" t="str">
        <f t="shared" si="2"/>
        <v>Send a Telegram chat to a friend</v>
      </c>
    </row>
    <row r="18" spans="1:16" ht="14.65" thickBot="1" x14ac:dyDescent="0.5">
      <c r="G18" s="10">
        <v>0.70486111111111116</v>
      </c>
      <c r="H18" s="11" t="s">
        <v>542</v>
      </c>
      <c r="J18" s="2">
        <v>0.68125000000000002</v>
      </c>
      <c r="K18" t="s">
        <v>643</v>
      </c>
      <c r="O18" s="2">
        <f t="shared" si="1"/>
        <v>0.68125000000000002</v>
      </c>
      <c r="P18" t="str">
        <f t="shared" si="2"/>
        <v>Track project milestones and update dashboard</v>
      </c>
    </row>
    <row r="19" spans="1:16" ht="14.65" thickBot="1" x14ac:dyDescent="0.5">
      <c r="J19" s="2">
        <v>0.7</v>
      </c>
      <c r="K19" t="s">
        <v>644</v>
      </c>
      <c r="O19" s="2">
        <f t="shared" ref="O19:O21" si="3">J19</f>
        <v>0.7</v>
      </c>
      <c r="P19" t="str">
        <f t="shared" ref="P19:P21" si="4">TRIM(K19)</f>
        <v>Prepare summary report for tomorrow's project review meeting</v>
      </c>
    </row>
    <row r="20" spans="1:16" x14ac:dyDescent="0.45">
      <c r="A20" s="6" t="s">
        <v>488</v>
      </c>
      <c r="B20" s="31"/>
      <c r="D20" s="6" t="s">
        <v>489</v>
      </c>
      <c r="E20" s="31"/>
      <c r="G20" s="6" t="s">
        <v>496</v>
      </c>
      <c r="H20" s="31"/>
      <c r="J20" s="2">
        <v>0.71597222222222223</v>
      </c>
      <c r="K20" t="s">
        <v>645</v>
      </c>
      <c r="O20" s="2">
        <f t="shared" si="3"/>
        <v>0.71597222222222223</v>
      </c>
      <c r="P20" t="str">
        <f t="shared" si="4"/>
        <v>Log off and prepare for the next day's tasks</v>
      </c>
    </row>
    <row r="21" spans="1:16" x14ac:dyDescent="0.45">
      <c r="A21" s="8">
        <v>0.37708333333333333</v>
      </c>
      <c r="B21" s="9" t="s">
        <v>543</v>
      </c>
      <c r="D21" s="8">
        <v>0.37986111111111109</v>
      </c>
      <c r="E21" s="9" t="s">
        <v>561</v>
      </c>
      <c r="G21" s="8">
        <v>0.37708333333333333</v>
      </c>
      <c r="H21" s="9" t="s">
        <v>577</v>
      </c>
      <c r="J21" s="2"/>
      <c r="O21" s="2">
        <f t="shared" si="3"/>
        <v>0</v>
      </c>
      <c r="P21" t="str">
        <f t="shared" si="4"/>
        <v/>
      </c>
    </row>
    <row r="22" spans="1:16" x14ac:dyDescent="0.45">
      <c r="A22" s="8">
        <v>0.39305555555555555</v>
      </c>
      <c r="B22" s="9" t="s">
        <v>687</v>
      </c>
      <c r="D22" s="8">
        <v>0.3972222222222222</v>
      </c>
      <c r="E22" s="9" t="s">
        <v>662</v>
      </c>
      <c r="G22" s="8">
        <v>0.39374999999999999</v>
      </c>
      <c r="H22" s="9" t="s">
        <v>663</v>
      </c>
    </row>
    <row r="23" spans="1:16" x14ac:dyDescent="0.45">
      <c r="A23" s="8">
        <v>0.40763888888888888</v>
      </c>
      <c r="B23" s="9" t="s">
        <v>544</v>
      </c>
      <c r="D23" s="8">
        <v>0.41944444444444445</v>
      </c>
      <c r="E23" s="9" t="s">
        <v>562</v>
      </c>
      <c r="G23" s="8">
        <v>0.41388888888888886</v>
      </c>
      <c r="H23" s="9" t="s">
        <v>578</v>
      </c>
    </row>
    <row r="24" spans="1:16" x14ac:dyDescent="0.45">
      <c r="A24" s="8">
        <v>0.42708333333333331</v>
      </c>
      <c r="B24" s="9" t="s">
        <v>545</v>
      </c>
      <c r="D24" s="8">
        <v>0.44583333333333336</v>
      </c>
      <c r="E24" s="9" t="s">
        <v>563</v>
      </c>
      <c r="G24" s="8">
        <v>0.43125000000000002</v>
      </c>
      <c r="H24" s="9" t="s">
        <v>579</v>
      </c>
    </row>
    <row r="25" spans="1:16" x14ac:dyDescent="0.45">
      <c r="A25" s="8">
        <v>0.44861111111111113</v>
      </c>
      <c r="B25" s="9" t="s">
        <v>546</v>
      </c>
      <c r="D25" s="8">
        <v>0.46944444444444444</v>
      </c>
      <c r="E25" s="9" t="s">
        <v>564</v>
      </c>
      <c r="G25" s="8">
        <v>0.45416666666666666</v>
      </c>
      <c r="H25" s="9" t="s">
        <v>580</v>
      </c>
    </row>
    <row r="26" spans="1:16" x14ac:dyDescent="0.45">
      <c r="A26" s="8">
        <v>0.46805555555555556</v>
      </c>
      <c r="B26" s="9" t="s">
        <v>547</v>
      </c>
      <c r="D26" s="8">
        <v>0.48194444444444445</v>
      </c>
      <c r="E26" s="9" t="s">
        <v>565</v>
      </c>
      <c r="G26" s="8">
        <v>0.46250000000000002</v>
      </c>
      <c r="H26" s="9" t="s">
        <v>581</v>
      </c>
    </row>
    <row r="27" spans="1:16" x14ac:dyDescent="0.45">
      <c r="A27" s="8">
        <v>0.48055555555555557</v>
      </c>
      <c r="B27" s="9" t="s">
        <v>548</v>
      </c>
      <c r="D27" s="8">
        <v>0.50208333333333333</v>
      </c>
      <c r="E27" s="9" t="s">
        <v>566</v>
      </c>
      <c r="G27" s="8">
        <v>0.48541666666666666</v>
      </c>
      <c r="H27" s="9" t="s">
        <v>582</v>
      </c>
    </row>
    <row r="28" spans="1:16" x14ac:dyDescent="0.45">
      <c r="A28" s="8">
        <v>0.49861111111111112</v>
      </c>
      <c r="B28" s="9" t="s">
        <v>549</v>
      </c>
      <c r="D28" s="8">
        <v>0.53263888888888888</v>
      </c>
      <c r="E28" s="9" t="s">
        <v>567</v>
      </c>
      <c r="G28" s="8">
        <v>0.49583333333333335</v>
      </c>
      <c r="H28" s="9" t="s">
        <v>583</v>
      </c>
    </row>
    <row r="29" spans="1:16" x14ac:dyDescent="0.45">
      <c r="A29" s="8">
        <v>0.5131944444444444</v>
      </c>
      <c r="B29" s="9" t="s">
        <v>202</v>
      </c>
      <c r="D29" s="8">
        <v>0.5493055555555556</v>
      </c>
      <c r="E29" s="9" t="s">
        <v>568</v>
      </c>
      <c r="G29" s="8">
        <v>0.5131944444444444</v>
      </c>
      <c r="H29" s="9" t="s">
        <v>202</v>
      </c>
    </row>
    <row r="30" spans="1:16" x14ac:dyDescent="0.45">
      <c r="A30" s="8">
        <v>0.53749999999999998</v>
      </c>
      <c r="B30" s="9" t="s">
        <v>550</v>
      </c>
      <c r="D30" s="8">
        <v>0.57291666666666663</v>
      </c>
      <c r="E30" s="9" t="s">
        <v>569</v>
      </c>
      <c r="G30" s="8">
        <v>0.5395833333333333</v>
      </c>
      <c r="H30" s="9" t="s">
        <v>584</v>
      </c>
    </row>
    <row r="31" spans="1:16" x14ac:dyDescent="0.45">
      <c r="A31" s="8">
        <v>0.54861111111111116</v>
      </c>
      <c r="B31" s="9" t="s">
        <v>551</v>
      </c>
      <c r="D31" s="8">
        <v>0.59236111111111112</v>
      </c>
      <c r="E31" s="9" t="s">
        <v>570</v>
      </c>
      <c r="G31" s="8">
        <v>0.56597222222222221</v>
      </c>
      <c r="H31" s="9" t="s">
        <v>585</v>
      </c>
    </row>
    <row r="32" spans="1:16" x14ac:dyDescent="0.45">
      <c r="A32" s="8">
        <v>0.56736111111111109</v>
      </c>
      <c r="B32" s="9" t="s">
        <v>552</v>
      </c>
      <c r="D32" s="8">
        <v>0.61736111111111114</v>
      </c>
      <c r="E32" s="9" t="s">
        <v>571</v>
      </c>
      <c r="G32" s="8">
        <v>0.57499999999999996</v>
      </c>
      <c r="H32" s="9" t="s">
        <v>586</v>
      </c>
    </row>
    <row r="33" spans="1:8" x14ac:dyDescent="0.45">
      <c r="A33" s="8">
        <v>0.58194444444444449</v>
      </c>
      <c r="B33" s="9" t="s">
        <v>553</v>
      </c>
      <c r="D33" s="8">
        <v>0.62986111111111109</v>
      </c>
      <c r="E33" s="9" t="s">
        <v>572</v>
      </c>
      <c r="G33" s="8">
        <v>0.61319444444444449</v>
      </c>
      <c r="H33" s="9" t="s">
        <v>587</v>
      </c>
    </row>
    <row r="34" spans="1:8" x14ac:dyDescent="0.45">
      <c r="A34" s="8">
        <v>0.60138888888888886</v>
      </c>
      <c r="B34" s="9" t="s">
        <v>554</v>
      </c>
      <c r="D34" s="8">
        <v>0.65138888888888891</v>
      </c>
      <c r="E34" s="9" t="s">
        <v>573</v>
      </c>
      <c r="G34" s="8">
        <v>0.63124999999999998</v>
      </c>
      <c r="H34" s="9" t="s">
        <v>588</v>
      </c>
    </row>
    <row r="35" spans="1:8" x14ac:dyDescent="0.45">
      <c r="A35" s="8">
        <v>0.6118055555555556</v>
      </c>
      <c r="B35" s="9" t="s">
        <v>555</v>
      </c>
      <c r="D35" s="8">
        <v>0.66805555555555551</v>
      </c>
      <c r="E35" s="9" t="s">
        <v>574</v>
      </c>
      <c r="G35" s="8">
        <v>0.64444444444444449</v>
      </c>
      <c r="H35" s="9" t="s">
        <v>589</v>
      </c>
    </row>
    <row r="36" spans="1:8" x14ac:dyDescent="0.45">
      <c r="A36" s="8">
        <v>0.63680555555555551</v>
      </c>
      <c r="B36" s="9" t="s">
        <v>556</v>
      </c>
      <c r="D36" s="8">
        <v>0.68541666666666667</v>
      </c>
      <c r="E36" s="9" t="s">
        <v>575</v>
      </c>
      <c r="G36" s="8">
        <v>0.66249999999999998</v>
      </c>
      <c r="H36" s="9" t="s">
        <v>590</v>
      </c>
    </row>
    <row r="37" spans="1:8" ht="14.65" thickBot="1" x14ac:dyDescent="0.5">
      <c r="A37" s="8">
        <v>0.65208333333333335</v>
      </c>
      <c r="B37" s="9" t="s">
        <v>557</v>
      </c>
      <c r="D37" s="8">
        <v>0.70347222222222228</v>
      </c>
      <c r="E37" s="11" t="s">
        <v>576</v>
      </c>
      <c r="G37" s="8">
        <v>0.67500000000000004</v>
      </c>
      <c r="H37" s="9" t="s">
        <v>591</v>
      </c>
    </row>
    <row r="38" spans="1:8" x14ac:dyDescent="0.45">
      <c r="A38" s="8">
        <v>0.67291666666666672</v>
      </c>
      <c r="B38" s="9" t="s">
        <v>558</v>
      </c>
      <c r="G38" s="8">
        <v>0.69236111111111109</v>
      </c>
      <c r="H38" s="9" t="s">
        <v>592</v>
      </c>
    </row>
    <row r="39" spans="1:8" ht="14.65" thickBot="1" x14ac:dyDescent="0.5">
      <c r="A39" s="8">
        <v>0.68958333333333333</v>
      </c>
      <c r="B39" s="9" t="s">
        <v>559</v>
      </c>
      <c r="G39" s="10">
        <v>0.70833333333333337</v>
      </c>
      <c r="H39" s="11" t="s">
        <v>593</v>
      </c>
    </row>
    <row r="40" spans="1:8" ht="14.65" thickBot="1" x14ac:dyDescent="0.5">
      <c r="A40" s="10">
        <v>0.7055555555555556</v>
      </c>
      <c r="B40" s="11" t="s">
        <v>560</v>
      </c>
    </row>
    <row r="41" spans="1:8" ht="14.65" thickBot="1" x14ac:dyDescent="0.5"/>
    <row r="42" spans="1:8" x14ac:dyDescent="0.45">
      <c r="A42" s="6" t="s">
        <v>497</v>
      </c>
      <c r="B42" s="31"/>
      <c r="D42" s="6" t="s">
        <v>498</v>
      </c>
      <c r="E42" s="31"/>
      <c r="G42" s="6" t="s">
        <v>499</v>
      </c>
      <c r="H42" s="31"/>
    </row>
    <row r="43" spans="1:8" x14ac:dyDescent="0.45">
      <c r="A43" s="8">
        <v>0.37708333333333333</v>
      </c>
      <c r="B43" s="9" t="s">
        <v>594</v>
      </c>
      <c r="D43" s="8">
        <v>0.37708333333333333</v>
      </c>
      <c r="E43" s="9" t="s">
        <v>473</v>
      </c>
      <c r="G43" s="8">
        <v>0.37708333333333333</v>
      </c>
      <c r="H43" s="9" t="s">
        <v>666</v>
      </c>
    </row>
    <row r="44" spans="1:8" x14ac:dyDescent="0.45">
      <c r="A44" s="8">
        <v>0.39027777777777778</v>
      </c>
      <c r="B44" s="9" t="s">
        <v>664</v>
      </c>
      <c r="D44" s="8">
        <v>0.39374999999999999</v>
      </c>
      <c r="E44" s="9" t="s">
        <v>665</v>
      </c>
      <c r="G44" s="8">
        <v>0.39305555555555555</v>
      </c>
      <c r="H44" s="9" t="s">
        <v>667</v>
      </c>
    </row>
    <row r="45" spans="1:8" x14ac:dyDescent="0.45">
      <c r="A45" s="8">
        <v>0.41041666666666665</v>
      </c>
      <c r="B45" s="9" t="s">
        <v>595</v>
      </c>
      <c r="D45" s="8">
        <v>0.40625</v>
      </c>
      <c r="E45" s="9" t="s">
        <v>609</v>
      </c>
      <c r="G45" s="8">
        <v>0.42430555555555555</v>
      </c>
      <c r="H45" s="9" t="s">
        <v>668</v>
      </c>
    </row>
    <row r="46" spans="1:8" x14ac:dyDescent="0.45">
      <c r="A46" s="8">
        <v>0.42638888888888887</v>
      </c>
      <c r="B46" s="9" t="s">
        <v>596</v>
      </c>
      <c r="D46" s="8">
        <v>0.42638888888888887</v>
      </c>
      <c r="E46" s="9" t="s">
        <v>610</v>
      </c>
      <c r="G46" s="8">
        <v>0.43958333333333333</v>
      </c>
      <c r="H46" s="9" t="s">
        <v>487</v>
      </c>
    </row>
    <row r="47" spans="1:8" x14ac:dyDescent="0.45">
      <c r="A47" s="8">
        <v>0.4465277777777778</v>
      </c>
      <c r="B47" s="9" t="s">
        <v>597</v>
      </c>
      <c r="D47" s="8">
        <v>0.44583333333333336</v>
      </c>
      <c r="E47" s="9" t="s">
        <v>611</v>
      </c>
      <c r="G47" s="8">
        <v>0.45069444444444445</v>
      </c>
      <c r="H47" s="9" t="s">
        <v>669</v>
      </c>
    </row>
    <row r="48" spans="1:8" x14ac:dyDescent="0.45">
      <c r="A48" s="8">
        <v>0.45208333333333334</v>
      </c>
      <c r="B48" s="9" t="s">
        <v>598</v>
      </c>
      <c r="D48" s="8">
        <v>0.45624999999999999</v>
      </c>
      <c r="E48" s="9" t="s">
        <v>612</v>
      </c>
      <c r="G48" s="8">
        <v>0.47291666666666665</v>
      </c>
      <c r="H48" s="9" t="s">
        <v>670</v>
      </c>
    </row>
    <row r="49" spans="1:8" x14ac:dyDescent="0.45">
      <c r="A49" s="8">
        <v>0.47708333333333336</v>
      </c>
      <c r="B49" s="9" t="s">
        <v>599</v>
      </c>
      <c r="D49" s="8">
        <v>0.47152777777777777</v>
      </c>
      <c r="E49" s="9" t="s">
        <v>613</v>
      </c>
      <c r="G49" s="8">
        <v>0.47847222222222224</v>
      </c>
      <c r="H49" s="9" t="s">
        <v>671</v>
      </c>
    </row>
    <row r="50" spans="1:8" x14ac:dyDescent="0.45">
      <c r="A50" s="8">
        <v>0.4861111111111111</v>
      </c>
      <c r="B50" s="9" t="s">
        <v>600</v>
      </c>
      <c r="D50" s="8">
        <v>0.48888888888888887</v>
      </c>
      <c r="E50" s="9" t="s">
        <v>614</v>
      </c>
      <c r="G50" s="8">
        <v>0.49791666666666667</v>
      </c>
      <c r="H50" s="9" t="s">
        <v>202</v>
      </c>
    </row>
    <row r="51" spans="1:8" x14ac:dyDescent="0.45">
      <c r="A51" s="8">
        <v>0.50763888888888886</v>
      </c>
      <c r="B51" s="9" t="s">
        <v>493</v>
      </c>
      <c r="D51" s="8">
        <v>0.50069444444444444</v>
      </c>
      <c r="E51" s="9" t="s">
        <v>615</v>
      </c>
      <c r="G51" s="8">
        <v>0.53333333333333333</v>
      </c>
      <c r="H51" s="9" t="s">
        <v>672</v>
      </c>
    </row>
    <row r="52" spans="1:8" x14ac:dyDescent="0.45">
      <c r="A52" s="8">
        <v>0.53333333333333333</v>
      </c>
      <c r="B52" s="9" t="s">
        <v>601</v>
      </c>
      <c r="D52" s="8">
        <v>0.52708333333333335</v>
      </c>
      <c r="E52" s="9" t="s">
        <v>616</v>
      </c>
      <c r="G52" s="8">
        <v>0.56736111111111109</v>
      </c>
      <c r="H52" s="9" t="s">
        <v>673</v>
      </c>
    </row>
    <row r="53" spans="1:8" x14ac:dyDescent="0.45">
      <c r="A53" s="8">
        <v>0.55694444444444446</v>
      </c>
      <c r="B53" s="9" t="s">
        <v>491</v>
      </c>
      <c r="D53" s="8">
        <v>0.55208333333333337</v>
      </c>
      <c r="E53" s="9" t="s">
        <v>617</v>
      </c>
      <c r="G53" s="8">
        <v>0.57708333333333328</v>
      </c>
      <c r="H53" s="9" t="s">
        <v>674</v>
      </c>
    </row>
    <row r="54" spans="1:8" x14ac:dyDescent="0.45">
      <c r="A54" s="8">
        <v>0.5756944444444444</v>
      </c>
      <c r="B54" s="9" t="s">
        <v>602</v>
      </c>
      <c r="D54" s="8">
        <v>0.57013888888888886</v>
      </c>
      <c r="E54" s="9" t="s">
        <v>618</v>
      </c>
      <c r="G54" s="8">
        <v>0.61250000000000004</v>
      </c>
      <c r="H54" s="9" t="s">
        <v>675</v>
      </c>
    </row>
    <row r="55" spans="1:8" x14ac:dyDescent="0.45">
      <c r="A55" s="8">
        <v>0.59513888888888888</v>
      </c>
      <c r="B55" s="9" t="s">
        <v>603</v>
      </c>
      <c r="D55" s="8">
        <v>0.58750000000000002</v>
      </c>
      <c r="E55" s="9" t="s">
        <v>585</v>
      </c>
      <c r="G55" s="8">
        <v>0.64097222222222228</v>
      </c>
      <c r="H55" s="9" t="s">
        <v>676</v>
      </c>
    </row>
    <row r="56" spans="1:8" x14ac:dyDescent="0.45">
      <c r="A56" s="8">
        <v>0.60902777777777772</v>
      </c>
      <c r="B56" s="9" t="s">
        <v>604</v>
      </c>
      <c r="D56" s="8">
        <v>0.59652777777777777</v>
      </c>
      <c r="E56" s="9" t="s">
        <v>619</v>
      </c>
      <c r="G56" s="8">
        <v>0.65138888888888891</v>
      </c>
      <c r="H56" s="9" t="s">
        <v>677</v>
      </c>
    </row>
    <row r="57" spans="1:8" x14ac:dyDescent="0.45">
      <c r="A57" s="8">
        <v>0.63749999999999996</v>
      </c>
      <c r="B57" s="9" t="s">
        <v>605</v>
      </c>
      <c r="D57" s="8">
        <v>0.62361111111111112</v>
      </c>
      <c r="E57" s="9" t="s">
        <v>620</v>
      </c>
      <c r="G57" s="8">
        <v>0.67152777777777772</v>
      </c>
      <c r="H57" s="9" t="s">
        <v>678</v>
      </c>
    </row>
    <row r="58" spans="1:8" x14ac:dyDescent="0.45">
      <c r="A58" s="8">
        <v>0.67013888888888884</v>
      </c>
      <c r="B58" s="9" t="s">
        <v>606</v>
      </c>
      <c r="D58" s="8">
        <v>0.64027777777777772</v>
      </c>
      <c r="E58" s="9" t="s">
        <v>621</v>
      </c>
      <c r="G58" s="8">
        <v>0.68819444444444444</v>
      </c>
      <c r="H58" s="9" t="s">
        <v>679</v>
      </c>
    </row>
    <row r="59" spans="1:8" ht="14.65" thickBot="1" x14ac:dyDescent="0.5">
      <c r="A59" s="8">
        <v>0.68125000000000002</v>
      </c>
      <c r="B59" s="9" t="s">
        <v>607</v>
      </c>
      <c r="D59" s="8">
        <v>0.65069444444444446</v>
      </c>
      <c r="E59" s="9" t="s">
        <v>622</v>
      </c>
      <c r="G59" s="10">
        <v>0.70486111111111116</v>
      </c>
      <c r="H59" s="11" t="s">
        <v>680</v>
      </c>
    </row>
    <row r="60" spans="1:8" ht="14.65" thickBot="1" x14ac:dyDescent="0.5">
      <c r="A60" s="10">
        <v>0.6958333333333333</v>
      </c>
      <c r="B60" s="11" t="s">
        <v>608</v>
      </c>
      <c r="D60" s="8">
        <v>0.66874999999999996</v>
      </c>
      <c r="E60" s="9" t="s">
        <v>623</v>
      </c>
    </row>
    <row r="61" spans="1:8" x14ac:dyDescent="0.45">
      <c r="A61" s="2"/>
      <c r="D61" s="8">
        <v>0.68819444444444444</v>
      </c>
      <c r="E61" s="9" t="s">
        <v>624</v>
      </c>
    </row>
    <row r="62" spans="1:8" ht="14.65" thickBot="1" x14ac:dyDescent="0.5">
      <c r="A62" s="2"/>
      <c r="D62" s="10">
        <v>0.69930555555555551</v>
      </c>
      <c r="E62" s="11" t="s">
        <v>625</v>
      </c>
    </row>
    <row r="63" spans="1:8" ht="14.65" thickBot="1" x14ac:dyDescent="0.5"/>
    <row r="64" spans="1:8" x14ac:dyDescent="0.45">
      <c r="A64" s="6" t="s">
        <v>500</v>
      </c>
      <c r="B64" s="31"/>
    </row>
    <row r="65" spans="1:2" x14ac:dyDescent="0.45">
      <c r="A65" s="8">
        <v>0.37708333333333333</v>
      </c>
      <c r="B65" s="9" t="s">
        <v>646</v>
      </c>
    </row>
    <row r="66" spans="1:2" x14ac:dyDescent="0.45">
      <c r="A66" s="8">
        <v>0.39374999999999999</v>
      </c>
      <c r="B66" s="9" t="s">
        <v>647</v>
      </c>
    </row>
    <row r="67" spans="1:2" x14ac:dyDescent="0.45">
      <c r="A67" s="8">
        <v>0.41805555555555557</v>
      </c>
      <c r="B67" s="9" t="s">
        <v>714</v>
      </c>
    </row>
    <row r="68" spans="1:2" x14ac:dyDescent="0.45">
      <c r="A68" s="8">
        <v>0.43472222222222223</v>
      </c>
      <c r="B68" s="9" t="s">
        <v>648</v>
      </c>
    </row>
    <row r="69" spans="1:2" x14ac:dyDescent="0.45">
      <c r="A69" s="8">
        <v>0.45</v>
      </c>
      <c r="B69" s="9" t="s">
        <v>649</v>
      </c>
    </row>
    <row r="70" spans="1:2" x14ac:dyDescent="0.45">
      <c r="A70" s="8">
        <v>0.47013888888888888</v>
      </c>
      <c r="B70" s="9" t="s">
        <v>650</v>
      </c>
    </row>
    <row r="71" spans="1:2" x14ac:dyDescent="0.45">
      <c r="A71" s="8">
        <v>0.48541666666666666</v>
      </c>
      <c r="B71" s="9" t="s">
        <v>651</v>
      </c>
    </row>
    <row r="72" spans="1:2" x14ac:dyDescent="0.45">
      <c r="A72" s="8">
        <v>0.5083333333333333</v>
      </c>
      <c r="B72" s="9" t="s">
        <v>652</v>
      </c>
    </row>
    <row r="73" spans="1:2" x14ac:dyDescent="0.45">
      <c r="A73" s="8">
        <v>0.52986111111111112</v>
      </c>
      <c r="B73" s="9" t="s">
        <v>202</v>
      </c>
    </row>
    <row r="74" spans="1:2" x14ac:dyDescent="0.45">
      <c r="A74" s="8">
        <v>0.55555555555555558</v>
      </c>
      <c r="B74" s="9" t="s">
        <v>653</v>
      </c>
    </row>
    <row r="75" spans="1:2" x14ac:dyDescent="0.45">
      <c r="A75" s="8">
        <v>0.57430555555555551</v>
      </c>
      <c r="B75" s="9" t="s">
        <v>654</v>
      </c>
    </row>
    <row r="76" spans="1:2" x14ac:dyDescent="0.45">
      <c r="A76" s="8">
        <v>0.59652777777777777</v>
      </c>
      <c r="B76" s="9" t="s">
        <v>655</v>
      </c>
    </row>
    <row r="77" spans="1:2" x14ac:dyDescent="0.45">
      <c r="A77" s="8">
        <v>0.60763888888888884</v>
      </c>
      <c r="B77" s="9" t="s">
        <v>656</v>
      </c>
    </row>
    <row r="78" spans="1:2" x14ac:dyDescent="0.45">
      <c r="A78" s="8">
        <v>0.62708333333333333</v>
      </c>
      <c r="B78" s="9" t="s">
        <v>657</v>
      </c>
    </row>
    <row r="79" spans="1:2" x14ac:dyDescent="0.45">
      <c r="A79" s="8">
        <v>0.64652777777777781</v>
      </c>
      <c r="B79" s="9" t="s">
        <v>658</v>
      </c>
    </row>
    <row r="80" spans="1:2" x14ac:dyDescent="0.45">
      <c r="A80" s="8">
        <v>0.67083333333333328</v>
      </c>
      <c r="B80" s="9" t="s">
        <v>585</v>
      </c>
    </row>
    <row r="81" spans="1:2" x14ac:dyDescent="0.45">
      <c r="A81" s="8">
        <v>0.68125000000000002</v>
      </c>
      <c r="B81" s="9" t="s">
        <v>659</v>
      </c>
    </row>
    <row r="82" spans="1:2" x14ac:dyDescent="0.45">
      <c r="A82" s="8">
        <v>0.7</v>
      </c>
      <c r="B82" s="9" t="s">
        <v>660</v>
      </c>
    </row>
    <row r="83" spans="1:2" ht="14.65" thickBot="1" x14ac:dyDescent="0.5">
      <c r="A83" s="10">
        <v>0.71597222222222223</v>
      </c>
      <c r="B83" s="11" t="s">
        <v>661</v>
      </c>
    </row>
  </sheetData>
  <conditionalFormatting sqref="B2:B16">
    <cfRule type="duplicateValues" dxfId="13" priority="10"/>
  </conditionalFormatting>
  <conditionalFormatting sqref="B21:B40">
    <cfRule type="duplicateValues" dxfId="12" priority="7"/>
  </conditionalFormatting>
  <conditionalFormatting sqref="B43:B60">
    <cfRule type="duplicateValues" dxfId="11" priority="4"/>
  </conditionalFormatting>
  <conditionalFormatting sqref="B65:B83">
    <cfRule type="duplicateValues" dxfId="10" priority="1"/>
  </conditionalFormatting>
  <conditionalFormatting sqref="E2:E17">
    <cfRule type="duplicateValues" dxfId="9" priority="9"/>
  </conditionalFormatting>
  <conditionalFormatting sqref="E21:E37">
    <cfRule type="duplicateValues" dxfId="8" priority="6"/>
  </conditionalFormatting>
  <conditionalFormatting sqref="E43:E62">
    <cfRule type="duplicateValues" dxfId="7" priority="3"/>
  </conditionalFormatting>
  <conditionalFormatting sqref="H2:H18">
    <cfRule type="duplicateValues" dxfId="6" priority="8"/>
  </conditionalFormatting>
  <conditionalFormatting sqref="H21:H39">
    <cfRule type="duplicateValues" dxfId="5" priority="5"/>
  </conditionalFormatting>
  <conditionalFormatting sqref="H43:H59">
    <cfRule type="duplicateValues" dxfId="4"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topLeftCell="A56" workbookViewId="0">
      <selection activeCell="A7" sqref="A7"/>
    </sheetView>
    <sheetView workbookViewId="1">
      <selection activeCell="B2" sqref="B2"/>
    </sheetView>
    <sheetView workbookViewId="2"/>
  </sheetViews>
  <sheetFormatPr defaultRowHeight="14.25" x14ac:dyDescent="0.45"/>
  <cols>
    <col min="1" max="1" width="59.73046875" bestFit="1" customWidth="1"/>
    <col min="12" max="13" width="9.06640625" style="4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715</v>
      </c>
    </row>
    <row r="2" spans="1:15" x14ac:dyDescent="0.45">
      <c r="A2" s="38" t="s">
        <v>685</v>
      </c>
      <c r="B2" s="39">
        <f t="shared" ref="B2:K2" si="1">COUNTA(B6:B115)</f>
        <v>15</v>
      </c>
      <c r="C2" s="39">
        <f t="shared" si="1"/>
        <v>16</v>
      </c>
      <c r="D2" s="39">
        <f t="shared" si="1"/>
        <v>17</v>
      </c>
      <c r="E2" s="39">
        <f t="shared" si="1"/>
        <v>20</v>
      </c>
      <c r="F2" s="39">
        <f t="shared" si="1"/>
        <v>17</v>
      </c>
      <c r="G2" s="39">
        <f t="shared" si="1"/>
        <v>19</v>
      </c>
      <c r="H2" s="39">
        <f t="shared" si="1"/>
        <v>18</v>
      </c>
      <c r="I2" s="39">
        <f t="shared" si="1"/>
        <v>20</v>
      </c>
      <c r="J2" s="39">
        <f t="shared" si="1"/>
        <v>17</v>
      </c>
      <c r="K2" s="39">
        <f t="shared" si="1"/>
        <v>19</v>
      </c>
      <c r="L2" s="40"/>
      <c r="M2" s="40"/>
      <c r="O2" t="s">
        <v>1129</v>
      </c>
    </row>
    <row r="3" spans="1:15" x14ac:dyDescent="0.45">
      <c r="A3" s="38" t="s">
        <v>109</v>
      </c>
      <c r="B3" s="39">
        <v>15</v>
      </c>
      <c r="C3" s="39">
        <v>16</v>
      </c>
      <c r="D3" s="39">
        <v>17</v>
      </c>
      <c r="E3" s="39">
        <v>20</v>
      </c>
      <c r="F3" s="39">
        <v>17</v>
      </c>
      <c r="G3" s="39">
        <v>19</v>
      </c>
      <c r="H3" s="39">
        <v>18</v>
      </c>
      <c r="I3" s="39">
        <v>20</v>
      </c>
      <c r="J3" s="39">
        <v>17</v>
      </c>
      <c r="K3" s="39">
        <v>19</v>
      </c>
      <c r="L3" s="40"/>
      <c r="M3" s="40"/>
    </row>
    <row r="4" spans="1:15" x14ac:dyDescent="0.45">
      <c r="A4" s="38" t="s">
        <v>684</v>
      </c>
      <c r="B4" s="39">
        <v>22</v>
      </c>
      <c r="C4" s="39">
        <v>32</v>
      </c>
      <c r="D4" s="39">
        <v>45</v>
      </c>
      <c r="E4" s="39">
        <v>48</v>
      </c>
      <c r="F4" s="39">
        <v>51</v>
      </c>
      <c r="G4" s="39">
        <v>72</v>
      </c>
      <c r="H4" s="39">
        <v>78</v>
      </c>
      <c r="I4" s="39">
        <v>91</v>
      </c>
      <c r="J4" s="39">
        <v>98</v>
      </c>
      <c r="K4" s="39">
        <v>99</v>
      </c>
      <c r="L4" s="40"/>
      <c r="M4" s="40"/>
    </row>
    <row r="5" spans="1:15" x14ac:dyDescent="0.45">
      <c r="A5" s="38" t="s">
        <v>683</v>
      </c>
      <c r="B5" s="38"/>
      <c r="C5" s="38"/>
      <c r="D5" s="38"/>
      <c r="E5" s="38"/>
      <c r="F5" s="38"/>
      <c r="G5" s="38"/>
      <c r="H5" s="38"/>
      <c r="I5" s="38"/>
      <c r="J5" s="38"/>
      <c r="K5" s="38"/>
      <c r="L5" s="25" t="s">
        <v>124</v>
      </c>
      <c r="M5" s="25" t="s">
        <v>148</v>
      </c>
    </row>
    <row r="6" spans="1:15" ht="28.5" x14ac:dyDescent="0.45">
      <c r="A6" s="3" t="s">
        <v>688</v>
      </c>
      <c r="B6">
        <v>1</v>
      </c>
      <c r="K6">
        <v>1</v>
      </c>
      <c r="L6" s="41">
        <f>SUM(B6:K6)</f>
        <v>2</v>
      </c>
      <c r="M6" s="41">
        <f>L6/10*100</f>
        <v>20</v>
      </c>
    </row>
    <row r="7" spans="1:15" ht="42.75" x14ac:dyDescent="0.45">
      <c r="A7" s="3" t="s">
        <v>691</v>
      </c>
      <c r="B7">
        <v>1</v>
      </c>
      <c r="D7">
        <v>1</v>
      </c>
      <c r="H7">
        <v>1</v>
      </c>
      <c r="L7" s="41">
        <f t="shared" ref="L7:L56" si="2">SUM(B7:K7)</f>
        <v>3</v>
      </c>
      <c r="M7" s="41">
        <f t="shared" ref="M7:M56" si="3">L7/10*100</f>
        <v>30</v>
      </c>
    </row>
    <row r="8" spans="1:15" ht="28.5" x14ac:dyDescent="0.45">
      <c r="A8" s="3" t="s">
        <v>713</v>
      </c>
      <c r="B8">
        <v>1</v>
      </c>
      <c r="G8">
        <v>1</v>
      </c>
      <c r="L8" s="41">
        <f t="shared" si="2"/>
        <v>2</v>
      </c>
      <c r="M8" s="41">
        <f t="shared" si="3"/>
        <v>20</v>
      </c>
    </row>
    <row r="9" spans="1:15" x14ac:dyDescent="0.45">
      <c r="A9" t="s">
        <v>504</v>
      </c>
      <c r="B9">
        <v>1</v>
      </c>
      <c r="L9" s="41">
        <f t="shared" si="2"/>
        <v>1</v>
      </c>
      <c r="M9" s="41">
        <f t="shared" si="3"/>
        <v>10</v>
      </c>
    </row>
    <row r="10" spans="1:15" x14ac:dyDescent="0.45">
      <c r="A10" t="s">
        <v>505</v>
      </c>
      <c r="B10">
        <v>1</v>
      </c>
      <c r="L10" s="41">
        <f t="shared" si="2"/>
        <v>1</v>
      </c>
      <c r="M10" s="41">
        <f t="shared" si="3"/>
        <v>10</v>
      </c>
    </row>
    <row r="11" spans="1:15" x14ac:dyDescent="0.45">
      <c r="A11" t="s">
        <v>506</v>
      </c>
      <c r="B11">
        <v>1</v>
      </c>
      <c r="L11" s="41">
        <f t="shared" si="2"/>
        <v>1</v>
      </c>
      <c r="M11" s="41">
        <f t="shared" si="3"/>
        <v>10</v>
      </c>
    </row>
    <row r="12" spans="1:15" x14ac:dyDescent="0.45">
      <c r="A12" t="s">
        <v>493</v>
      </c>
      <c r="B12">
        <v>1</v>
      </c>
      <c r="C12">
        <v>1</v>
      </c>
      <c r="E12">
        <v>1</v>
      </c>
      <c r="G12">
        <v>1</v>
      </c>
      <c r="H12">
        <v>1</v>
      </c>
      <c r="J12">
        <v>1</v>
      </c>
      <c r="K12">
        <v>1</v>
      </c>
      <c r="L12" s="41">
        <f t="shared" si="2"/>
        <v>7</v>
      </c>
      <c r="M12" s="41">
        <f t="shared" si="3"/>
        <v>70</v>
      </c>
    </row>
    <row r="13" spans="1:15" x14ac:dyDescent="0.45">
      <c r="A13" t="s">
        <v>507</v>
      </c>
      <c r="B13">
        <v>1</v>
      </c>
      <c r="L13" s="41">
        <f t="shared" si="2"/>
        <v>1</v>
      </c>
      <c r="M13" s="41">
        <f t="shared" si="3"/>
        <v>10</v>
      </c>
    </row>
    <row r="14" spans="1:15" ht="114" x14ac:dyDescent="0.45">
      <c r="A14" s="3" t="s">
        <v>697</v>
      </c>
      <c r="B14">
        <v>1</v>
      </c>
      <c r="C14">
        <v>1</v>
      </c>
      <c r="D14">
        <v>1</v>
      </c>
      <c r="E14">
        <v>1</v>
      </c>
      <c r="G14">
        <v>1</v>
      </c>
      <c r="H14">
        <v>1</v>
      </c>
      <c r="I14">
        <v>1</v>
      </c>
      <c r="J14">
        <v>1</v>
      </c>
      <c r="L14" s="41">
        <f t="shared" si="2"/>
        <v>8</v>
      </c>
      <c r="M14" s="41">
        <f t="shared" si="3"/>
        <v>80</v>
      </c>
    </row>
    <row r="15" spans="1:15" x14ac:dyDescent="0.45">
      <c r="A15" t="s">
        <v>509</v>
      </c>
      <c r="B15">
        <v>1</v>
      </c>
      <c r="L15" s="41">
        <f t="shared" si="2"/>
        <v>1</v>
      </c>
      <c r="M15" s="41">
        <f t="shared" si="3"/>
        <v>10</v>
      </c>
    </row>
    <row r="16" spans="1:15" x14ac:dyDescent="0.45">
      <c r="A16" t="s">
        <v>510</v>
      </c>
      <c r="B16">
        <v>1</v>
      </c>
      <c r="L16" s="41">
        <f t="shared" si="2"/>
        <v>1</v>
      </c>
      <c r="M16" s="41">
        <f t="shared" si="3"/>
        <v>10</v>
      </c>
    </row>
    <row r="17" spans="1:13" ht="114" x14ac:dyDescent="0.45">
      <c r="A17" s="3" t="s">
        <v>698</v>
      </c>
      <c r="B17">
        <v>1</v>
      </c>
      <c r="C17">
        <v>1</v>
      </c>
      <c r="D17">
        <v>1</v>
      </c>
      <c r="E17">
        <v>1</v>
      </c>
      <c r="F17">
        <v>1</v>
      </c>
      <c r="G17">
        <v>1</v>
      </c>
      <c r="H17">
        <v>1</v>
      </c>
      <c r="I17">
        <v>1</v>
      </c>
      <c r="J17">
        <v>1</v>
      </c>
      <c r="K17">
        <v>1</v>
      </c>
      <c r="L17" s="41">
        <f t="shared" si="2"/>
        <v>10</v>
      </c>
      <c r="M17" s="41">
        <f t="shared" si="3"/>
        <v>100</v>
      </c>
    </row>
    <row r="18" spans="1:13" x14ac:dyDescent="0.45">
      <c r="A18" t="s">
        <v>511</v>
      </c>
      <c r="B18">
        <v>1</v>
      </c>
      <c r="L18" s="41">
        <f t="shared" si="2"/>
        <v>1</v>
      </c>
      <c r="M18" s="41">
        <f t="shared" si="3"/>
        <v>10</v>
      </c>
    </row>
    <row r="19" spans="1:13" x14ac:dyDescent="0.45">
      <c r="A19" t="s">
        <v>512</v>
      </c>
      <c r="B19">
        <v>1</v>
      </c>
      <c r="L19" s="41">
        <f t="shared" si="2"/>
        <v>1</v>
      </c>
      <c r="M19" s="41">
        <f t="shared" si="3"/>
        <v>10</v>
      </c>
    </row>
    <row r="20" spans="1:13" ht="99.75" x14ac:dyDescent="0.45">
      <c r="A20" s="3" t="s">
        <v>711</v>
      </c>
      <c r="B20">
        <v>1</v>
      </c>
      <c r="D20">
        <v>1</v>
      </c>
      <c r="E20">
        <v>1</v>
      </c>
      <c r="F20">
        <v>1</v>
      </c>
      <c r="H20">
        <v>1</v>
      </c>
      <c r="I20">
        <v>1</v>
      </c>
      <c r="K20">
        <v>1</v>
      </c>
      <c r="L20" s="41">
        <f t="shared" si="2"/>
        <v>7</v>
      </c>
      <c r="M20" s="41">
        <f t="shared" si="3"/>
        <v>70</v>
      </c>
    </row>
    <row r="21" spans="1:13" ht="85.5" x14ac:dyDescent="0.45">
      <c r="A21" s="3" t="s">
        <v>710</v>
      </c>
      <c r="C21">
        <v>1</v>
      </c>
      <c r="D21">
        <v>1</v>
      </c>
      <c r="E21">
        <v>1</v>
      </c>
      <c r="F21">
        <v>1</v>
      </c>
      <c r="I21">
        <v>1</v>
      </c>
      <c r="K21">
        <v>1</v>
      </c>
      <c r="L21" s="41">
        <f t="shared" si="2"/>
        <v>6</v>
      </c>
      <c r="M21" s="41">
        <f t="shared" si="3"/>
        <v>60</v>
      </c>
    </row>
    <row r="22" spans="1:13" x14ac:dyDescent="0.45">
      <c r="A22" t="s">
        <v>515</v>
      </c>
      <c r="C22">
        <v>1</v>
      </c>
      <c r="L22" s="41">
        <f t="shared" si="2"/>
        <v>1</v>
      </c>
      <c r="M22" s="41">
        <f t="shared" si="3"/>
        <v>10</v>
      </c>
    </row>
    <row r="23" spans="1:13" ht="42.75" x14ac:dyDescent="0.45">
      <c r="A23" s="3" t="s">
        <v>699</v>
      </c>
      <c r="C23">
        <v>1</v>
      </c>
      <c r="D23">
        <v>1</v>
      </c>
      <c r="K23">
        <v>1</v>
      </c>
      <c r="L23" s="41">
        <f t="shared" si="2"/>
        <v>3</v>
      </c>
      <c r="M23" s="41">
        <f t="shared" si="3"/>
        <v>30</v>
      </c>
    </row>
    <row r="24" spans="1:13" x14ac:dyDescent="0.45">
      <c r="A24" t="s">
        <v>700</v>
      </c>
      <c r="C24">
        <v>1</v>
      </c>
      <c r="L24" s="41">
        <f t="shared" si="2"/>
        <v>1</v>
      </c>
      <c r="M24" s="41">
        <f t="shared" si="3"/>
        <v>10</v>
      </c>
    </row>
    <row r="25" spans="1:13" x14ac:dyDescent="0.45">
      <c r="A25" t="s">
        <v>517</v>
      </c>
      <c r="C25">
        <v>1</v>
      </c>
      <c r="L25" s="41">
        <f t="shared" si="2"/>
        <v>1</v>
      </c>
      <c r="M25" s="41">
        <f t="shared" si="3"/>
        <v>10</v>
      </c>
    </row>
    <row r="26" spans="1:13" x14ac:dyDescent="0.45">
      <c r="A26" t="s">
        <v>518</v>
      </c>
      <c r="C26">
        <v>1</v>
      </c>
      <c r="L26" s="41">
        <f t="shared" si="2"/>
        <v>1</v>
      </c>
      <c r="M26" s="41">
        <f t="shared" si="3"/>
        <v>10</v>
      </c>
    </row>
    <row r="27" spans="1:13" x14ac:dyDescent="0.45">
      <c r="A27" t="s">
        <v>520</v>
      </c>
      <c r="C27">
        <v>1</v>
      </c>
      <c r="L27" s="41">
        <f t="shared" si="2"/>
        <v>1</v>
      </c>
      <c r="M27" s="41">
        <f t="shared" si="3"/>
        <v>10</v>
      </c>
    </row>
    <row r="28" spans="1:13" x14ac:dyDescent="0.45">
      <c r="A28" t="s">
        <v>521</v>
      </c>
      <c r="C28">
        <v>1</v>
      </c>
      <c r="L28" s="41">
        <f t="shared" si="2"/>
        <v>1</v>
      </c>
      <c r="M28" s="41">
        <f t="shared" si="3"/>
        <v>10</v>
      </c>
    </row>
    <row r="29" spans="1:13" x14ac:dyDescent="0.45">
      <c r="A29" t="s">
        <v>522</v>
      </c>
      <c r="C29">
        <v>1</v>
      </c>
      <c r="L29" s="41">
        <f t="shared" si="2"/>
        <v>1</v>
      </c>
      <c r="M29" s="41">
        <f t="shared" si="3"/>
        <v>10</v>
      </c>
    </row>
    <row r="30" spans="1:13" ht="99.75" x14ac:dyDescent="0.45">
      <c r="A30" s="3" t="s">
        <v>702</v>
      </c>
      <c r="C30">
        <v>1</v>
      </c>
      <c r="E30">
        <v>1</v>
      </c>
      <c r="F30">
        <v>1</v>
      </c>
      <c r="G30">
        <v>1</v>
      </c>
      <c r="H30">
        <v>1</v>
      </c>
      <c r="J30">
        <v>1</v>
      </c>
      <c r="K30">
        <v>1</v>
      </c>
      <c r="L30" s="41">
        <f t="shared" si="2"/>
        <v>7</v>
      </c>
      <c r="M30" s="41">
        <f t="shared" si="3"/>
        <v>70</v>
      </c>
    </row>
    <row r="31" spans="1:13" x14ac:dyDescent="0.45">
      <c r="A31" t="s">
        <v>525</v>
      </c>
      <c r="C31">
        <v>1</v>
      </c>
      <c r="L31" s="41">
        <f t="shared" si="2"/>
        <v>1</v>
      </c>
      <c r="M31" s="41">
        <f t="shared" si="3"/>
        <v>10</v>
      </c>
    </row>
    <row r="32" spans="1:13" x14ac:dyDescent="0.45">
      <c r="A32" t="s">
        <v>681</v>
      </c>
      <c r="C32">
        <v>1</v>
      </c>
      <c r="L32" s="41">
        <f t="shared" si="2"/>
        <v>1</v>
      </c>
      <c r="M32" s="41">
        <f t="shared" si="3"/>
        <v>10</v>
      </c>
    </row>
    <row r="33" spans="1:13" x14ac:dyDescent="0.45">
      <c r="A33" t="s">
        <v>526</v>
      </c>
      <c r="C33">
        <v>1</v>
      </c>
      <c r="L33" s="41">
        <f t="shared" si="2"/>
        <v>1</v>
      </c>
      <c r="M33" s="41">
        <f t="shared" si="3"/>
        <v>10</v>
      </c>
    </row>
    <row r="34" spans="1:13" ht="42.75" x14ac:dyDescent="0.45">
      <c r="A34" s="3" t="s">
        <v>690</v>
      </c>
      <c r="D34">
        <v>1</v>
      </c>
      <c r="E34">
        <v>1</v>
      </c>
      <c r="H34">
        <v>1</v>
      </c>
      <c r="J34">
        <v>1</v>
      </c>
      <c r="L34" s="41">
        <f t="shared" si="2"/>
        <v>4</v>
      </c>
      <c r="M34" s="41">
        <f t="shared" si="3"/>
        <v>40</v>
      </c>
    </row>
    <row r="35" spans="1:13" x14ac:dyDescent="0.45">
      <c r="A35" t="s">
        <v>528</v>
      </c>
      <c r="D35">
        <v>1</v>
      </c>
      <c r="L35" s="41">
        <f t="shared" si="2"/>
        <v>1</v>
      </c>
      <c r="M35" s="41">
        <f t="shared" si="3"/>
        <v>10</v>
      </c>
    </row>
    <row r="36" spans="1:13" ht="28.5" x14ac:dyDescent="0.45">
      <c r="A36" s="3" t="s">
        <v>693</v>
      </c>
      <c r="D36">
        <v>1</v>
      </c>
      <c r="E36">
        <v>1</v>
      </c>
      <c r="L36" s="41">
        <f t="shared" si="2"/>
        <v>2</v>
      </c>
      <c r="M36" s="41">
        <f t="shared" si="3"/>
        <v>20</v>
      </c>
    </row>
    <row r="37" spans="1:13" x14ac:dyDescent="0.45">
      <c r="A37" t="s">
        <v>530</v>
      </c>
      <c r="D37">
        <v>1</v>
      </c>
      <c r="L37" s="41">
        <f t="shared" si="2"/>
        <v>1</v>
      </c>
      <c r="M37" s="41">
        <f t="shared" si="3"/>
        <v>10</v>
      </c>
    </row>
    <row r="38" spans="1:13" x14ac:dyDescent="0.45">
      <c r="A38" t="s">
        <v>531</v>
      </c>
      <c r="D38">
        <v>1</v>
      </c>
      <c r="L38" s="41">
        <f t="shared" si="2"/>
        <v>1</v>
      </c>
      <c r="M38" s="41">
        <f t="shared" si="3"/>
        <v>10</v>
      </c>
    </row>
    <row r="39" spans="1:13" ht="28.5" x14ac:dyDescent="0.45">
      <c r="A39" s="3" t="s">
        <v>692</v>
      </c>
      <c r="D39">
        <v>1</v>
      </c>
      <c r="I39">
        <v>1</v>
      </c>
      <c r="L39" s="41">
        <f t="shared" si="2"/>
        <v>2</v>
      </c>
      <c r="M39" s="41">
        <f t="shared" si="3"/>
        <v>20</v>
      </c>
    </row>
    <row r="40" spans="1:13" x14ac:dyDescent="0.45">
      <c r="A40" t="s">
        <v>536</v>
      </c>
      <c r="D40">
        <v>1</v>
      </c>
      <c r="L40" s="41">
        <f t="shared" si="2"/>
        <v>1</v>
      </c>
      <c r="M40" s="41">
        <f t="shared" si="3"/>
        <v>10</v>
      </c>
    </row>
    <row r="41" spans="1:13" x14ac:dyDescent="0.45">
      <c r="A41" t="s">
        <v>537</v>
      </c>
      <c r="D41">
        <v>1</v>
      </c>
      <c r="L41" s="41">
        <f t="shared" si="2"/>
        <v>1</v>
      </c>
      <c r="M41" s="41">
        <f t="shared" si="3"/>
        <v>10</v>
      </c>
    </row>
    <row r="42" spans="1:13" ht="42.75" x14ac:dyDescent="0.45">
      <c r="A42" s="3" t="s">
        <v>704</v>
      </c>
      <c r="D42">
        <v>1</v>
      </c>
      <c r="I42">
        <v>1</v>
      </c>
      <c r="K42">
        <v>1</v>
      </c>
      <c r="L42" s="41">
        <f t="shared" si="2"/>
        <v>3</v>
      </c>
      <c r="M42" s="41">
        <f t="shared" si="3"/>
        <v>30</v>
      </c>
    </row>
    <row r="43" spans="1:13" x14ac:dyDescent="0.45">
      <c r="A43" t="s">
        <v>540</v>
      </c>
      <c r="D43">
        <v>1</v>
      </c>
      <c r="L43" s="41">
        <f t="shared" si="2"/>
        <v>1</v>
      </c>
      <c r="M43" s="41">
        <f t="shared" si="3"/>
        <v>10</v>
      </c>
    </row>
    <row r="44" spans="1:13" x14ac:dyDescent="0.45">
      <c r="A44" t="s">
        <v>542</v>
      </c>
      <c r="D44">
        <v>1</v>
      </c>
      <c r="L44" s="41">
        <f t="shared" si="2"/>
        <v>1</v>
      </c>
      <c r="M44" s="41">
        <f t="shared" si="3"/>
        <v>10</v>
      </c>
    </row>
    <row r="45" spans="1:13" x14ac:dyDescent="0.45">
      <c r="A45" t="s">
        <v>686</v>
      </c>
      <c r="E45">
        <v>1</v>
      </c>
      <c r="L45" s="41">
        <f t="shared" si="2"/>
        <v>1</v>
      </c>
      <c r="M45" s="41">
        <f t="shared" si="3"/>
        <v>10</v>
      </c>
    </row>
    <row r="46" spans="1:13" x14ac:dyDescent="0.45">
      <c r="A46" t="s">
        <v>545</v>
      </c>
      <c r="E46">
        <v>1</v>
      </c>
      <c r="L46" s="41">
        <f t="shared" si="2"/>
        <v>1</v>
      </c>
      <c r="M46" s="41">
        <f t="shared" si="3"/>
        <v>10</v>
      </c>
    </row>
    <row r="47" spans="1:13" x14ac:dyDescent="0.45">
      <c r="A47" t="s">
        <v>546</v>
      </c>
      <c r="E47">
        <v>1</v>
      </c>
      <c r="L47" s="41">
        <f t="shared" si="2"/>
        <v>1</v>
      </c>
      <c r="M47" s="41">
        <f t="shared" si="3"/>
        <v>10</v>
      </c>
    </row>
    <row r="48" spans="1:13" x14ac:dyDescent="0.45">
      <c r="A48" t="s">
        <v>548</v>
      </c>
      <c r="E48">
        <v>1</v>
      </c>
      <c r="L48" s="41">
        <f t="shared" si="2"/>
        <v>1</v>
      </c>
      <c r="M48" s="41">
        <f t="shared" si="3"/>
        <v>10</v>
      </c>
    </row>
    <row r="49" spans="1:13" ht="28.5" x14ac:dyDescent="0.45">
      <c r="A49" s="3" t="s">
        <v>706</v>
      </c>
      <c r="E49">
        <v>1</v>
      </c>
      <c r="I49">
        <v>1</v>
      </c>
      <c r="L49" s="41">
        <f t="shared" si="2"/>
        <v>2</v>
      </c>
      <c r="M49" s="41">
        <f t="shared" si="3"/>
        <v>20</v>
      </c>
    </row>
    <row r="50" spans="1:13" ht="42.75" x14ac:dyDescent="0.45">
      <c r="A50" s="3" t="s">
        <v>707</v>
      </c>
      <c r="E50">
        <v>1</v>
      </c>
      <c r="F50">
        <v>1</v>
      </c>
      <c r="I50">
        <v>1</v>
      </c>
      <c r="L50" s="41">
        <f t="shared" si="2"/>
        <v>3</v>
      </c>
      <c r="M50" s="41">
        <f t="shared" si="3"/>
        <v>30</v>
      </c>
    </row>
    <row r="51" spans="1:13" x14ac:dyDescent="0.45">
      <c r="A51" t="s">
        <v>552</v>
      </c>
      <c r="E51">
        <v>1</v>
      </c>
      <c r="L51" s="41">
        <f t="shared" si="2"/>
        <v>1</v>
      </c>
      <c r="M51" s="41">
        <f t="shared" si="3"/>
        <v>10</v>
      </c>
    </row>
    <row r="52" spans="1:13" x14ac:dyDescent="0.45">
      <c r="A52" t="s">
        <v>553</v>
      </c>
      <c r="E52">
        <v>1</v>
      </c>
      <c r="L52" s="41">
        <f t="shared" si="2"/>
        <v>1</v>
      </c>
      <c r="M52" s="41">
        <f t="shared" si="3"/>
        <v>10</v>
      </c>
    </row>
    <row r="53" spans="1:13" ht="28.5" x14ac:dyDescent="0.45">
      <c r="A53" s="3" t="s">
        <v>708</v>
      </c>
      <c r="E53">
        <v>1</v>
      </c>
      <c r="F53">
        <v>1</v>
      </c>
      <c r="L53" s="41">
        <f t="shared" si="2"/>
        <v>2</v>
      </c>
      <c r="M53" s="41">
        <f t="shared" si="3"/>
        <v>20</v>
      </c>
    </row>
    <row r="54" spans="1:13" x14ac:dyDescent="0.45">
      <c r="A54" t="s">
        <v>557</v>
      </c>
      <c r="E54">
        <v>1</v>
      </c>
      <c r="L54" s="41">
        <f t="shared" si="2"/>
        <v>1</v>
      </c>
      <c r="M54" s="41">
        <f t="shared" si="3"/>
        <v>10</v>
      </c>
    </row>
    <row r="55" spans="1:13" x14ac:dyDescent="0.45">
      <c r="A55" t="s">
        <v>558</v>
      </c>
      <c r="E55">
        <v>1</v>
      </c>
      <c r="L55" s="41">
        <f t="shared" si="2"/>
        <v>1</v>
      </c>
      <c r="M55" s="41">
        <f t="shared" si="3"/>
        <v>10</v>
      </c>
    </row>
    <row r="56" spans="1:13" ht="42.75" x14ac:dyDescent="0.45">
      <c r="A56" s="3" t="s">
        <v>703</v>
      </c>
      <c r="E56">
        <v>1</v>
      </c>
      <c r="F56">
        <v>1</v>
      </c>
      <c r="G56">
        <v>1</v>
      </c>
      <c r="L56" s="41">
        <f t="shared" si="2"/>
        <v>3</v>
      </c>
      <c r="M56" s="41">
        <f t="shared" si="3"/>
        <v>30</v>
      </c>
    </row>
    <row r="57" spans="1:13" ht="28.5" x14ac:dyDescent="0.45">
      <c r="A57" s="3" t="s">
        <v>689</v>
      </c>
      <c r="F57">
        <v>1</v>
      </c>
      <c r="I57">
        <v>1</v>
      </c>
      <c r="L57" s="41">
        <f t="shared" ref="L57:L92" si="4">SUM(B57:K57)</f>
        <v>2</v>
      </c>
      <c r="M57" s="41">
        <f t="shared" ref="M57:M92" si="5">L57/10*100</f>
        <v>20</v>
      </c>
    </row>
    <row r="58" spans="1:13" ht="42.75" x14ac:dyDescent="0.45">
      <c r="A58" s="3" t="s">
        <v>705</v>
      </c>
      <c r="F58">
        <v>1</v>
      </c>
      <c r="G58">
        <v>1</v>
      </c>
      <c r="I58">
        <v>1</v>
      </c>
      <c r="L58" s="41">
        <f t="shared" si="4"/>
        <v>3</v>
      </c>
      <c r="M58" s="41">
        <f t="shared" si="5"/>
        <v>30</v>
      </c>
    </row>
    <row r="59" spans="1:13" x14ac:dyDescent="0.45">
      <c r="A59" t="s">
        <v>563</v>
      </c>
      <c r="F59">
        <v>1</v>
      </c>
      <c r="L59" s="41">
        <f t="shared" si="4"/>
        <v>1</v>
      </c>
      <c r="M59" s="41">
        <f t="shared" si="5"/>
        <v>10</v>
      </c>
    </row>
    <row r="60" spans="1:13" ht="57" x14ac:dyDescent="0.45">
      <c r="A60" s="3" t="s">
        <v>695</v>
      </c>
      <c r="F60">
        <v>1</v>
      </c>
      <c r="G60">
        <v>1</v>
      </c>
      <c r="H60">
        <v>1</v>
      </c>
      <c r="K60">
        <v>1</v>
      </c>
      <c r="L60" s="41">
        <f t="shared" si="4"/>
        <v>4</v>
      </c>
      <c r="M60" s="41">
        <f t="shared" si="5"/>
        <v>40</v>
      </c>
    </row>
    <row r="61" spans="1:13" x14ac:dyDescent="0.45">
      <c r="A61" t="s">
        <v>566</v>
      </c>
      <c r="F61">
        <v>1</v>
      </c>
      <c r="L61" s="41">
        <f t="shared" si="4"/>
        <v>1</v>
      </c>
      <c r="M61" s="41">
        <f t="shared" si="5"/>
        <v>10</v>
      </c>
    </row>
    <row r="62" spans="1:13" x14ac:dyDescent="0.45">
      <c r="A62" t="s">
        <v>568</v>
      </c>
      <c r="F62">
        <v>1</v>
      </c>
      <c r="L62" s="41">
        <f t="shared" si="4"/>
        <v>1</v>
      </c>
      <c r="M62" s="41">
        <f t="shared" si="5"/>
        <v>10</v>
      </c>
    </row>
    <row r="63" spans="1:13" x14ac:dyDescent="0.45">
      <c r="A63" t="s">
        <v>572</v>
      </c>
      <c r="F63">
        <v>1</v>
      </c>
      <c r="L63" s="41">
        <f t="shared" si="4"/>
        <v>1</v>
      </c>
      <c r="M63" s="41">
        <f t="shared" si="5"/>
        <v>10</v>
      </c>
    </row>
    <row r="64" spans="1:13" x14ac:dyDescent="0.45">
      <c r="A64" t="s">
        <v>573</v>
      </c>
      <c r="F64">
        <v>1</v>
      </c>
      <c r="L64" s="41">
        <f t="shared" si="4"/>
        <v>1</v>
      </c>
      <c r="M64" s="41">
        <f t="shared" si="5"/>
        <v>10</v>
      </c>
    </row>
    <row r="65" spans="1:13" ht="28.5" x14ac:dyDescent="0.45">
      <c r="A65" s="3" t="s">
        <v>709</v>
      </c>
      <c r="F65">
        <v>1</v>
      </c>
      <c r="K65">
        <v>1</v>
      </c>
      <c r="L65" s="41">
        <f t="shared" si="4"/>
        <v>2</v>
      </c>
      <c r="M65" s="41">
        <f t="shared" si="5"/>
        <v>20</v>
      </c>
    </row>
    <row r="66" spans="1:13" x14ac:dyDescent="0.45">
      <c r="A66" t="s">
        <v>575</v>
      </c>
      <c r="F66">
        <v>1</v>
      </c>
      <c r="L66" s="41">
        <f t="shared" si="4"/>
        <v>1</v>
      </c>
      <c r="M66" s="41">
        <f t="shared" si="5"/>
        <v>10</v>
      </c>
    </row>
    <row r="67" spans="1:13" x14ac:dyDescent="0.45">
      <c r="A67" t="s">
        <v>577</v>
      </c>
      <c r="G67">
        <v>1</v>
      </c>
      <c r="L67" s="41">
        <f t="shared" si="4"/>
        <v>1</v>
      </c>
      <c r="M67" s="41">
        <f t="shared" si="5"/>
        <v>10</v>
      </c>
    </row>
    <row r="68" spans="1:13" x14ac:dyDescent="0.45">
      <c r="A68" t="s">
        <v>578</v>
      </c>
      <c r="G68">
        <v>1</v>
      </c>
      <c r="L68" s="41">
        <f t="shared" si="4"/>
        <v>1</v>
      </c>
      <c r="M68" s="41">
        <f t="shared" si="5"/>
        <v>10</v>
      </c>
    </row>
    <row r="69" spans="1:13" ht="28.5" x14ac:dyDescent="0.45">
      <c r="A69" s="3" t="s">
        <v>712</v>
      </c>
      <c r="G69">
        <v>1</v>
      </c>
      <c r="J69">
        <v>1</v>
      </c>
      <c r="L69" s="41">
        <f t="shared" si="4"/>
        <v>2</v>
      </c>
      <c r="M69" s="41">
        <f t="shared" si="5"/>
        <v>20</v>
      </c>
    </row>
    <row r="70" spans="1:13" x14ac:dyDescent="0.45">
      <c r="A70" t="s">
        <v>581</v>
      </c>
      <c r="G70">
        <v>1</v>
      </c>
      <c r="L70" s="41">
        <f t="shared" si="4"/>
        <v>1</v>
      </c>
      <c r="M70" s="41">
        <f t="shared" si="5"/>
        <v>10</v>
      </c>
    </row>
    <row r="71" spans="1:13" ht="28.5" x14ac:dyDescent="0.45">
      <c r="A71" s="3" t="s">
        <v>696</v>
      </c>
      <c r="G71">
        <v>1</v>
      </c>
      <c r="I71">
        <v>1</v>
      </c>
      <c r="L71" s="41">
        <f t="shared" si="4"/>
        <v>2</v>
      </c>
      <c r="M71" s="41">
        <f t="shared" si="5"/>
        <v>20</v>
      </c>
    </row>
    <row r="72" spans="1:13" x14ac:dyDescent="0.45">
      <c r="A72" t="s">
        <v>586</v>
      </c>
      <c r="G72">
        <v>1</v>
      </c>
      <c r="L72" s="41">
        <f t="shared" si="4"/>
        <v>1</v>
      </c>
      <c r="M72" s="41">
        <f t="shared" si="5"/>
        <v>10</v>
      </c>
    </row>
    <row r="73" spans="1:13" x14ac:dyDescent="0.45">
      <c r="A73" t="s">
        <v>587</v>
      </c>
      <c r="G73">
        <v>1</v>
      </c>
      <c r="L73" s="41">
        <f t="shared" si="4"/>
        <v>1</v>
      </c>
      <c r="M73" s="41">
        <f t="shared" si="5"/>
        <v>10</v>
      </c>
    </row>
    <row r="74" spans="1:13" x14ac:dyDescent="0.45">
      <c r="A74" t="s">
        <v>589</v>
      </c>
      <c r="G74">
        <v>1</v>
      </c>
      <c r="L74" s="41">
        <f t="shared" si="4"/>
        <v>1</v>
      </c>
      <c r="M74" s="41">
        <f t="shared" si="5"/>
        <v>10</v>
      </c>
    </row>
    <row r="75" spans="1:13" x14ac:dyDescent="0.45">
      <c r="A75" t="s">
        <v>590</v>
      </c>
      <c r="G75">
        <v>1</v>
      </c>
      <c r="L75" s="41">
        <f t="shared" si="4"/>
        <v>1</v>
      </c>
      <c r="M75" s="41">
        <f t="shared" si="5"/>
        <v>10</v>
      </c>
    </row>
    <row r="76" spans="1:13" x14ac:dyDescent="0.45">
      <c r="A76" t="s">
        <v>592</v>
      </c>
      <c r="G76">
        <v>1</v>
      </c>
      <c r="L76" s="41">
        <f t="shared" si="4"/>
        <v>1</v>
      </c>
      <c r="M76" s="41">
        <f t="shared" si="5"/>
        <v>10</v>
      </c>
    </row>
    <row r="77" spans="1:13" x14ac:dyDescent="0.45">
      <c r="A77" t="s">
        <v>593</v>
      </c>
      <c r="G77">
        <v>1</v>
      </c>
      <c r="L77" s="41">
        <f t="shared" si="4"/>
        <v>1</v>
      </c>
      <c r="M77" s="41">
        <f t="shared" si="5"/>
        <v>10</v>
      </c>
    </row>
    <row r="78" spans="1:13" x14ac:dyDescent="0.45">
      <c r="A78" t="s">
        <v>595</v>
      </c>
      <c r="H78">
        <v>1</v>
      </c>
      <c r="L78" s="41">
        <f t="shared" si="4"/>
        <v>1</v>
      </c>
      <c r="M78" s="41">
        <f t="shared" si="5"/>
        <v>10</v>
      </c>
    </row>
    <row r="79" spans="1:13" x14ac:dyDescent="0.45">
      <c r="A79" t="s">
        <v>596</v>
      </c>
      <c r="H79">
        <v>1</v>
      </c>
      <c r="L79" s="41">
        <f t="shared" si="4"/>
        <v>1</v>
      </c>
      <c r="M79" s="41">
        <f t="shared" si="5"/>
        <v>10</v>
      </c>
    </row>
    <row r="80" spans="1:13" x14ac:dyDescent="0.45">
      <c r="A80" t="s">
        <v>598</v>
      </c>
      <c r="H80">
        <v>1</v>
      </c>
      <c r="L80" s="41">
        <f t="shared" si="4"/>
        <v>1</v>
      </c>
      <c r="M80" s="41">
        <f t="shared" si="5"/>
        <v>10</v>
      </c>
    </row>
    <row r="81" spans="1:13" x14ac:dyDescent="0.45">
      <c r="A81" t="s">
        <v>600</v>
      </c>
      <c r="H81">
        <v>1</v>
      </c>
      <c r="L81" s="41">
        <f t="shared" si="4"/>
        <v>1</v>
      </c>
      <c r="M81" s="41">
        <f t="shared" si="5"/>
        <v>10</v>
      </c>
    </row>
    <row r="82" spans="1:13" x14ac:dyDescent="0.45">
      <c r="A82" t="s">
        <v>601</v>
      </c>
      <c r="H82">
        <v>1</v>
      </c>
      <c r="L82" s="41">
        <f t="shared" si="4"/>
        <v>1</v>
      </c>
      <c r="M82" s="41">
        <f t="shared" si="5"/>
        <v>10</v>
      </c>
    </row>
    <row r="83" spans="1:13" x14ac:dyDescent="0.45">
      <c r="A83" t="s">
        <v>491</v>
      </c>
      <c r="H83">
        <v>1</v>
      </c>
      <c r="L83" s="41">
        <f t="shared" si="4"/>
        <v>1</v>
      </c>
      <c r="M83" s="41">
        <f t="shared" si="5"/>
        <v>10</v>
      </c>
    </row>
    <row r="84" spans="1:13" x14ac:dyDescent="0.45">
      <c r="A84" t="s">
        <v>602</v>
      </c>
      <c r="H84">
        <v>1</v>
      </c>
      <c r="L84" s="41">
        <f t="shared" si="4"/>
        <v>1</v>
      </c>
      <c r="M84" s="41">
        <f t="shared" si="5"/>
        <v>10</v>
      </c>
    </row>
    <row r="85" spans="1:13" x14ac:dyDescent="0.45">
      <c r="A85" t="s">
        <v>604</v>
      </c>
      <c r="H85">
        <v>1</v>
      </c>
      <c r="L85" s="41">
        <f t="shared" si="4"/>
        <v>1</v>
      </c>
      <c r="M85" s="41">
        <f t="shared" si="5"/>
        <v>10</v>
      </c>
    </row>
    <row r="86" spans="1:13" x14ac:dyDescent="0.45">
      <c r="A86" t="s">
        <v>605</v>
      </c>
      <c r="H86">
        <v>1</v>
      </c>
      <c r="L86" s="41">
        <f t="shared" si="4"/>
        <v>1</v>
      </c>
      <c r="M86" s="41">
        <f t="shared" si="5"/>
        <v>10</v>
      </c>
    </row>
    <row r="87" spans="1:13" x14ac:dyDescent="0.45">
      <c r="A87" t="s">
        <v>608</v>
      </c>
      <c r="H87">
        <v>1</v>
      </c>
      <c r="L87" s="41">
        <f t="shared" si="4"/>
        <v>1</v>
      </c>
      <c r="M87" s="41">
        <f t="shared" si="5"/>
        <v>10</v>
      </c>
    </row>
    <row r="88" spans="1:13" x14ac:dyDescent="0.45">
      <c r="A88" t="s">
        <v>609</v>
      </c>
      <c r="I88">
        <v>1</v>
      </c>
      <c r="L88" s="41">
        <f t="shared" si="4"/>
        <v>1</v>
      </c>
      <c r="M88" s="41">
        <f t="shared" si="5"/>
        <v>10</v>
      </c>
    </row>
    <row r="89" spans="1:13" ht="28.5" x14ac:dyDescent="0.45">
      <c r="A89" s="3" t="s">
        <v>694</v>
      </c>
      <c r="I89">
        <v>1</v>
      </c>
      <c r="J89">
        <v>1</v>
      </c>
      <c r="L89" s="41">
        <f t="shared" si="4"/>
        <v>2</v>
      </c>
      <c r="M89" s="41">
        <f t="shared" si="5"/>
        <v>20</v>
      </c>
    </row>
    <row r="90" spans="1:13" x14ac:dyDescent="0.45">
      <c r="A90" t="s">
        <v>613</v>
      </c>
      <c r="I90">
        <v>1</v>
      </c>
      <c r="L90" s="41">
        <f t="shared" si="4"/>
        <v>1</v>
      </c>
      <c r="M90" s="41">
        <f t="shared" si="5"/>
        <v>10</v>
      </c>
    </row>
    <row r="91" spans="1:13" x14ac:dyDescent="0.45">
      <c r="A91" t="s">
        <v>615</v>
      </c>
      <c r="I91">
        <v>1</v>
      </c>
      <c r="L91" s="41">
        <f t="shared" si="4"/>
        <v>1</v>
      </c>
      <c r="M91" s="41">
        <f t="shared" si="5"/>
        <v>10</v>
      </c>
    </row>
    <row r="92" spans="1:13" x14ac:dyDescent="0.45">
      <c r="A92" t="s">
        <v>617</v>
      </c>
      <c r="I92">
        <v>1</v>
      </c>
      <c r="L92" s="41">
        <f t="shared" si="4"/>
        <v>1</v>
      </c>
      <c r="M92" s="41">
        <f t="shared" si="5"/>
        <v>10</v>
      </c>
    </row>
    <row r="93" spans="1:13" x14ac:dyDescent="0.45">
      <c r="A93" t="s">
        <v>618</v>
      </c>
      <c r="I93">
        <v>1</v>
      </c>
      <c r="L93" s="41">
        <f t="shared" ref="L93:L115" si="6">SUM(B93:K93)</f>
        <v>1</v>
      </c>
      <c r="M93" s="41">
        <f t="shared" ref="M93:M115" si="7">L93/10*100</f>
        <v>10</v>
      </c>
    </row>
    <row r="94" spans="1:13" x14ac:dyDescent="0.45">
      <c r="A94" t="s">
        <v>620</v>
      </c>
      <c r="I94">
        <v>1</v>
      </c>
      <c r="L94" s="41">
        <f t="shared" si="6"/>
        <v>1</v>
      </c>
      <c r="M94" s="41">
        <f t="shared" si="7"/>
        <v>10</v>
      </c>
    </row>
    <row r="95" spans="1:13" x14ac:dyDescent="0.45">
      <c r="A95" t="s">
        <v>621</v>
      </c>
      <c r="I95">
        <v>1</v>
      </c>
      <c r="L95" s="41">
        <f t="shared" si="6"/>
        <v>1</v>
      </c>
      <c r="M95" s="41">
        <f t="shared" si="7"/>
        <v>10</v>
      </c>
    </row>
    <row r="96" spans="1:13" x14ac:dyDescent="0.45">
      <c r="A96" t="s">
        <v>623</v>
      </c>
      <c r="I96">
        <v>1</v>
      </c>
      <c r="L96" s="41">
        <f t="shared" si="6"/>
        <v>1</v>
      </c>
      <c r="M96" s="41">
        <f t="shared" si="7"/>
        <v>10</v>
      </c>
    </row>
    <row r="97" spans="1:13" x14ac:dyDescent="0.45">
      <c r="A97" t="s">
        <v>667</v>
      </c>
      <c r="J97">
        <v>1</v>
      </c>
      <c r="L97" s="41">
        <f t="shared" si="6"/>
        <v>1</v>
      </c>
      <c r="M97" s="41">
        <f t="shared" si="7"/>
        <v>10</v>
      </c>
    </row>
    <row r="98" spans="1:13" x14ac:dyDescent="0.45">
      <c r="A98" t="s">
        <v>668</v>
      </c>
      <c r="J98">
        <v>1</v>
      </c>
      <c r="L98" s="41">
        <f t="shared" si="6"/>
        <v>1</v>
      </c>
      <c r="M98" s="41">
        <f t="shared" si="7"/>
        <v>10</v>
      </c>
    </row>
    <row r="99" spans="1:13" x14ac:dyDescent="0.45">
      <c r="A99" t="s">
        <v>669</v>
      </c>
      <c r="J99">
        <v>1</v>
      </c>
      <c r="L99" s="41">
        <f t="shared" si="6"/>
        <v>1</v>
      </c>
      <c r="M99" s="41">
        <f t="shared" si="7"/>
        <v>10</v>
      </c>
    </row>
    <row r="100" spans="1:13" x14ac:dyDescent="0.45">
      <c r="A100" t="s">
        <v>671</v>
      </c>
      <c r="J100">
        <v>1</v>
      </c>
      <c r="L100" s="41">
        <f t="shared" si="6"/>
        <v>1</v>
      </c>
      <c r="M100" s="41">
        <f t="shared" si="7"/>
        <v>10</v>
      </c>
    </row>
    <row r="101" spans="1:13" x14ac:dyDescent="0.45">
      <c r="A101" t="s">
        <v>672</v>
      </c>
      <c r="J101">
        <v>1</v>
      </c>
      <c r="L101" s="41">
        <f t="shared" si="6"/>
        <v>1</v>
      </c>
      <c r="M101" s="41">
        <f t="shared" si="7"/>
        <v>10</v>
      </c>
    </row>
    <row r="102" spans="1:13" x14ac:dyDescent="0.45">
      <c r="A102" t="s">
        <v>674</v>
      </c>
      <c r="J102">
        <v>1</v>
      </c>
      <c r="L102" s="41">
        <f t="shared" si="6"/>
        <v>1</v>
      </c>
      <c r="M102" s="41">
        <f t="shared" si="7"/>
        <v>10</v>
      </c>
    </row>
    <row r="103" spans="1:13" x14ac:dyDescent="0.45">
      <c r="A103" t="s">
        <v>677</v>
      </c>
      <c r="J103">
        <v>1</v>
      </c>
      <c r="L103" s="41">
        <f t="shared" si="6"/>
        <v>1</v>
      </c>
      <c r="M103" s="41">
        <f t="shared" si="7"/>
        <v>10</v>
      </c>
    </row>
    <row r="104" spans="1:13" x14ac:dyDescent="0.45">
      <c r="A104" t="s">
        <v>678</v>
      </c>
      <c r="J104">
        <v>1</v>
      </c>
      <c r="L104" s="41">
        <f t="shared" si="6"/>
        <v>1</v>
      </c>
      <c r="M104" s="41">
        <f t="shared" si="7"/>
        <v>10</v>
      </c>
    </row>
    <row r="105" spans="1:13" x14ac:dyDescent="0.45">
      <c r="A105" t="s">
        <v>679</v>
      </c>
      <c r="J105">
        <v>1</v>
      </c>
      <c r="L105" s="41">
        <f t="shared" si="6"/>
        <v>1</v>
      </c>
      <c r="M105" s="41">
        <f t="shared" si="7"/>
        <v>10</v>
      </c>
    </row>
    <row r="106" spans="1:13" x14ac:dyDescent="0.45">
      <c r="A106" t="s">
        <v>680</v>
      </c>
      <c r="J106">
        <v>1</v>
      </c>
      <c r="L106" s="41">
        <f t="shared" si="6"/>
        <v>1</v>
      </c>
      <c r="M106" s="41">
        <f t="shared" si="7"/>
        <v>10</v>
      </c>
    </row>
    <row r="107" spans="1:13" x14ac:dyDescent="0.45">
      <c r="A107" t="s">
        <v>714</v>
      </c>
      <c r="K107">
        <v>1</v>
      </c>
      <c r="L107" s="41">
        <f t="shared" si="6"/>
        <v>1</v>
      </c>
      <c r="M107" s="41">
        <f t="shared" si="7"/>
        <v>10</v>
      </c>
    </row>
    <row r="108" spans="1:13" x14ac:dyDescent="0.45">
      <c r="A108" t="s">
        <v>648</v>
      </c>
      <c r="K108">
        <v>1</v>
      </c>
      <c r="L108" s="41">
        <f t="shared" si="6"/>
        <v>1</v>
      </c>
      <c r="M108" s="41">
        <f t="shared" si="7"/>
        <v>10</v>
      </c>
    </row>
    <row r="109" spans="1:13" x14ac:dyDescent="0.45">
      <c r="A109" t="s">
        <v>649</v>
      </c>
      <c r="K109">
        <v>1</v>
      </c>
      <c r="L109" s="41">
        <f t="shared" si="6"/>
        <v>1</v>
      </c>
      <c r="M109" s="41">
        <f t="shared" si="7"/>
        <v>10</v>
      </c>
    </row>
    <row r="110" spans="1:13" x14ac:dyDescent="0.45">
      <c r="A110" t="s">
        <v>651</v>
      </c>
      <c r="K110">
        <v>1</v>
      </c>
      <c r="L110" s="41">
        <f t="shared" si="6"/>
        <v>1</v>
      </c>
      <c r="M110" s="41">
        <f t="shared" si="7"/>
        <v>10</v>
      </c>
    </row>
    <row r="111" spans="1:13" x14ac:dyDescent="0.45">
      <c r="A111" t="s">
        <v>652</v>
      </c>
      <c r="K111">
        <v>1</v>
      </c>
      <c r="L111" s="41">
        <f t="shared" si="6"/>
        <v>1</v>
      </c>
      <c r="M111" s="41">
        <f t="shared" si="7"/>
        <v>10</v>
      </c>
    </row>
    <row r="112" spans="1:13" x14ac:dyDescent="0.45">
      <c r="A112" t="s">
        <v>656</v>
      </c>
      <c r="K112">
        <v>1</v>
      </c>
      <c r="L112" s="41">
        <f t="shared" si="6"/>
        <v>1</v>
      </c>
      <c r="M112" s="41">
        <f t="shared" si="7"/>
        <v>10</v>
      </c>
    </row>
    <row r="113" spans="1:13" x14ac:dyDescent="0.45">
      <c r="A113" t="s">
        <v>657</v>
      </c>
      <c r="K113">
        <v>1</v>
      </c>
      <c r="L113" s="41">
        <f t="shared" si="6"/>
        <v>1</v>
      </c>
      <c r="M113" s="41">
        <f t="shared" si="7"/>
        <v>10</v>
      </c>
    </row>
    <row r="114" spans="1:13" x14ac:dyDescent="0.45">
      <c r="A114" t="s">
        <v>659</v>
      </c>
      <c r="K114">
        <v>1</v>
      </c>
      <c r="L114" s="41">
        <f t="shared" si="6"/>
        <v>1</v>
      </c>
      <c r="M114" s="41">
        <f t="shared" si="7"/>
        <v>10</v>
      </c>
    </row>
    <row r="115" spans="1:13" x14ac:dyDescent="0.45">
      <c r="A115" t="s">
        <v>660</v>
      </c>
      <c r="K115">
        <v>1</v>
      </c>
      <c r="L115" s="41">
        <f t="shared" si="6"/>
        <v>1</v>
      </c>
      <c r="M115" s="41">
        <f t="shared" si="7"/>
        <v>10</v>
      </c>
    </row>
  </sheetData>
  <autoFilter ref="A5:M115" xr:uid="{2095897B-2A27-4710-831F-DCC63332CAEB}"/>
  <conditionalFormatting sqref="A2:A115">
    <cfRule type="duplicateValues" dxfId="3" priority="114"/>
  </conditionalFormatting>
  <conditionalFormatting sqref="B1:K1">
    <cfRule type="cellIs" dxfId="2" priority="1" operator="equal">
      <formula>FALSE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B24"/>
  <sheetViews>
    <sheetView workbookViewId="0">
      <selection activeCell="B24" sqref="B24"/>
    </sheetView>
    <sheetView workbookViewId="1"/>
    <sheetView workbookViewId="2"/>
  </sheetViews>
  <sheetFormatPr defaultRowHeight="14.25" x14ac:dyDescent="0.45"/>
  <cols>
    <col min="2" max="2" width="40.796875" bestFit="1" customWidth="1"/>
    <col min="7" max="7" width="21.3984375" bestFit="1" customWidth="1"/>
    <col min="8" max="9" width="35.3984375" customWidth="1"/>
    <col min="21" max="21" width="13.265625" bestFit="1" customWidth="1"/>
  </cols>
  <sheetData>
    <row r="1" spans="1:28" x14ac:dyDescent="0.45">
      <c r="A1" s="1" t="s">
        <v>476</v>
      </c>
      <c r="G1" s="1"/>
      <c r="H1" s="1"/>
      <c r="I1" s="1"/>
      <c r="J1" s="1"/>
      <c r="K1" s="1"/>
      <c r="L1" s="1"/>
      <c r="M1" s="1"/>
      <c r="N1" s="1"/>
      <c r="O1" s="1"/>
      <c r="P1" s="1"/>
      <c r="Q1" s="1"/>
      <c r="R1" s="1"/>
      <c r="S1" s="1"/>
    </row>
    <row r="2" spans="1:28" x14ac:dyDescent="0.45">
      <c r="A2" s="45" t="s">
        <v>743</v>
      </c>
      <c r="B2" s="45"/>
      <c r="C2" s="42" t="s">
        <v>744</v>
      </c>
      <c r="D2" s="42" t="s">
        <v>745</v>
      </c>
      <c r="E2" s="42" t="s">
        <v>746</v>
      </c>
      <c r="F2" s="1" t="s">
        <v>149</v>
      </c>
      <c r="G2" s="1" t="s">
        <v>1135</v>
      </c>
      <c r="H2" s="1" t="s">
        <v>1140</v>
      </c>
      <c r="I2" s="1" t="s">
        <v>1139</v>
      </c>
      <c r="J2" s="1" t="s">
        <v>151</v>
      </c>
      <c r="K2" s="1" t="s">
        <v>152</v>
      </c>
      <c r="L2" s="1" t="s">
        <v>153</v>
      </c>
      <c r="M2" s="1" t="s">
        <v>154</v>
      </c>
      <c r="N2" s="1" t="s">
        <v>155</v>
      </c>
      <c r="O2" s="1" t="s">
        <v>156</v>
      </c>
      <c r="P2" s="1" t="s">
        <v>157</v>
      </c>
      <c r="Q2" s="1" t="s">
        <v>158</v>
      </c>
      <c r="R2" s="1" t="s">
        <v>159</v>
      </c>
      <c r="S2" s="1" t="s">
        <v>160</v>
      </c>
      <c r="U2" s="12" t="s">
        <v>735</v>
      </c>
      <c r="V2" s="12" t="s">
        <v>736</v>
      </c>
      <c r="W2" s="12" t="s">
        <v>737</v>
      </c>
      <c r="X2" s="12" t="s">
        <v>738</v>
      </c>
      <c r="Y2" s="12" t="s">
        <v>739</v>
      </c>
      <c r="Z2" s="12" t="s">
        <v>742</v>
      </c>
      <c r="AA2" s="42" t="s">
        <v>685</v>
      </c>
    </row>
    <row r="3" spans="1:28" x14ac:dyDescent="0.45">
      <c r="A3" s="2">
        <v>0.37708333333333333</v>
      </c>
      <c r="B3" t="s">
        <v>501</v>
      </c>
      <c r="C3" t="b">
        <f>(A3=F3)</f>
        <v>1</v>
      </c>
      <c r="D3" s="2" t="b">
        <f>(B3=H3)</f>
        <v>1</v>
      </c>
      <c r="E3" s="2"/>
      <c r="F3" s="2">
        <v>0.37708333333333333</v>
      </c>
      <c r="G3" t="s">
        <v>161</v>
      </c>
      <c r="H3" t="s">
        <v>501</v>
      </c>
      <c r="J3" t="s">
        <v>162</v>
      </c>
      <c r="K3" t="s">
        <v>716</v>
      </c>
      <c r="L3" t="s">
        <v>163</v>
      </c>
      <c r="M3" t="s">
        <v>165</v>
      </c>
      <c r="N3" t="s">
        <v>164</v>
      </c>
      <c r="O3" s="43" t="s">
        <v>165</v>
      </c>
      <c r="P3" t="s">
        <v>187</v>
      </c>
      <c r="Q3" t="s">
        <v>717</v>
      </c>
      <c r="R3" t="s">
        <v>184</v>
      </c>
      <c r="S3" t="s">
        <v>718</v>
      </c>
      <c r="U3" t="str">
        <f>_xlfn.XLOOKUP(G3,Parameters!$A$2:$A$10,Parameters!$C$2:$C$10,"NA",0)</f>
        <v>username</v>
      </c>
      <c r="V3" t="str">
        <f>_xlfn.XLOOKUP(G3,Parameters!$A$2:$A$10,Parameters!$D$2:$D$10,"NA",0)</f>
        <v>appPassword</v>
      </c>
      <c r="W3" t="str">
        <f>_xlfn.XLOOKUP(G3,Parameters!$A$2:$A$10,Parameters!$E$2:$E$10,"NA",0)</f>
        <v>recipients</v>
      </c>
      <c r="X3" t="str">
        <f>_xlfn.XLOOKUP(G3,Parameters!$A$2:$A$10,Parameters!$F$2:$F$10,"NA",0)</f>
        <v>subject</v>
      </c>
      <c r="Y3" t="str">
        <f>_xlfn.XLOOKUP(G3,Parameters!$A$2:$A$10,Parameters!$G$2:$G$10,"NA",0)</f>
        <v>message</v>
      </c>
      <c r="Z3">
        <f>COUNTIF(U3:Y3,"&lt;&gt;0")</f>
        <v>5</v>
      </c>
      <c r="AA3">
        <f>_xlfn.XLOOKUP(G3,Parameters!$A$2:$A$10,Parameters!$B$2:$B$10)</f>
        <v>5</v>
      </c>
      <c r="AB3" t="b">
        <f>(Z3=AA3)</f>
        <v>1</v>
      </c>
    </row>
    <row r="4" spans="1:28" x14ac:dyDescent="0.45">
      <c r="A4" s="2">
        <v>0.39861111111111114</v>
      </c>
      <c r="B4" t="s">
        <v>502</v>
      </c>
      <c r="C4" t="b">
        <f t="shared" ref="C4:C17" si="0">(A4=F4)</f>
        <v>1</v>
      </c>
      <c r="D4" s="2" t="b">
        <f t="shared" ref="D4:D17" si="1">(B4=H4)</f>
        <v>1</v>
      </c>
      <c r="E4" s="2"/>
      <c r="F4" s="2">
        <v>0.39861111111111114</v>
      </c>
      <c r="G4" t="s">
        <v>179</v>
      </c>
      <c r="H4" t="s">
        <v>502</v>
      </c>
      <c r="J4" t="s">
        <v>162</v>
      </c>
      <c r="K4" t="s">
        <v>719</v>
      </c>
      <c r="L4" t="s">
        <v>180</v>
      </c>
      <c r="M4" s="43" t="s">
        <v>165</v>
      </c>
      <c r="U4" t="str">
        <f>_xlfn.XLOOKUP(G4,Parameters!$A$2:$A$10,Parameters!$C$2:$C$10,"NA",0)</f>
        <v>username</v>
      </c>
      <c r="V4" t="str">
        <f>_xlfn.XLOOKUP(G4,Parameters!$A$2:$A$10,Parameters!$D$2:$D$10,"NA",0)</f>
        <v>meetingURL</v>
      </c>
      <c r="W4">
        <f>_xlfn.XLOOKUP(G4,Parameters!$A$2:$A$10,Parameters!$E$2:$E$10,"NA",0)</f>
        <v>0</v>
      </c>
      <c r="X4">
        <f>_xlfn.XLOOKUP(G4,Parameters!$A$2:$A$10,Parameters!$F$2:$F$10,"NA",0)</f>
        <v>0</v>
      </c>
      <c r="Y4">
        <f>_xlfn.XLOOKUP(G4,Parameters!$A$2:$A$10,Parameters!$G$2:$G$10,"NA",0)</f>
        <v>0</v>
      </c>
      <c r="Z4">
        <f t="shared" ref="Z4:Z17" si="2">COUNTIF(U4:Y4,"&lt;&gt;0")</f>
        <v>2</v>
      </c>
      <c r="AA4">
        <f>_xlfn.XLOOKUP(G4,Parameters!$A$2:$A$10,Parameters!$B$2:$B$10)</f>
        <v>2</v>
      </c>
      <c r="AB4" t="b">
        <f t="shared" ref="AB4:AB17" si="3">(Z4=AA4)</f>
        <v>1</v>
      </c>
    </row>
    <row r="5" spans="1:28" x14ac:dyDescent="0.45">
      <c r="A5" s="2">
        <v>0.42152777777777778</v>
      </c>
      <c r="B5" t="s">
        <v>503</v>
      </c>
      <c r="C5" t="b">
        <f t="shared" si="0"/>
        <v>1</v>
      </c>
      <c r="D5" s="2" t="b">
        <f t="shared" si="1"/>
        <v>0</v>
      </c>
      <c r="E5" s="2" t="s">
        <v>747</v>
      </c>
      <c r="F5" s="2">
        <v>0.42152777777777778</v>
      </c>
      <c r="G5" t="s">
        <v>169</v>
      </c>
      <c r="H5" t="s">
        <v>720</v>
      </c>
      <c r="J5" t="s">
        <v>170</v>
      </c>
      <c r="K5" s="44" t="s">
        <v>342</v>
      </c>
      <c r="L5" t="s">
        <v>171</v>
      </c>
      <c r="M5" s="43">
        <v>30</v>
      </c>
      <c r="U5" t="str">
        <f>_xlfn.XLOOKUP(G5,Parameters!$A$2:$A$10,Parameters!$C$2:$C$10,"NA",0)</f>
        <v>url</v>
      </c>
      <c r="V5" t="str">
        <f>_xlfn.XLOOKUP(G5,Parameters!$A$2:$A$10,Parameters!$D$2:$D$10,"NA",0)</f>
        <v>watchInterval</v>
      </c>
      <c r="W5">
        <f>_xlfn.XLOOKUP(G5,Parameters!$A$2:$A$10,Parameters!$E$2:$E$10,"NA",0)</f>
        <v>0</v>
      </c>
      <c r="X5">
        <f>_xlfn.XLOOKUP(G5,Parameters!$A$2:$A$10,Parameters!$F$2:$F$10,"NA",0)</f>
        <v>0</v>
      </c>
      <c r="Y5">
        <f>_xlfn.XLOOKUP(G5,Parameters!$A$2:$A$10,Parameters!$G$2:$G$10,"NA",0)</f>
        <v>0</v>
      </c>
      <c r="Z5">
        <f t="shared" si="2"/>
        <v>2</v>
      </c>
      <c r="AA5">
        <f>_xlfn.XLOOKUP(G5,Parameters!$A$2:$A$10,Parameters!$B$2:$B$10)</f>
        <v>2</v>
      </c>
      <c r="AB5" t="b">
        <f t="shared" si="3"/>
        <v>1</v>
      </c>
    </row>
    <row r="6" spans="1:28" x14ac:dyDescent="0.45">
      <c r="A6" s="2">
        <v>0.45277777777777778</v>
      </c>
      <c r="B6" t="s">
        <v>504</v>
      </c>
      <c r="C6" t="b">
        <f t="shared" si="0"/>
        <v>1</v>
      </c>
      <c r="D6" s="2" t="b">
        <f t="shared" si="1"/>
        <v>1</v>
      </c>
      <c r="E6" s="2"/>
      <c r="F6" s="2">
        <v>0.45277777777777778</v>
      </c>
      <c r="G6" t="s">
        <v>169</v>
      </c>
      <c r="H6" t="s">
        <v>504</v>
      </c>
      <c r="J6" s="43" t="s">
        <v>721</v>
      </c>
      <c r="U6" t="str">
        <f>_xlfn.XLOOKUP(G6,Parameters!$A$2:$A$10,Parameters!$C$2:$C$10,"NA",0)</f>
        <v>url</v>
      </c>
      <c r="V6" t="str">
        <f>_xlfn.XLOOKUP(G6,Parameters!$A$2:$A$10,Parameters!$D$2:$D$10,"NA",0)</f>
        <v>watchInterval</v>
      </c>
      <c r="W6">
        <f>_xlfn.XLOOKUP(G6,Parameters!$A$2:$A$10,Parameters!$E$2:$E$10,"NA",0)</f>
        <v>0</v>
      </c>
      <c r="X6">
        <f>_xlfn.XLOOKUP(G6,Parameters!$A$2:$A$10,Parameters!$F$2:$F$10,"NA",0)</f>
        <v>0</v>
      </c>
      <c r="Y6">
        <f>_xlfn.XLOOKUP(G6,Parameters!$A$2:$A$10,Parameters!$G$2:$G$10,"NA",0)</f>
        <v>0</v>
      </c>
      <c r="Z6">
        <f t="shared" si="2"/>
        <v>2</v>
      </c>
      <c r="AA6">
        <f>_xlfn.XLOOKUP(G6,Parameters!$A$2:$A$10,Parameters!$B$2:$B$10)</f>
        <v>2</v>
      </c>
      <c r="AB6" t="b">
        <f t="shared" si="3"/>
        <v>1</v>
      </c>
    </row>
    <row r="7" spans="1:28" x14ac:dyDescent="0.45">
      <c r="A7" s="2">
        <v>0.46597222222222223</v>
      </c>
      <c r="B7" t="s">
        <v>505</v>
      </c>
      <c r="C7" t="b">
        <f t="shared" si="0"/>
        <v>1</v>
      </c>
      <c r="D7" s="2" t="b">
        <f t="shared" si="1"/>
        <v>1</v>
      </c>
      <c r="E7" s="2"/>
      <c r="F7" s="2">
        <v>0.46597222222222223</v>
      </c>
      <c r="G7" t="s">
        <v>166</v>
      </c>
      <c r="H7" t="s">
        <v>505</v>
      </c>
      <c r="J7" t="s">
        <v>167</v>
      </c>
      <c r="K7" t="s">
        <v>722</v>
      </c>
      <c r="L7" t="s">
        <v>168</v>
      </c>
      <c r="M7">
        <v>10</v>
      </c>
      <c r="U7" t="str">
        <f>_xlfn.XLOOKUP(G7,Parameters!$A$2:$A$10,Parameters!$C$2:$C$10,"NA",0)</f>
        <v>filePath</v>
      </c>
      <c r="V7" t="str">
        <f>_xlfn.XLOOKUP(G7,Parameters!$A$2:$A$10,Parameters!$D$2:$D$10,"NA",0)</f>
        <v>openInterval</v>
      </c>
      <c r="W7">
        <f>_xlfn.XLOOKUP(G7,Parameters!$A$2:$A$10,Parameters!$E$2:$E$10,"NA",0)</f>
        <v>0</v>
      </c>
      <c r="X7">
        <f>_xlfn.XLOOKUP(G7,Parameters!$A$2:$A$10,Parameters!$F$2:$F$10,"NA",0)</f>
        <v>0</v>
      </c>
      <c r="Y7">
        <f>_xlfn.XLOOKUP(G7,Parameters!$A$2:$A$10,Parameters!$G$2:$G$10,"NA",0)</f>
        <v>0</v>
      </c>
      <c r="Z7">
        <f t="shared" si="2"/>
        <v>2</v>
      </c>
      <c r="AA7">
        <f>_xlfn.XLOOKUP(G7,Parameters!$A$2:$A$10,Parameters!$B$2:$B$10)</f>
        <v>2</v>
      </c>
      <c r="AB7" t="b">
        <f t="shared" si="3"/>
        <v>1</v>
      </c>
    </row>
    <row r="8" spans="1:28" x14ac:dyDescent="0.45">
      <c r="A8" s="2">
        <v>0.48749999999999999</v>
      </c>
      <c r="B8" t="s">
        <v>506</v>
      </c>
      <c r="C8" t="b">
        <f t="shared" si="0"/>
        <v>1</v>
      </c>
      <c r="D8" s="2" t="b">
        <f t="shared" si="1"/>
        <v>0</v>
      </c>
      <c r="E8" s="2" t="s">
        <v>747</v>
      </c>
      <c r="F8" s="2">
        <v>0.48749999999999999</v>
      </c>
      <c r="G8" t="s">
        <v>172</v>
      </c>
      <c r="H8" t="s">
        <v>723</v>
      </c>
      <c r="J8" t="s">
        <v>173</v>
      </c>
      <c r="K8" t="s">
        <v>724</v>
      </c>
      <c r="L8" t="s">
        <v>174</v>
      </c>
      <c r="M8" t="b">
        <v>1</v>
      </c>
      <c r="N8" t="s">
        <v>175</v>
      </c>
      <c r="O8" s="43" t="s">
        <v>725</v>
      </c>
      <c r="P8" t="s">
        <v>176</v>
      </c>
      <c r="Q8">
        <v>1</v>
      </c>
      <c r="R8" t="s">
        <v>177</v>
      </c>
      <c r="S8">
        <v>60</v>
      </c>
      <c r="U8" t="str">
        <f>_xlfn.XLOOKUP(G8,Parameters!$A$2:$A$10,Parameters!$C$2:$C$10,"NA",0)</f>
        <v>cmdID</v>
      </c>
      <c r="V8" t="str">
        <f>_xlfn.XLOOKUP(G8,Parameters!$A$2:$A$10,Parameters!$D$2:$D$10,"NA",0)</f>
        <v>console</v>
      </c>
      <c r="W8" t="str">
        <f>_xlfn.XLOOKUP(G8,Parameters!$A$2:$A$10,Parameters!$E$2:$E$10,"NA",0)</f>
        <v>cmdStr</v>
      </c>
      <c r="X8" t="str">
        <f>_xlfn.XLOOKUP(G8,Parameters!$A$2:$A$10,Parameters!$F$2:$F$10,"NA",0)</f>
        <v>repeat</v>
      </c>
      <c r="Y8" t="str">
        <f>_xlfn.XLOOKUP(G8,Parameters!$A$2:$A$10,Parameters!$G$2:$G$10,"NA",0)</f>
        <v>interval</v>
      </c>
      <c r="Z8">
        <f t="shared" si="2"/>
        <v>5</v>
      </c>
      <c r="AA8">
        <f>_xlfn.XLOOKUP(G8,Parameters!$A$2:$A$10,Parameters!$B$2:$B$10)</f>
        <v>5</v>
      </c>
      <c r="AB8" t="b">
        <f t="shared" si="3"/>
        <v>1</v>
      </c>
    </row>
    <row r="9" spans="1:28" x14ac:dyDescent="0.45">
      <c r="A9" s="2">
        <v>0.51388888888888884</v>
      </c>
      <c r="B9" t="s">
        <v>493</v>
      </c>
      <c r="C9" t="b">
        <f t="shared" si="0"/>
        <v>1</v>
      </c>
      <c r="D9" s="2" t="b">
        <f t="shared" si="1"/>
        <v>1</v>
      </c>
      <c r="E9" s="2"/>
      <c r="F9" s="2">
        <v>0.51388888888888884</v>
      </c>
      <c r="G9" t="s">
        <v>169</v>
      </c>
      <c r="H9" t="s">
        <v>493</v>
      </c>
      <c r="J9" s="43" t="s">
        <v>721</v>
      </c>
      <c r="U9" t="str">
        <f>_xlfn.XLOOKUP(G9,Parameters!$A$2:$A$10,Parameters!$C$2:$C$10,"NA",0)</f>
        <v>url</v>
      </c>
      <c r="V9" t="str">
        <f>_xlfn.XLOOKUP(G9,Parameters!$A$2:$A$10,Parameters!$D$2:$D$10,"NA",0)</f>
        <v>watchInterval</v>
      </c>
      <c r="W9">
        <f>_xlfn.XLOOKUP(G9,Parameters!$A$2:$A$10,Parameters!$E$2:$E$10,"NA",0)</f>
        <v>0</v>
      </c>
      <c r="X9">
        <f>_xlfn.XLOOKUP(G9,Parameters!$A$2:$A$10,Parameters!$F$2:$F$10,"NA",0)</f>
        <v>0</v>
      </c>
      <c r="Y9">
        <f>_xlfn.XLOOKUP(G9,Parameters!$A$2:$A$10,Parameters!$G$2:$G$10,"NA",0)</f>
        <v>0</v>
      </c>
      <c r="Z9">
        <f t="shared" si="2"/>
        <v>2</v>
      </c>
      <c r="AA9">
        <f>_xlfn.XLOOKUP(G9,Parameters!$A$2:$A$10,Parameters!$B$2:$B$10)</f>
        <v>2</v>
      </c>
      <c r="AB9" t="b">
        <f t="shared" si="3"/>
        <v>1</v>
      </c>
    </row>
    <row r="10" spans="1:28" x14ac:dyDescent="0.45">
      <c r="A10" s="2">
        <v>0.54166666666666663</v>
      </c>
      <c r="B10" t="s">
        <v>507</v>
      </c>
      <c r="C10" t="b">
        <f t="shared" si="0"/>
        <v>1</v>
      </c>
      <c r="D10" s="2" t="b">
        <f t="shared" si="1"/>
        <v>1</v>
      </c>
      <c r="E10" s="2"/>
      <c r="F10" s="2">
        <v>0.54166666666666663</v>
      </c>
      <c r="G10" t="s">
        <v>166</v>
      </c>
      <c r="H10" t="s">
        <v>507</v>
      </c>
      <c r="J10" t="s">
        <v>167</v>
      </c>
      <c r="K10" t="s">
        <v>726</v>
      </c>
      <c r="L10" t="s">
        <v>168</v>
      </c>
      <c r="M10">
        <v>10</v>
      </c>
      <c r="U10" t="str">
        <f>_xlfn.XLOOKUP(G10,Parameters!$A$2:$A$10,Parameters!$C$2:$C$10,"NA",0)</f>
        <v>filePath</v>
      </c>
      <c r="V10" t="str">
        <f>_xlfn.XLOOKUP(G10,Parameters!$A$2:$A$10,Parameters!$D$2:$D$10,"NA",0)</f>
        <v>openInterval</v>
      </c>
      <c r="W10">
        <f>_xlfn.XLOOKUP(G10,Parameters!$A$2:$A$10,Parameters!$E$2:$E$10,"NA",0)</f>
        <v>0</v>
      </c>
      <c r="X10">
        <f>_xlfn.XLOOKUP(G10,Parameters!$A$2:$A$10,Parameters!$F$2:$F$10,"NA",0)</f>
        <v>0</v>
      </c>
      <c r="Y10">
        <f>_xlfn.XLOOKUP(G10,Parameters!$A$2:$A$10,Parameters!$G$2:$G$10,"NA",0)</f>
        <v>0</v>
      </c>
      <c r="Z10">
        <f t="shared" si="2"/>
        <v>2</v>
      </c>
      <c r="AA10">
        <f>_xlfn.XLOOKUP(G10,Parameters!$A$2:$A$10,Parameters!$B$2:$B$10)</f>
        <v>2</v>
      </c>
      <c r="AB10" t="b">
        <f t="shared" si="3"/>
        <v>1</v>
      </c>
    </row>
    <row r="11" spans="1:28" x14ac:dyDescent="0.45">
      <c r="A11" s="2">
        <v>0.56180555555555556</v>
      </c>
      <c r="B11" t="s">
        <v>508</v>
      </c>
      <c r="C11" t="b">
        <f t="shared" si="0"/>
        <v>1</v>
      </c>
      <c r="D11" s="2" t="b">
        <f t="shared" si="1"/>
        <v>1</v>
      </c>
      <c r="E11" s="2"/>
      <c r="F11" s="2">
        <v>0.56180555555555556</v>
      </c>
      <c r="G11" t="s">
        <v>169</v>
      </c>
      <c r="H11" t="s">
        <v>508</v>
      </c>
      <c r="J11" s="43" t="s">
        <v>721</v>
      </c>
      <c r="U11" t="str">
        <f>_xlfn.XLOOKUP(G11,Parameters!$A$2:$A$10,Parameters!$C$2:$C$10,"NA",0)</f>
        <v>url</v>
      </c>
      <c r="V11" t="str">
        <f>_xlfn.XLOOKUP(G11,Parameters!$A$2:$A$10,Parameters!$D$2:$D$10,"NA",0)</f>
        <v>watchInterval</v>
      </c>
      <c r="W11">
        <f>_xlfn.XLOOKUP(G11,Parameters!$A$2:$A$10,Parameters!$E$2:$E$10,"NA",0)</f>
        <v>0</v>
      </c>
      <c r="X11">
        <f>_xlfn.XLOOKUP(G11,Parameters!$A$2:$A$10,Parameters!$F$2:$F$10,"NA",0)</f>
        <v>0</v>
      </c>
      <c r="Y11">
        <f>_xlfn.XLOOKUP(G11,Parameters!$A$2:$A$10,Parameters!$G$2:$G$10,"NA",0)</f>
        <v>0</v>
      </c>
      <c r="Z11">
        <f t="shared" si="2"/>
        <v>2</v>
      </c>
      <c r="AA11">
        <f>_xlfn.XLOOKUP(G11,Parameters!$A$2:$A$10,Parameters!$B$2:$B$10)</f>
        <v>2</v>
      </c>
      <c r="AB11" t="b">
        <f t="shared" si="3"/>
        <v>1</v>
      </c>
    </row>
    <row r="12" spans="1:28" x14ac:dyDescent="0.45">
      <c r="A12" s="2">
        <v>0.57430555555555551</v>
      </c>
      <c r="B12" t="s">
        <v>509</v>
      </c>
      <c r="C12" t="b">
        <f t="shared" si="0"/>
        <v>1</v>
      </c>
      <c r="D12" s="2" t="b">
        <f t="shared" si="1"/>
        <v>1</v>
      </c>
      <c r="E12" s="2"/>
      <c r="F12" s="2">
        <v>0.57430555555555551</v>
      </c>
      <c r="G12" t="s">
        <v>179</v>
      </c>
      <c r="H12" t="s">
        <v>509</v>
      </c>
      <c r="J12" t="s">
        <v>162</v>
      </c>
      <c r="K12" t="s">
        <v>719</v>
      </c>
      <c r="L12" t="s">
        <v>180</v>
      </c>
      <c r="M12" s="43" t="s">
        <v>165</v>
      </c>
      <c r="U12" t="str">
        <f>_xlfn.XLOOKUP(G12,Parameters!$A$2:$A$10,Parameters!$C$2:$C$10,"NA",0)</f>
        <v>username</v>
      </c>
      <c r="V12" t="str">
        <f>_xlfn.XLOOKUP(G12,Parameters!$A$2:$A$10,Parameters!$D$2:$D$10,"NA",0)</f>
        <v>meetingURL</v>
      </c>
      <c r="W12">
        <f>_xlfn.XLOOKUP(G12,Parameters!$A$2:$A$10,Parameters!$E$2:$E$10,"NA",0)</f>
        <v>0</v>
      </c>
      <c r="X12">
        <f>_xlfn.XLOOKUP(G12,Parameters!$A$2:$A$10,Parameters!$F$2:$F$10,"NA",0)</f>
        <v>0</v>
      </c>
      <c r="Y12">
        <f>_xlfn.XLOOKUP(G12,Parameters!$A$2:$A$10,Parameters!$G$2:$G$10,"NA",0)</f>
        <v>0</v>
      </c>
      <c r="Z12">
        <f t="shared" si="2"/>
        <v>2</v>
      </c>
      <c r="AA12">
        <f>_xlfn.XLOOKUP(G12,Parameters!$A$2:$A$10,Parameters!$B$2:$B$10)</f>
        <v>2</v>
      </c>
      <c r="AB12" t="b">
        <f t="shared" si="3"/>
        <v>1</v>
      </c>
    </row>
    <row r="13" spans="1:28" x14ac:dyDescent="0.45">
      <c r="A13" s="2">
        <v>0.60138888888888886</v>
      </c>
      <c r="B13" t="s">
        <v>510</v>
      </c>
      <c r="C13" t="b">
        <f t="shared" si="0"/>
        <v>1</v>
      </c>
      <c r="D13" s="2" t="b">
        <f t="shared" si="1"/>
        <v>0</v>
      </c>
      <c r="E13" s="2" t="s">
        <v>747</v>
      </c>
      <c r="F13" s="2">
        <v>0.60138888888888886</v>
      </c>
      <c r="G13" t="s">
        <v>169</v>
      </c>
      <c r="H13" t="s">
        <v>727</v>
      </c>
      <c r="J13" t="s">
        <v>170</v>
      </c>
      <c r="K13" t="s">
        <v>342</v>
      </c>
      <c r="L13" t="s">
        <v>171</v>
      </c>
      <c r="M13">
        <v>20</v>
      </c>
      <c r="U13" t="str">
        <f>_xlfn.XLOOKUP(G13,Parameters!$A$2:$A$10,Parameters!$C$2:$C$10,"NA",0)</f>
        <v>url</v>
      </c>
      <c r="V13" t="str">
        <f>_xlfn.XLOOKUP(G13,Parameters!$A$2:$A$10,Parameters!$D$2:$D$10,"NA",0)</f>
        <v>watchInterval</v>
      </c>
      <c r="W13">
        <f>_xlfn.XLOOKUP(G13,Parameters!$A$2:$A$10,Parameters!$E$2:$E$10,"NA",0)</f>
        <v>0</v>
      </c>
      <c r="X13">
        <f>_xlfn.XLOOKUP(G13,Parameters!$A$2:$A$10,Parameters!$F$2:$F$10,"NA",0)</f>
        <v>0</v>
      </c>
      <c r="Y13">
        <f>_xlfn.XLOOKUP(G13,Parameters!$A$2:$A$10,Parameters!$G$2:$G$10,"NA",0)</f>
        <v>0</v>
      </c>
      <c r="Z13">
        <f t="shared" si="2"/>
        <v>2</v>
      </c>
      <c r="AA13">
        <f>_xlfn.XLOOKUP(G13,Parameters!$A$2:$A$10,Parameters!$B$2:$B$10)</f>
        <v>2</v>
      </c>
      <c r="AB13" t="b">
        <f t="shared" si="3"/>
        <v>1</v>
      </c>
    </row>
    <row r="14" spans="1:28" x14ac:dyDescent="0.45">
      <c r="A14" s="2">
        <v>0.63055555555555554</v>
      </c>
      <c r="B14" t="s">
        <v>492</v>
      </c>
      <c r="C14" t="b">
        <f t="shared" si="0"/>
        <v>1</v>
      </c>
      <c r="D14" s="2" t="b">
        <f t="shared" si="1"/>
        <v>0</v>
      </c>
      <c r="E14" s="2" t="s">
        <v>747</v>
      </c>
      <c r="F14" s="2">
        <v>0.63055555555555554</v>
      </c>
      <c r="G14" t="s">
        <v>181</v>
      </c>
      <c r="H14" t="s">
        <v>728</v>
      </c>
      <c r="J14" t="s">
        <v>182</v>
      </c>
      <c r="K14" s="43" t="s">
        <v>165</v>
      </c>
      <c r="L14" t="s">
        <v>183</v>
      </c>
      <c r="M14" s="43" t="s">
        <v>165</v>
      </c>
      <c r="N14" t="s">
        <v>184</v>
      </c>
      <c r="O14" t="s">
        <v>729</v>
      </c>
      <c r="U14" t="str">
        <f>_xlfn.XLOOKUP(G14,Parameters!$A$2:$A$10,Parameters!$C$2:$C$10,"NA",0)</f>
        <v>token</v>
      </c>
      <c r="V14" t="str">
        <f>_xlfn.XLOOKUP(G14,Parameters!$A$2:$A$10,Parameters!$D$2:$D$10,"NA",0)</f>
        <v>chatID</v>
      </c>
      <c r="W14" t="str">
        <f>_xlfn.XLOOKUP(G14,Parameters!$A$2:$A$10,Parameters!$E$2:$E$10,"NA",0)</f>
        <v>message</v>
      </c>
      <c r="X14">
        <f>_xlfn.XLOOKUP(G14,Parameters!$A$2:$A$10,Parameters!$F$2:$F$10,"NA",0)</f>
        <v>0</v>
      </c>
      <c r="Y14">
        <f>_xlfn.XLOOKUP(G14,Parameters!$A$2:$A$10,Parameters!$G$2:$G$10,"NA",0)</f>
        <v>0</v>
      </c>
      <c r="Z14">
        <f t="shared" si="2"/>
        <v>3</v>
      </c>
      <c r="AA14">
        <f>_xlfn.XLOOKUP(G14,Parameters!$A$2:$A$10,Parameters!$B$2:$B$10)</f>
        <v>3</v>
      </c>
      <c r="AB14" t="b">
        <f t="shared" si="3"/>
        <v>1</v>
      </c>
    </row>
    <row r="15" spans="1:28" x14ac:dyDescent="0.45">
      <c r="A15" s="2">
        <v>0.63958333333333328</v>
      </c>
      <c r="B15" t="s">
        <v>511</v>
      </c>
      <c r="C15" t="b">
        <f t="shared" si="0"/>
        <v>1</v>
      </c>
      <c r="D15" s="2" t="b">
        <f t="shared" si="1"/>
        <v>0</v>
      </c>
      <c r="E15" s="2" t="s">
        <v>747</v>
      </c>
      <c r="F15" s="2">
        <v>0.63958333333333328</v>
      </c>
      <c r="G15" t="s">
        <v>169</v>
      </c>
      <c r="H15" t="s">
        <v>730</v>
      </c>
      <c r="J15" s="43" t="s">
        <v>721</v>
      </c>
      <c r="U15" t="str">
        <f>_xlfn.XLOOKUP(G15,Parameters!$A$2:$A$10,Parameters!$C$2:$C$10,"NA",0)</f>
        <v>url</v>
      </c>
      <c r="V15" t="str">
        <f>_xlfn.XLOOKUP(G15,Parameters!$A$2:$A$10,Parameters!$D$2:$D$10,"NA",0)</f>
        <v>watchInterval</v>
      </c>
      <c r="W15">
        <f>_xlfn.XLOOKUP(G15,Parameters!$A$2:$A$10,Parameters!$E$2:$E$10,"NA",0)</f>
        <v>0</v>
      </c>
      <c r="X15">
        <f>_xlfn.XLOOKUP(G15,Parameters!$A$2:$A$10,Parameters!$F$2:$F$10,"NA",0)</f>
        <v>0</v>
      </c>
      <c r="Y15">
        <f>_xlfn.XLOOKUP(G15,Parameters!$A$2:$A$10,Parameters!$G$2:$G$10,"NA",0)</f>
        <v>0</v>
      </c>
      <c r="Z15">
        <f t="shared" si="2"/>
        <v>2</v>
      </c>
      <c r="AA15">
        <f>_xlfn.XLOOKUP(G15,Parameters!$A$2:$A$10,Parameters!$B$2:$B$10)</f>
        <v>2</v>
      </c>
      <c r="AB15" t="b">
        <f t="shared" si="3"/>
        <v>1</v>
      </c>
    </row>
    <row r="16" spans="1:28" x14ac:dyDescent="0.45">
      <c r="A16" s="2">
        <v>0.6694444444444444</v>
      </c>
      <c r="B16" t="s">
        <v>512</v>
      </c>
      <c r="C16" t="b">
        <f t="shared" si="0"/>
        <v>1</v>
      </c>
      <c r="D16" s="2" t="b">
        <f t="shared" si="1"/>
        <v>0</v>
      </c>
      <c r="E16" s="2" t="s">
        <v>748</v>
      </c>
      <c r="F16" s="2">
        <v>0.6694444444444444</v>
      </c>
      <c r="G16" t="s">
        <v>166</v>
      </c>
      <c r="H16" t="s">
        <v>731</v>
      </c>
      <c r="J16" t="s">
        <v>167</v>
      </c>
      <c r="K16" t="s">
        <v>732</v>
      </c>
      <c r="L16" t="s">
        <v>168</v>
      </c>
      <c r="M16">
        <v>10</v>
      </c>
      <c r="U16" t="str">
        <f>_xlfn.XLOOKUP(G16,Parameters!$A$2:$A$10,Parameters!$C$2:$C$10,"NA",0)</f>
        <v>filePath</v>
      </c>
      <c r="V16" t="str">
        <f>_xlfn.XLOOKUP(G16,Parameters!$A$2:$A$10,Parameters!$D$2:$D$10,"NA",0)</f>
        <v>openInterval</v>
      </c>
      <c r="W16">
        <f>_xlfn.XLOOKUP(G16,Parameters!$A$2:$A$10,Parameters!$E$2:$E$10,"NA",0)</f>
        <v>0</v>
      </c>
      <c r="X16">
        <f>_xlfn.XLOOKUP(G16,Parameters!$A$2:$A$10,Parameters!$F$2:$F$10,"NA",0)</f>
        <v>0</v>
      </c>
      <c r="Y16">
        <f>_xlfn.XLOOKUP(G16,Parameters!$A$2:$A$10,Parameters!$G$2:$G$10,"NA",0)</f>
        <v>0</v>
      </c>
      <c r="Z16">
        <f t="shared" si="2"/>
        <v>2</v>
      </c>
      <c r="AA16">
        <f>_xlfn.XLOOKUP(G16,Parameters!$A$2:$A$10,Parameters!$B$2:$B$10)</f>
        <v>2</v>
      </c>
      <c r="AB16" t="b">
        <f t="shared" si="3"/>
        <v>1</v>
      </c>
    </row>
    <row r="17" spans="1:28" x14ac:dyDescent="0.45">
      <c r="A17" s="2">
        <v>0.69652777777777775</v>
      </c>
      <c r="B17" t="s">
        <v>513</v>
      </c>
      <c r="C17" t="b">
        <f t="shared" si="0"/>
        <v>1</v>
      </c>
      <c r="D17" s="2" t="b">
        <f t="shared" si="1"/>
        <v>1</v>
      </c>
      <c r="E17" s="2"/>
      <c r="F17" s="2">
        <v>0.69652777777777775</v>
      </c>
      <c r="G17" t="s">
        <v>169</v>
      </c>
      <c r="H17" t="s">
        <v>513</v>
      </c>
      <c r="J17" s="43" t="s">
        <v>721</v>
      </c>
      <c r="U17" t="str">
        <f>_xlfn.XLOOKUP(G17,Parameters!$A$2:$A$10,Parameters!$C$2:$C$10,"NA",0)</f>
        <v>url</v>
      </c>
      <c r="V17" t="str">
        <f>_xlfn.XLOOKUP(G17,Parameters!$A$2:$A$10,Parameters!$D$2:$D$10,"NA",0)</f>
        <v>watchInterval</v>
      </c>
      <c r="W17">
        <f>_xlfn.XLOOKUP(G17,Parameters!$A$2:$A$10,Parameters!$E$2:$E$10,"NA",0)</f>
        <v>0</v>
      </c>
      <c r="X17">
        <f>_xlfn.XLOOKUP(G17,Parameters!$A$2:$A$10,Parameters!$F$2:$F$10,"NA",0)</f>
        <v>0</v>
      </c>
      <c r="Y17">
        <f>_xlfn.XLOOKUP(G17,Parameters!$A$2:$A$10,Parameters!$G$2:$G$10,"NA",0)</f>
        <v>0</v>
      </c>
      <c r="Z17">
        <f t="shared" si="2"/>
        <v>2</v>
      </c>
      <c r="AA17">
        <f>_xlfn.XLOOKUP(G17,Parameters!$A$2:$A$10,Parameters!$B$2:$B$10)</f>
        <v>2</v>
      </c>
      <c r="AB17" t="b">
        <f t="shared" si="3"/>
        <v>1</v>
      </c>
    </row>
    <row r="19" spans="1:28" x14ac:dyDescent="0.45">
      <c r="B19" t="s">
        <v>1134</v>
      </c>
      <c r="G19" t="s">
        <v>1138</v>
      </c>
    </row>
    <row r="20" spans="1:28" x14ac:dyDescent="0.45">
      <c r="G20" t="s">
        <v>1136</v>
      </c>
    </row>
    <row r="21" spans="1:28" x14ac:dyDescent="0.45">
      <c r="G21" t="s">
        <v>1137</v>
      </c>
    </row>
    <row r="24" spans="1:28" x14ac:dyDescent="0.45">
      <c r="G24" t="s">
        <v>1141</v>
      </c>
    </row>
  </sheetData>
  <phoneticPr fontId="2" type="noConversion"/>
  <conditionalFormatting sqref="D3:D17">
    <cfRule type="cellIs" dxfId="1" priority="1" operator="equal">
      <formula>FALSE</formula>
    </cfRule>
  </conditionalFormatting>
  <conditionalFormatting sqref="AB3:AB17">
    <cfRule type="cellIs" dxfId="0" priority="3" operator="equal">
      <formula>FALSE</formula>
    </cfRule>
  </conditionalFormatting>
  <hyperlinks>
    <hyperlink ref="K5" r:id="rId1" xr:uid="{74282A97-E77E-4959-8460-A742D5CF65D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K13"/>
  <sheetViews>
    <sheetView topLeftCell="A13" workbookViewId="0">
      <selection activeCell="M13" sqref="M13"/>
    </sheetView>
    <sheetView workbookViewId="1"/>
    <sheetView workbookViewId="2"/>
  </sheetViews>
  <sheetFormatPr defaultRowHeight="14.25" x14ac:dyDescent="0.45"/>
  <cols>
    <col min="1" max="1" width="15.796875" bestFit="1" customWidth="1"/>
    <col min="2" max="2" width="15.796875" customWidth="1"/>
    <col min="4" max="4" width="9" customWidth="1"/>
    <col min="11" max="11" width="47.19921875" customWidth="1"/>
  </cols>
  <sheetData>
    <row r="1" spans="1:11" x14ac:dyDescent="0.45">
      <c r="A1" s="1" t="s">
        <v>123</v>
      </c>
      <c r="B1" s="1" t="s">
        <v>733</v>
      </c>
    </row>
    <row r="2" spans="1:11" x14ac:dyDescent="0.45">
      <c r="A2" t="s">
        <v>282</v>
      </c>
      <c r="B2">
        <f>COUNTA(C2:G2)</f>
        <v>4</v>
      </c>
      <c r="C2" t="s">
        <v>284</v>
      </c>
      <c r="D2" t="s">
        <v>286</v>
      </c>
      <c r="E2" t="s">
        <v>287</v>
      </c>
      <c r="F2" t="s">
        <v>288</v>
      </c>
    </row>
    <row r="3" spans="1:11" x14ac:dyDescent="0.45">
      <c r="A3" t="s">
        <v>169</v>
      </c>
      <c r="B3">
        <f t="shared" ref="B3:B10" si="0">COUNTA(C3:G3)</f>
        <v>2</v>
      </c>
      <c r="C3" t="s">
        <v>170</v>
      </c>
      <c r="D3" t="s">
        <v>171</v>
      </c>
    </row>
    <row r="4" spans="1:11" x14ac:dyDescent="0.45">
      <c r="A4" t="s">
        <v>166</v>
      </c>
      <c r="B4">
        <f t="shared" si="0"/>
        <v>2</v>
      </c>
      <c r="C4" t="s">
        <v>167</v>
      </c>
      <c r="D4" t="s">
        <v>168</v>
      </c>
    </row>
    <row r="5" spans="1:11" x14ac:dyDescent="0.45">
      <c r="A5" t="s">
        <v>172</v>
      </c>
      <c r="B5">
        <f t="shared" si="0"/>
        <v>5</v>
      </c>
      <c r="C5" t="s">
        <v>173</v>
      </c>
      <c r="D5" t="s">
        <v>174</v>
      </c>
      <c r="E5" t="s">
        <v>175</v>
      </c>
      <c r="F5" t="s">
        <v>176</v>
      </c>
      <c r="G5" t="s">
        <v>177</v>
      </c>
    </row>
    <row r="6" spans="1:11" x14ac:dyDescent="0.45">
      <c r="A6" t="s">
        <v>226</v>
      </c>
      <c r="B6">
        <f t="shared" si="0"/>
        <v>3</v>
      </c>
      <c r="C6" t="s">
        <v>228</v>
      </c>
      <c r="D6" t="s">
        <v>230</v>
      </c>
      <c r="E6" t="s">
        <v>433</v>
      </c>
    </row>
    <row r="7" spans="1:11" x14ac:dyDescent="0.45">
      <c r="A7" t="s">
        <v>179</v>
      </c>
      <c r="B7">
        <f t="shared" si="0"/>
        <v>2</v>
      </c>
      <c r="C7" t="s">
        <v>162</v>
      </c>
      <c r="D7" t="s">
        <v>180</v>
      </c>
    </row>
    <row r="8" spans="1:11" x14ac:dyDescent="0.45">
      <c r="A8" t="s">
        <v>734</v>
      </c>
      <c r="B8">
        <f t="shared" si="0"/>
        <v>3</v>
      </c>
      <c r="C8" t="s">
        <v>170</v>
      </c>
      <c r="D8" t="s">
        <v>740</v>
      </c>
      <c r="E8" t="s">
        <v>741</v>
      </c>
    </row>
    <row r="9" spans="1:11" x14ac:dyDescent="0.45">
      <c r="A9" t="s">
        <v>181</v>
      </c>
      <c r="B9">
        <f t="shared" si="0"/>
        <v>3</v>
      </c>
      <c r="C9" t="s">
        <v>182</v>
      </c>
      <c r="D9" t="s">
        <v>183</v>
      </c>
      <c r="E9" t="s">
        <v>184</v>
      </c>
    </row>
    <row r="10" spans="1:11" x14ac:dyDescent="0.45">
      <c r="A10" t="s">
        <v>161</v>
      </c>
      <c r="B10">
        <f t="shared" si="0"/>
        <v>5</v>
      </c>
      <c r="C10" t="s">
        <v>162</v>
      </c>
      <c r="D10" t="s">
        <v>163</v>
      </c>
      <c r="E10" t="s">
        <v>164</v>
      </c>
      <c r="F10" t="s">
        <v>187</v>
      </c>
      <c r="G10" t="s">
        <v>184</v>
      </c>
    </row>
    <row r="13" spans="1:11" ht="114" x14ac:dyDescent="0.45">
      <c r="K13" s="51" t="s">
        <v>1133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heetView workbookViewId="2"/>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selection activeCell="A4" sqref="A4:E14"/>
    </sheetView>
    <sheetView workbookViewId="1"/>
    <sheetView workbookViewId="2"/>
  </sheetViews>
  <sheetFormatPr defaultRowHeight="14.25" x14ac:dyDescent="0.45"/>
  <cols>
    <col min="1" max="1" width="16.6640625" customWidth="1"/>
    <col min="4" max="4" width="15.6640625" bestFit="1" customWidth="1"/>
    <col min="5" max="5" width="22.06640625" bestFit="1" customWidth="1"/>
    <col min="8" max="8" width="9.06640625" customWidth="1"/>
    <col min="9" max="9" width="22.1992187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v>15</v>
      </c>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v>15</v>
      </c>
      <c r="I6" t="s">
        <v>6</v>
      </c>
      <c r="J6">
        <v>1</v>
      </c>
      <c r="T6">
        <f t="shared" ref="T6:T69" si="1">COUNT(J6:S6)</f>
        <v>1</v>
      </c>
    </row>
    <row r="7" spans="1:20" x14ac:dyDescent="0.45">
      <c r="A7" s="5">
        <v>9</v>
      </c>
      <c r="B7" s="5" t="s">
        <v>105</v>
      </c>
      <c r="C7" s="5" t="s">
        <v>106</v>
      </c>
      <c r="D7" s="5">
        <f>COUNTA(Schedules!H2:H16)</f>
        <v>15</v>
      </c>
      <c r="E7" s="5">
        <v>15</v>
      </c>
      <c r="I7" t="s">
        <v>7</v>
      </c>
      <c r="J7">
        <v>1</v>
      </c>
      <c r="T7">
        <f t="shared" si="1"/>
        <v>1</v>
      </c>
    </row>
    <row r="8" spans="1:20" x14ac:dyDescent="0.45">
      <c r="A8" s="5">
        <v>28</v>
      </c>
      <c r="B8" s="5" t="s">
        <v>107</v>
      </c>
      <c r="C8" s="5" t="s">
        <v>108</v>
      </c>
      <c r="D8" s="5">
        <f>COUNTA(Schedules!B19:B34)</f>
        <v>16</v>
      </c>
      <c r="E8" s="5">
        <v>16</v>
      </c>
      <c r="I8" t="s">
        <v>8</v>
      </c>
      <c r="J8">
        <v>1</v>
      </c>
      <c r="L8">
        <v>1</v>
      </c>
      <c r="T8">
        <f t="shared" si="1"/>
        <v>2</v>
      </c>
    </row>
    <row r="9" spans="1:20" x14ac:dyDescent="0.45">
      <c r="A9" s="5">
        <v>50</v>
      </c>
      <c r="B9" s="5" t="s">
        <v>110</v>
      </c>
      <c r="C9" s="5" t="s">
        <v>113</v>
      </c>
      <c r="D9" s="5">
        <f>COUNTA(Schedules!E19:E34)</f>
        <v>16</v>
      </c>
      <c r="E9" s="5">
        <v>16</v>
      </c>
      <c r="I9" t="s">
        <v>9</v>
      </c>
      <c r="J9">
        <v>1</v>
      </c>
      <c r="T9">
        <f t="shared" si="1"/>
        <v>1</v>
      </c>
    </row>
    <row r="10" spans="1:20" x14ac:dyDescent="0.45">
      <c r="A10" s="5">
        <v>57</v>
      </c>
      <c r="B10" s="5" t="s">
        <v>111</v>
      </c>
      <c r="C10" s="5" t="s">
        <v>112</v>
      </c>
      <c r="D10" s="5">
        <f>COUNTA(Schedules!H19:H34)</f>
        <v>16</v>
      </c>
      <c r="E10" s="5">
        <v>16</v>
      </c>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v>16</v>
      </c>
      <c r="I11" t="s">
        <v>11</v>
      </c>
      <c r="J11">
        <v>1</v>
      </c>
      <c r="T11">
        <f t="shared" si="1"/>
        <v>1</v>
      </c>
    </row>
    <row r="12" spans="1:20" x14ac:dyDescent="0.45">
      <c r="A12" s="5">
        <v>65</v>
      </c>
      <c r="B12" s="5" t="s">
        <v>116</v>
      </c>
      <c r="C12" s="5" t="s">
        <v>117</v>
      </c>
      <c r="D12" s="5">
        <f>COUNTA(Schedules!E37:E51)</f>
        <v>15</v>
      </c>
      <c r="E12" s="5">
        <v>15</v>
      </c>
      <c r="I12" t="s">
        <v>12</v>
      </c>
      <c r="J12">
        <v>1</v>
      </c>
      <c r="T12">
        <f t="shared" si="1"/>
        <v>1</v>
      </c>
    </row>
    <row r="13" spans="1:20" x14ac:dyDescent="0.45">
      <c r="A13" s="5">
        <v>71</v>
      </c>
      <c r="B13" s="5" t="s">
        <v>118</v>
      </c>
      <c r="C13" s="5" t="s">
        <v>119</v>
      </c>
      <c r="D13" s="5">
        <f>COUNTA(Schedules!H37:H52)</f>
        <v>16</v>
      </c>
      <c r="E13" s="5">
        <v>16</v>
      </c>
      <c r="I13" t="s">
        <v>13</v>
      </c>
      <c r="J13">
        <v>1</v>
      </c>
      <c r="K13">
        <v>1</v>
      </c>
      <c r="L13">
        <v>1</v>
      </c>
      <c r="O13">
        <v>1</v>
      </c>
      <c r="S13">
        <v>1</v>
      </c>
      <c r="T13">
        <f t="shared" si="1"/>
        <v>5</v>
      </c>
    </row>
    <row r="14" spans="1:20" x14ac:dyDescent="0.45">
      <c r="A14" s="5">
        <v>95</v>
      </c>
      <c r="B14" s="5" t="s">
        <v>120</v>
      </c>
      <c r="C14" s="5" t="s">
        <v>121</v>
      </c>
      <c r="D14" s="5">
        <f>COUNTA(Schedules!B55:B69)</f>
        <v>15</v>
      </c>
      <c r="E14" s="5">
        <v>15</v>
      </c>
      <c r="I14" t="s">
        <v>14</v>
      </c>
      <c r="J14">
        <v>1</v>
      </c>
      <c r="T14">
        <f t="shared" si="1"/>
        <v>1</v>
      </c>
    </row>
    <row r="15" spans="1:20" x14ac:dyDescent="0.45">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47" priority="1"/>
    <cfRule type="duplicateValues" dxfId="4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F79A-F79D-408F-B0EB-10F0BA317789}">
  <sheetPr>
    <tabColor theme="3" tint="0.89999084444715716"/>
  </sheetPr>
  <dimension ref="A1:M78"/>
  <sheetViews>
    <sheetView workbookViewId="0">
      <selection activeCell="H3" sqref="H3"/>
    </sheetView>
    <sheetView workbookViewId="1"/>
    <sheetView tabSelected="1" topLeftCell="A61" workbookViewId="2">
      <selection activeCell="D4" sqref="D4"/>
    </sheetView>
  </sheetViews>
  <sheetFormatPr defaultRowHeight="14.25" x14ac:dyDescent="0.45"/>
  <cols>
    <col min="1" max="1" width="67.3984375" bestFit="1" customWidth="1"/>
  </cols>
  <sheetData>
    <row r="1" spans="1:13" x14ac:dyDescent="0.45">
      <c r="A1" s="1" t="s">
        <v>1153</v>
      </c>
      <c r="B1">
        <f>COUNTIF(B7:B78,0)</f>
        <v>57</v>
      </c>
      <c r="C1">
        <f t="shared" ref="C1:K1" si="0">COUNTIF(C7:C78,0)</f>
        <v>57</v>
      </c>
      <c r="D1">
        <f t="shared" si="0"/>
        <v>57</v>
      </c>
      <c r="E1">
        <f t="shared" si="0"/>
        <v>56</v>
      </c>
      <c r="F1">
        <f t="shared" si="0"/>
        <v>56</v>
      </c>
      <c r="G1">
        <f t="shared" si="0"/>
        <v>56</v>
      </c>
      <c r="H1">
        <f t="shared" si="0"/>
        <v>56</v>
      </c>
      <c r="I1">
        <f t="shared" si="0"/>
        <v>57</v>
      </c>
      <c r="J1">
        <f t="shared" si="0"/>
        <v>56</v>
      </c>
      <c r="K1">
        <f t="shared" si="0"/>
        <v>57</v>
      </c>
    </row>
    <row r="2" spans="1:13" x14ac:dyDescent="0.45">
      <c r="B2" t="b">
        <f>(B4=B3)</f>
        <v>1</v>
      </c>
      <c r="C2" t="b">
        <f t="shared" ref="C2:K2" si="1">(C4=C3)</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12" t="s">
        <v>685</v>
      </c>
      <c r="B3" s="13">
        <f t="shared" ref="B3:K3" si="2">COUNTIF(B7:B78,1)</f>
        <v>15</v>
      </c>
      <c r="C3" s="13">
        <f t="shared" si="2"/>
        <v>15</v>
      </c>
      <c r="D3" s="13">
        <f t="shared" si="2"/>
        <v>15</v>
      </c>
      <c r="E3" s="13">
        <f t="shared" si="2"/>
        <v>16</v>
      </c>
      <c r="F3" s="13">
        <f t="shared" si="2"/>
        <v>16</v>
      </c>
      <c r="G3" s="13">
        <f t="shared" si="2"/>
        <v>16</v>
      </c>
      <c r="H3" s="13">
        <f t="shared" si="2"/>
        <v>16</v>
      </c>
      <c r="I3" s="13">
        <f t="shared" si="2"/>
        <v>15</v>
      </c>
      <c r="J3" s="13">
        <f t="shared" si="2"/>
        <v>16</v>
      </c>
      <c r="K3" s="13">
        <f t="shared" si="2"/>
        <v>15</v>
      </c>
    </row>
    <row r="4" spans="1:13" x14ac:dyDescent="0.45">
      <c r="A4" s="12" t="s">
        <v>109</v>
      </c>
      <c r="B4" s="13">
        <v>15</v>
      </c>
      <c r="C4" s="13">
        <v>15</v>
      </c>
      <c r="D4" s="13">
        <v>15</v>
      </c>
      <c r="E4" s="13">
        <v>16</v>
      </c>
      <c r="F4" s="13">
        <v>16</v>
      </c>
      <c r="G4" s="13">
        <v>16</v>
      </c>
      <c r="H4" s="13">
        <v>16</v>
      </c>
      <c r="I4" s="13">
        <v>15</v>
      </c>
      <c r="J4" s="13">
        <v>16</v>
      </c>
      <c r="K4" s="13">
        <v>15</v>
      </c>
    </row>
    <row r="5" spans="1:13" x14ac:dyDescent="0.45">
      <c r="A5" s="12" t="s">
        <v>1152</v>
      </c>
      <c r="B5" s="13">
        <v>0</v>
      </c>
      <c r="C5" s="13">
        <v>8</v>
      </c>
      <c r="D5" s="13">
        <v>9</v>
      </c>
      <c r="E5" s="13">
        <v>28</v>
      </c>
      <c r="F5" s="13">
        <v>50</v>
      </c>
      <c r="G5" s="13">
        <v>57</v>
      </c>
      <c r="H5" s="13">
        <v>63</v>
      </c>
      <c r="I5" s="13">
        <v>65</v>
      </c>
      <c r="J5" s="13">
        <v>71</v>
      </c>
      <c r="K5" s="13">
        <v>95</v>
      </c>
    </row>
    <row r="6" spans="1:13" x14ac:dyDescent="0.45">
      <c r="A6" s="12" t="s">
        <v>123</v>
      </c>
      <c r="B6" s="12">
        <v>0</v>
      </c>
      <c r="C6" s="12">
        <v>8</v>
      </c>
      <c r="D6" s="12">
        <v>9</v>
      </c>
      <c r="E6" s="12">
        <v>28</v>
      </c>
      <c r="F6" s="12">
        <v>50</v>
      </c>
      <c r="G6" s="12">
        <v>57</v>
      </c>
      <c r="H6" s="12">
        <v>63</v>
      </c>
      <c r="I6" s="12">
        <v>65</v>
      </c>
      <c r="J6" s="12">
        <v>71</v>
      </c>
      <c r="K6" s="12">
        <v>95</v>
      </c>
      <c r="L6" s="12" t="s">
        <v>124</v>
      </c>
      <c r="M6" s="12" t="s">
        <v>148</v>
      </c>
    </row>
    <row r="7" spans="1:13" ht="28.5" x14ac:dyDescent="0.45">
      <c r="A7" s="3" t="s">
        <v>145</v>
      </c>
      <c r="B7">
        <v>1</v>
      </c>
      <c r="C7">
        <v>1</v>
      </c>
      <c r="D7">
        <v>1</v>
      </c>
      <c r="E7">
        <v>1</v>
      </c>
      <c r="F7">
        <v>1</v>
      </c>
      <c r="G7">
        <v>1</v>
      </c>
      <c r="H7">
        <v>1</v>
      </c>
      <c r="I7">
        <v>1</v>
      </c>
      <c r="J7">
        <v>1</v>
      </c>
      <c r="K7">
        <v>1</v>
      </c>
      <c r="L7">
        <f>COUNT(B7:K7)</f>
        <v>10</v>
      </c>
      <c r="M7">
        <f>L7/10*100</f>
        <v>100</v>
      </c>
    </row>
    <row r="8" spans="1:13" ht="28.5" x14ac:dyDescent="0.45">
      <c r="A8" s="3" t="s">
        <v>133</v>
      </c>
      <c r="B8">
        <v>1</v>
      </c>
      <c r="C8">
        <v>0</v>
      </c>
      <c r="D8">
        <v>0</v>
      </c>
      <c r="E8">
        <v>1</v>
      </c>
      <c r="F8">
        <v>0</v>
      </c>
      <c r="G8">
        <v>0</v>
      </c>
      <c r="H8">
        <v>0</v>
      </c>
      <c r="I8">
        <v>0</v>
      </c>
      <c r="J8">
        <v>0</v>
      </c>
      <c r="K8">
        <v>0</v>
      </c>
      <c r="L8">
        <f t="shared" ref="L8:L71" si="3">COUNT(B8:K8)</f>
        <v>10</v>
      </c>
      <c r="M8">
        <f t="shared" ref="M8:M71" si="4">L8/10*100</f>
        <v>100</v>
      </c>
    </row>
    <row r="9" spans="1:13" x14ac:dyDescent="0.45">
      <c r="A9" t="s">
        <v>7</v>
      </c>
      <c r="B9">
        <v>1</v>
      </c>
      <c r="C9">
        <v>0</v>
      </c>
      <c r="D9">
        <v>0</v>
      </c>
      <c r="E9">
        <v>0</v>
      </c>
      <c r="F9">
        <v>0</v>
      </c>
      <c r="G9">
        <v>0</v>
      </c>
      <c r="H9">
        <v>0</v>
      </c>
      <c r="I9">
        <v>0</v>
      </c>
      <c r="J9">
        <v>0</v>
      </c>
      <c r="K9">
        <v>0</v>
      </c>
      <c r="L9">
        <f t="shared" si="3"/>
        <v>10</v>
      </c>
      <c r="M9">
        <f t="shared" si="4"/>
        <v>100</v>
      </c>
    </row>
    <row r="10" spans="1:13" ht="28.5" x14ac:dyDescent="0.45">
      <c r="A10" s="3" t="s">
        <v>143</v>
      </c>
      <c r="B10">
        <v>1</v>
      </c>
      <c r="C10">
        <v>0</v>
      </c>
      <c r="D10">
        <v>1</v>
      </c>
      <c r="E10">
        <v>1</v>
      </c>
      <c r="F10">
        <v>0</v>
      </c>
      <c r="G10">
        <v>0</v>
      </c>
      <c r="H10">
        <v>1</v>
      </c>
      <c r="I10">
        <v>0</v>
      </c>
      <c r="J10">
        <v>0</v>
      </c>
      <c r="K10">
        <v>0</v>
      </c>
      <c r="L10">
        <f t="shared" si="3"/>
        <v>10</v>
      </c>
      <c r="M10">
        <f t="shared" si="4"/>
        <v>100</v>
      </c>
    </row>
    <row r="11" spans="1:13" x14ac:dyDescent="0.45">
      <c r="A11" t="s">
        <v>9</v>
      </c>
      <c r="B11">
        <v>1</v>
      </c>
      <c r="C11">
        <v>0</v>
      </c>
      <c r="D11">
        <v>0</v>
      </c>
      <c r="E11">
        <v>0</v>
      </c>
      <c r="F11">
        <v>0</v>
      </c>
      <c r="G11">
        <v>0</v>
      </c>
      <c r="H11">
        <v>0</v>
      </c>
      <c r="I11">
        <v>0</v>
      </c>
      <c r="J11">
        <v>0</v>
      </c>
      <c r="K11">
        <v>0</v>
      </c>
      <c r="L11">
        <f t="shared" si="3"/>
        <v>10</v>
      </c>
      <c r="M11">
        <f t="shared" si="4"/>
        <v>100</v>
      </c>
    </row>
    <row r="12" spans="1:13" x14ac:dyDescent="0.45">
      <c r="A12" t="s">
        <v>10</v>
      </c>
      <c r="B12">
        <v>1</v>
      </c>
      <c r="C12">
        <v>1</v>
      </c>
      <c r="D12">
        <v>1</v>
      </c>
      <c r="E12">
        <v>1</v>
      </c>
      <c r="F12">
        <v>1</v>
      </c>
      <c r="G12">
        <v>1</v>
      </c>
      <c r="H12">
        <v>1</v>
      </c>
      <c r="I12">
        <v>1</v>
      </c>
      <c r="J12">
        <v>1</v>
      </c>
      <c r="K12">
        <v>1</v>
      </c>
      <c r="L12">
        <f t="shared" si="3"/>
        <v>10</v>
      </c>
      <c r="M12">
        <f t="shared" si="4"/>
        <v>100</v>
      </c>
    </row>
    <row r="13" spans="1:13" x14ac:dyDescent="0.45">
      <c r="A13" t="s">
        <v>11</v>
      </c>
      <c r="B13">
        <v>1</v>
      </c>
      <c r="C13">
        <v>0</v>
      </c>
      <c r="D13">
        <v>0</v>
      </c>
      <c r="E13">
        <v>0</v>
      </c>
      <c r="F13">
        <v>0</v>
      </c>
      <c r="G13">
        <v>0</v>
      </c>
      <c r="H13">
        <v>0</v>
      </c>
      <c r="I13">
        <v>0</v>
      </c>
      <c r="J13">
        <v>0</v>
      </c>
      <c r="K13">
        <v>0</v>
      </c>
      <c r="L13">
        <f t="shared" si="3"/>
        <v>10</v>
      </c>
      <c r="M13">
        <f t="shared" si="4"/>
        <v>100</v>
      </c>
    </row>
    <row r="14" spans="1:13" x14ac:dyDescent="0.45">
      <c r="A14" t="s">
        <v>12</v>
      </c>
      <c r="B14">
        <v>1</v>
      </c>
      <c r="C14">
        <v>0</v>
      </c>
      <c r="D14">
        <v>0</v>
      </c>
      <c r="E14">
        <v>0</v>
      </c>
      <c r="F14">
        <v>0</v>
      </c>
      <c r="G14">
        <v>0</v>
      </c>
      <c r="H14">
        <v>0</v>
      </c>
      <c r="I14">
        <v>0</v>
      </c>
      <c r="J14">
        <v>0</v>
      </c>
      <c r="K14">
        <v>0</v>
      </c>
      <c r="L14">
        <f t="shared" si="3"/>
        <v>10</v>
      </c>
      <c r="M14">
        <f t="shared" si="4"/>
        <v>100</v>
      </c>
    </row>
    <row r="15" spans="1:13" x14ac:dyDescent="0.45">
      <c r="A15" t="s">
        <v>13</v>
      </c>
      <c r="B15">
        <v>1</v>
      </c>
      <c r="C15">
        <v>1</v>
      </c>
      <c r="D15">
        <v>1</v>
      </c>
      <c r="E15">
        <v>0</v>
      </c>
      <c r="F15">
        <v>0</v>
      </c>
      <c r="G15">
        <v>1</v>
      </c>
      <c r="H15">
        <v>0</v>
      </c>
      <c r="I15">
        <v>0</v>
      </c>
      <c r="J15">
        <v>0</v>
      </c>
      <c r="K15">
        <v>1</v>
      </c>
      <c r="L15">
        <f t="shared" si="3"/>
        <v>10</v>
      </c>
      <c r="M15">
        <f t="shared" si="4"/>
        <v>100</v>
      </c>
    </row>
    <row r="16" spans="1:13" ht="42.75" x14ac:dyDescent="0.45">
      <c r="A16" s="3" t="s">
        <v>132</v>
      </c>
      <c r="B16">
        <v>1</v>
      </c>
      <c r="C16">
        <v>0</v>
      </c>
      <c r="D16">
        <v>0</v>
      </c>
      <c r="E16">
        <v>0</v>
      </c>
      <c r="F16">
        <v>0</v>
      </c>
      <c r="G16">
        <v>0</v>
      </c>
      <c r="H16">
        <v>0</v>
      </c>
      <c r="I16">
        <v>0</v>
      </c>
      <c r="J16">
        <v>1</v>
      </c>
      <c r="K16">
        <v>0</v>
      </c>
      <c r="L16">
        <f t="shared" si="3"/>
        <v>10</v>
      </c>
      <c r="M16">
        <f t="shared" si="4"/>
        <v>100</v>
      </c>
    </row>
    <row r="17" spans="1:13" x14ac:dyDescent="0.45">
      <c r="A17" t="s">
        <v>15</v>
      </c>
      <c r="B17">
        <v>1</v>
      </c>
      <c r="C17">
        <v>0</v>
      </c>
      <c r="D17">
        <v>0</v>
      </c>
      <c r="E17">
        <v>0</v>
      </c>
      <c r="F17">
        <v>0</v>
      </c>
      <c r="G17">
        <v>0</v>
      </c>
      <c r="H17">
        <v>0</v>
      </c>
      <c r="I17">
        <v>0</v>
      </c>
      <c r="J17">
        <v>0</v>
      </c>
      <c r="K17">
        <v>0</v>
      </c>
      <c r="L17">
        <f t="shared" si="3"/>
        <v>10</v>
      </c>
      <c r="M17">
        <f t="shared" si="4"/>
        <v>100</v>
      </c>
    </row>
    <row r="18" spans="1:13" x14ac:dyDescent="0.45">
      <c r="A18" t="s">
        <v>16</v>
      </c>
      <c r="B18">
        <v>1</v>
      </c>
      <c r="C18">
        <v>0</v>
      </c>
      <c r="D18">
        <v>0</v>
      </c>
      <c r="E18">
        <v>0</v>
      </c>
      <c r="F18">
        <v>0</v>
      </c>
      <c r="G18">
        <v>0</v>
      </c>
      <c r="H18">
        <v>0</v>
      </c>
      <c r="I18">
        <v>0</v>
      </c>
      <c r="J18">
        <v>0</v>
      </c>
      <c r="K18">
        <v>0</v>
      </c>
      <c r="L18">
        <f t="shared" si="3"/>
        <v>10</v>
      </c>
      <c r="M18">
        <f t="shared" si="4"/>
        <v>100</v>
      </c>
    </row>
    <row r="19" spans="1:13" x14ac:dyDescent="0.45">
      <c r="A19" t="s">
        <v>17</v>
      </c>
      <c r="B19">
        <v>1</v>
      </c>
      <c r="C19">
        <v>0</v>
      </c>
      <c r="D19">
        <v>0</v>
      </c>
      <c r="E19">
        <v>0</v>
      </c>
      <c r="F19">
        <v>0</v>
      </c>
      <c r="G19">
        <v>0</v>
      </c>
      <c r="H19">
        <v>0</v>
      </c>
      <c r="I19">
        <v>0</v>
      </c>
      <c r="J19">
        <v>0</v>
      </c>
      <c r="K19">
        <v>0</v>
      </c>
      <c r="L19">
        <f t="shared" si="3"/>
        <v>10</v>
      </c>
      <c r="M19">
        <f t="shared" si="4"/>
        <v>100</v>
      </c>
    </row>
    <row r="20" spans="1:13" x14ac:dyDescent="0.45">
      <c r="A20" t="s">
        <v>18</v>
      </c>
      <c r="B20">
        <v>1</v>
      </c>
      <c r="C20">
        <v>0</v>
      </c>
      <c r="D20">
        <v>0</v>
      </c>
      <c r="E20">
        <v>0</v>
      </c>
      <c r="F20">
        <v>0</v>
      </c>
      <c r="G20">
        <v>0</v>
      </c>
      <c r="H20">
        <v>0</v>
      </c>
      <c r="I20">
        <v>0</v>
      </c>
      <c r="J20">
        <v>0</v>
      </c>
      <c r="K20">
        <v>0</v>
      </c>
      <c r="L20">
        <f t="shared" si="3"/>
        <v>10</v>
      </c>
      <c r="M20">
        <f t="shared" si="4"/>
        <v>100</v>
      </c>
    </row>
    <row r="21" spans="1:13" x14ac:dyDescent="0.45">
      <c r="A21" t="s">
        <v>19</v>
      </c>
      <c r="B21">
        <v>1</v>
      </c>
      <c r="C21">
        <v>1</v>
      </c>
      <c r="D21">
        <v>1</v>
      </c>
      <c r="E21">
        <v>1</v>
      </c>
      <c r="F21">
        <v>1</v>
      </c>
      <c r="G21">
        <v>1</v>
      </c>
      <c r="H21">
        <v>1</v>
      </c>
      <c r="I21">
        <v>1</v>
      </c>
      <c r="J21">
        <v>1</v>
      </c>
      <c r="K21">
        <v>1</v>
      </c>
      <c r="L21">
        <f t="shared" si="3"/>
        <v>10</v>
      </c>
      <c r="M21">
        <f t="shared" si="4"/>
        <v>100</v>
      </c>
    </row>
    <row r="22" spans="1:13" x14ac:dyDescent="0.45">
      <c r="A22" t="s">
        <v>29</v>
      </c>
      <c r="B22">
        <v>0</v>
      </c>
      <c r="C22">
        <v>1</v>
      </c>
      <c r="D22">
        <v>0</v>
      </c>
      <c r="E22">
        <v>0</v>
      </c>
      <c r="F22">
        <v>0</v>
      </c>
      <c r="G22">
        <v>0</v>
      </c>
      <c r="H22">
        <v>0</v>
      </c>
      <c r="I22">
        <v>0</v>
      </c>
      <c r="J22">
        <v>0</v>
      </c>
      <c r="K22">
        <v>0</v>
      </c>
      <c r="L22">
        <f t="shared" si="3"/>
        <v>10</v>
      </c>
      <c r="M22">
        <f t="shared" si="4"/>
        <v>100</v>
      </c>
    </row>
    <row r="23" spans="1:13" x14ac:dyDescent="0.45">
      <c r="A23" t="s">
        <v>30</v>
      </c>
      <c r="B23">
        <v>0</v>
      </c>
      <c r="C23">
        <v>1</v>
      </c>
      <c r="D23">
        <v>0</v>
      </c>
      <c r="E23">
        <v>0</v>
      </c>
      <c r="F23">
        <v>0</v>
      </c>
      <c r="G23">
        <v>0</v>
      </c>
      <c r="H23">
        <v>0</v>
      </c>
      <c r="I23">
        <v>0</v>
      </c>
      <c r="J23">
        <v>0</v>
      </c>
      <c r="K23">
        <v>0</v>
      </c>
      <c r="L23">
        <f t="shared" si="3"/>
        <v>10</v>
      </c>
      <c r="M23">
        <f t="shared" si="4"/>
        <v>100</v>
      </c>
    </row>
    <row r="24" spans="1:13" ht="57" x14ac:dyDescent="0.45">
      <c r="A24" s="3" t="s">
        <v>142</v>
      </c>
      <c r="B24">
        <v>0</v>
      </c>
      <c r="C24">
        <v>1</v>
      </c>
      <c r="D24">
        <v>1</v>
      </c>
      <c r="E24">
        <v>1</v>
      </c>
      <c r="F24">
        <v>1</v>
      </c>
      <c r="G24">
        <v>1</v>
      </c>
      <c r="H24">
        <v>1</v>
      </c>
      <c r="I24">
        <v>1</v>
      </c>
      <c r="J24">
        <v>1</v>
      </c>
      <c r="K24">
        <v>1</v>
      </c>
      <c r="L24">
        <f t="shared" si="3"/>
        <v>10</v>
      </c>
      <c r="M24">
        <f t="shared" si="4"/>
        <v>100</v>
      </c>
    </row>
    <row r="25" spans="1:13" x14ac:dyDescent="0.45">
      <c r="A25" t="s">
        <v>32</v>
      </c>
      <c r="B25">
        <v>0</v>
      </c>
      <c r="C25">
        <v>1</v>
      </c>
      <c r="D25">
        <v>0</v>
      </c>
      <c r="E25">
        <v>0</v>
      </c>
      <c r="F25">
        <v>0</v>
      </c>
      <c r="G25">
        <v>0</v>
      </c>
      <c r="H25">
        <v>0</v>
      </c>
      <c r="I25">
        <v>0</v>
      </c>
      <c r="J25">
        <v>0</v>
      </c>
      <c r="K25">
        <v>0</v>
      </c>
      <c r="L25">
        <f t="shared" si="3"/>
        <v>10</v>
      </c>
      <c r="M25">
        <f t="shared" si="4"/>
        <v>100</v>
      </c>
    </row>
    <row r="26" spans="1:13" x14ac:dyDescent="0.45">
      <c r="A26" t="s">
        <v>33</v>
      </c>
      <c r="B26">
        <v>0</v>
      </c>
      <c r="C26">
        <v>1</v>
      </c>
      <c r="D26">
        <v>0</v>
      </c>
      <c r="E26">
        <v>0</v>
      </c>
      <c r="F26">
        <v>0</v>
      </c>
      <c r="G26">
        <v>0</v>
      </c>
      <c r="H26">
        <v>0</v>
      </c>
      <c r="I26">
        <v>0</v>
      </c>
      <c r="J26">
        <v>0</v>
      </c>
      <c r="K26">
        <v>0</v>
      </c>
      <c r="L26">
        <f t="shared" si="3"/>
        <v>10</v>
      </c>
      <c r="M26">
        <f t="shared" si="4"/>
        <v>100</v>
      </c>
    </row>
    <row r="27" spans="1:13" x14ac:dyDescent="0.45">
      <c r="A27" t="s">
        <v>34</v>
      </c>
      <c r="B27">
        <v>0</v>
      </c>
      <c r="C27">
        <v>1</v>
      </c>
      <c r="D27">
        <v>0</v>
      </c>
      <c r="E27">
        <v>0</v>
      </c>
      <c r="F27">
        <v>0</v>
      </c>
      <c r="G27">
        <v>0</v>
      </c>
      <c r="H27">
        <v>0</v>
      </c>
      <c r="I27">
        <v>0</v>
      </c>
      <c r="J27">
        <v>0</v>
      </c>
      <c r="K27">
        <v>0</v>
      </c>
      <c r="L27">
        <f t="shared" si="3"/>
        <v>10</v>
      </c>
      <c r="M27">
        <f t="shared" si="4"/>
        <v>100</v>
      </c>
    </row>
    <row r="28" spans="1:13" ht="28.5" x14ac:dyDescent="0.45">
      <c r="A28" s="3" t="s">
        <v>135</v>
      </c>
      <c r="B28">
        <v>0</v>
      </c>
      <c r="C28">
        <v>1</v>
      </c>
      <c r="D28">
        <v>0</v>
      </c>
      <c r="E28">
        <v>0</v>
      </c>
      <c r="F28">
        <v>0</v>
      </c>
      <c r="G28">
        <v>0</v>
      </c>
      <c r="H28">
        <v>0</v>
      </c>
      <c r="I28">
        <v>0</v>
      </c>
      <c r="J28">
        <v>1</v>
      </c>
      <c r="K28">
        <v>0</v>
      </c>
      <c r="L28">
        <f t="shared" si="3"/>
        <v>10</v>
      </c>
      <c r="M28">
        <f t="shared" si="4"/>
        <v>100</v>
      </c>
    </row>
    <row r="29" spans="1:13" ht="57" x14ac:dyDescent="0.45">
      <c r="A29" s="3" t="s">
        <v>136</v>
      </c>
      <c r="B29">
        <v>0</v>
      </c>
      <c r="C29">
        <v>1</v>
      </c>
      <c r="D29">
        <v>0</v>
      </c>
      <c r="E29">
        <v>0</v>
      </c>
      <c r="F29">
        <v>0</v>
      </c>
      <c r="G29">
        <v>0</v>
      </c>
      <c r="H29">
        <v>0</v>
      </c>
      <c r="I29">
        <v>1</v>
      </c>
      <c r="J29">
        <v>0</v>
      </c>
      <c r="K29">
        <v>1</v>
      </c>
      <c r="L29">
        <f t="shared" si="3"/>
        <v>10</v>
      </c>
      <c r="M29">
        <f t="shared" si="4"/>
        <v>100</v>
      </c>
    </row>
    <row r="30" spans="1:13" x14ac:dyDescent="0.45">
      <c r="A30" t="s">
        <v>37</v>
      </c>
      <c r="B30">
        <v>0</v>
      </c>
      <c r="C30">
        <v>1</v>
      </c>
      <c r="D30">
        <v>1</v>
      </c>
      <c r="E30">
        <v>1</v>
      </c>
      <c r="F30">
        <v>1</v>
      </c>
      <c r="G30">
        <v>1</v>
      </c>
      <c r="H30">
        <v>1</v>
      </c>
      <c r="I30">
        <v>1</v>
      </c>
      <c r="J30">
        <v>1</v>
      </c>
      <c r="K30">
        <v>1</v>
      </c>
      <c r="L30">
        <f t="shared" si="3"/>
        <v>10</v>
      </c>
      <c r="M30">
        <f t="shared" si="4"/>
        <v>100</v>
      </c>
    </row>
    <row r="31" spans="1:13" x14ac:dyDescent="0.45">
      <c r="A31" t="s">
        <v>38</v>
      </c>
      <c r="B31">
        <v>0</v>
      </c>
      <c r="C31">
        <v>1</v>
      </c>
      <c r="D31">
        <v>0</v>
      </c>
      <c r="E31">
        <v>0</v>
      </c>
      <c r="F31">
        <v>0</v>
      </c>
      <c r="G31">
        <v>0</v>
      </c>
      <c r="H31">
        <v>0</v>
      </c>
      <c r="I31">
        <v>0</v>
      </c>
      <c r="J31">
        <v>0</v>
      </c>
      <c r="K31">
        <v>0</v>
      </c>
      <c r="L31">
        <f t="shared" si="3"/>
        <v>10</v>
      </c>
      <c r="M31">
        <f t="shared" si="4"/>
        <v>100</v>
      </c>
    </row>
    <row r="32" spans="1:13" x14ac:dyDescent="0.45">
      <c r="A32" t="s">
        <v>41</v>
      </c>
      <c r="B32">
        <v>0</v>
      </c>
      <c r="C32">
        <v>0</v>
      </c>
      <c r="D32">
        <v>1</v>
      </c>
      <c r="E32">
        <v>0</v>
      </c>
      <c r="F32">
        <v>0</v>
      </c>
      <c r="G32">
        <v>0</v>
      </c>
      <c r="H32">
        <v>0</v>
      </c>
      <c r="I32">
        <v>0</v>
      </c>
      <c r="J32">
        <v>0</v>
      </c>
      <c r="K32">
        <v>0</v>
      </c>
      <c r="L32">
        <f t="shared" si="3"/>
        <v>10</v>
      </c>
      <c r="M32">
        <f t="shared" si="4"/>
        <v>100</v>
      </c>
    </row>
    <row r="33" spans="1:13" ht="28.5" x14ac:dyDescent="0.45">
      <c r="A33" s="3" t="s">
        <v>147</v>
      </c>
      <c r="B33">
        <v>0</v>
      </c>
      <c r="C33">
        <v>0</v>
      </c>
      <c r="D33">
        <v>1</v>
      </c>
      <c r="E33">
        <v>0</v>
      </c>
      <c r="F33">
        <v>0</v>
      </c>
      <c r="G33">
        <v>1</v>
      </c>
      <c r="H33">
        <v>0</v>
      </c>
      <c r="I33">
        <v>0</v>
      </c>
      <c r="J33">
        <v>0</v>
      </c>
      <c r="K33">
        <v>0</v>
      </c>
      <c r="L33">
        <f t="shared" si="3"/>
        <v>10</v>
      </c>
      <c r="M33">
        <f t="shared" si="4"/>
        <v>100</v>
      </c>
    </row>
    <row r="34" spans="1:13" x14ac:dyDescent="0.45">
      <c r="A34" t="s">
        <v>44</v>
      </c>
      <c r="B34">
        <v>0</v>
      </c>
      <c r="C34">
        <v>0</v>
      </c>
      <c r="D34">
        <v>1</v>
      </c>
      <c r="E34">
        <v>0</v>
      </c>
      <c r="F34">
        <v>0</v>
      </c>
      <c r="G34">
        <v>0</v>
      </c>
      <c r="H34">
        <v>0</v>
      </c>
      <c r="I34">
        <v>0</v>
      </c>
      <c r="J34">
        <v>0</v>
      </c>
      <c r="K34">
        <v>0</v>
      </c>
      <c r="L34">
        <f t="shared" si="3"/>
        <v>10</v>
      </c>
      <c r="M34">
        <f t="shared" si="4"/>
        <v>100</v>
      </c>
    </row>
    <row r="35" spans="1:13" x14ac:dyDescent="0.45">
      <c r="A35" t="s">
        <v>45</v>
      </c>
      <c r="B35">
        <v>0</v>
      </c>
      <c r="C35">
        <v>0</v>
      </c>
      <c r="D35">
        <v>1</v>
      </c>
      <c r="E35">
        <v>0</v>
      </c>
      <c r="F35">
        <v>0</v>
      </c>
      <c r="G35">
        <v>0</v>
      </c>
      <c r="H35">
        <v>0</v>
      </c>
      <c r="I35">
        <v>0</v>
      </c>
      <c r="J35">
        <v>0</v>
      </c>
      <c r="K35">
        <v>0</v>
      </c>
      <c r="L35">
        <f t="shared" si="3"/>
        <v>10</v>
      </c>
      <c r="M35">
        <f t="shared" si="4"/>
        <v>100</v>
      </c>
    </row>
    <row r="36" spans="1:13" x14ac:dyDescent="0.45">
      <c r="A36" t="s">
        <v>46</v>
      </c>
      <c r="B36">
        <v>0</v>
      </c>
      <c r="C36">
        <v>0</v>
      </c>
      <c r="D36">
        <v>1</v>
      </c>
      <c r="E36">
        <v>0</v>
      </c>
      <c r="F36">
        <v>0</v>
      </c>
      <c r="G36">
        <v>0</v>
      </c>
      <c r="H36">
        <v>0</v>
      </c>
      <c r="I36">
        <v>0</v>
      </c>
      <c r="J36">
        <v>0</v>
      </c>
      <c r="K36">
        <v>0</v>
      </c>
      <c r="L36">
        <f t="shared" si="3"/>
        <v>10</v>
      </c>
      <c r="M36">
        <f t="shared" si="4"/>
        <v>100</v>
      </c>
    </row>
    <row r="37" spans="1:13" x14ac:dyDescent="0.45">
      <c r="A37" t="s">
        <v>47</v>
      </c>
      <c r="B37">
        <v>0</v>
      </c>
      <c r="C37">
        <v>0</v>
      </c>
      <c r="D37">
        <v>1</v>
      </c>
      <c r="E37">
        <v>0</v>
      </c>
      <c r="F37">
        <v>0</v>
      </c>
      <c r="G37">
        <v>0</v>
      </c>
      <c r="H37">
        <v>0</v>
      </c>
      <c r="I37">
        <v>0</v>
      </c>
      <c r="J37">
        <v>0</v>
      </c>
      <c r="K37">
        <v>0</v>
      </c>
      <c r="L37">
        <f t="shared" si="3"/>
        <v>10</v>
      </c>
      <c r="M37">
        <f t="shared" si="4"/>
        <v>100</v>
      </c>
    </row>
    <row r="38" spans="1:13" x14ac:dyDescent="0.45">
      <c r="A38" t="s">
        <v>48</v>
      </c>
      <c r="B38">
        <v>0</v>
      </c>
      <c r="C38">
        <v>0</v>
      </c>
      <c r="D38">
        <v>1</v>
      </c>
      <c r="E38">
        <v>0</v>
      </c>
      <c r="F38">
        <v>0</v>
      </c>
      <c r="G38">
        <v>0</v>
      </c>
      <c r="H38">
        <v>0</v>
      </c>
      <c r="I38">
        <v>0</v>
      </c>
      <c r="J38">
        <v>0</v>
      </c>
      <c r="K38">
        <v>0</v>
      </c>
      <c r="L38">
        <f t="shared" si="3"/>
        <v>10</v>
      </c>
      <c r="M38">
        <f t="shared" si="4"/>
        <v>100</v>
      </c>
    </row>
    <row r="39" spans="1:13" x14ac:dyDescent="0.45">
      <c r="A39" t="s">
        <v>50</v>
      </c>
      <c r="B39">
        <v>0</v>
      </c>
      <c r="C39">
        <v>0</v>
      </c>
      <c r="D39">
        <v>0</v>
      </c>
      <c r="E39">
        <v>1</v>
      </c>
      <c r="F39">
        <v>0</v>
      </c>
      <c r="G39">
        <v>0</v>
      </c>
      <c r="H39">
        <v>0</v>
      </c>
      <c r="I39">
        <v>0</v>
      </c>
      <c r="J39">
        <v>0</v>
      </c>
      <c r="K39">
        <v>0</v>
      </c>
      <c r="L39">
        <f t="shared" si="3"/>
        <v>10</v>
      </c>
      <c r="M39">
        <f t="shared" si="4"/>
        <v>100</v>
      </c>
    </row>
    <row r="40" spans="1:13" x14ac:dyDescent="0.45">
      <c r="A40" t="s">
        <v>51</v>
      </c>
      <c r="B40">
        <v>0</v>
      </c>
      <c r="C40">
        <v>0</v>
      </c>
      <c r="D40">
        <v>0</v>
      </c>
      <c r="E40">
        <v>1</v>
      </c>
      <c r="F40">
        <v>0</v>
      </c>
      <c r="G40">
        <v>0</v>
      </c>
      <c r="H40">
        <v>0</v>
      </c>
      <c r="I40">
        <v>0</v>
      </c>
      <c r="J40">
        <v>0</v>
      </c>
      <c r="K40">
        <v>0</v>
      </c>
      <c r="L40">
        <f t="shared" si="3"/>
        <v>10</v>
      </c>
      <c r="M40">
        <f t="shared" si="4"/>
        <v>100</v>
      </c>
    </row>
    <row r="41" spans="1:13" x14ac:dyDescent="0.45">
      <c r="A41" t="s">
        <v>53</v>
      </c>
      <c r="B41">
        <v>0</v>
      </c>
      <c r="C41">
        <v>0</v>
      </c>
      <c r="D41">
        <v>0</v>
      </c>
      <c r="E41">
        <v>1</v>
      </c>
      <c r="F41">
        <v>0</v>
      </c>
      <c r="G41">
        <v>0</v>
      </c>
      <c r="H41">
        <v>0</v>
      </c>
      <c r="I41">
        <v>0</v>
      </c>
      <c r="J41">
        <v>0</v>
      </c>
      <c r="K41">
        <v>0</v>
      </c>
      <c r="L41">
        <f t="shared" si="3"/>
        <v>10</v>
      </c>
      <c r="M41">
        <f t="shared" si="4"/>
        <v>100</v>
      </c>
    </row>
    <row r="42" spans="1:13" x14ac:dyDescent="0.45">
      <c r="A42" t="s">
        <v>54</v>
      </c>
      <c r="B42">
        <v>0</v>
      </c>
      <c r="C42">
        <v>0</v>
      </c>
      <c r="D42">
        <v>0</v>
      </c>
      <c r="E42">
        <v>1</v>
      </c>
      <c r="F42">
        <v>0</v>
      </c>
      <c r="G42">
        <v>0</v>
      </c>
      <c r="H42">
        <v>0</v>
      </c>
      <c r="I42">
        <v>0</v>
      </c>
      <c r="J42">
        <v>0</v>
      </c>
      <c r="K42">
        <v>0</v>
      </c>
      <c r="L42">
        <f t="shared" si="3"/>
        <v>10</v>
      </c>
      <c r="M42">
        <f t="shared" si="4"/>
        <v>100</v>
      </c>
    </row>
    <row r="43" spans="1:13" x14ac:dyDescent="0.45">
      <c r="A43" t="s">
        <v>55</v>
      </c>
      <c r="B43">
        <v>0</v>
      </c>
      <c r="C43">
        <v>0</v>
      </c>
      <c r="D43">
        <v>0</v>
      </c>
      <c r="E43">
        <v>1</v>
      </c>
      <c r="F43">
        <v>0</v>
      </c>
      <c r="G43">
        <v>0</v>
      </c>
      <c r="H43">
        <v>1</v>
      </c>
      <c r="I43">
        <v>0</v>
      </c>
      <c r="J43">
        <v>0</v>
      </c>
      <c r="K43">
        <v>0</v>
      </c>
      <c r="L43">
        <f t="shared" si="3"/>
        <v>10</v>
      </c>
      <c r="M43">
        <f t="shared" si="4"/>
        <v>100</v>
      </c>
    </row>
    <row r="44" spans="1:13" x14ac:dyDescent="0.45">
      <c r="A44" t="s">
        <v>56</v>
      </c>
      <c r="B44">
        <v>0</v>
      </c>
      <c r="C44">
        <v>0</v>
      </c>
      <c r="D44">
        <v>0</v>
      </c>
      <c r="E44">
        <v>1</v>
      </c>
      <c r="F44">
        <v>0</v>
      </c>
      <c r="G44">
        <v>0</v>
      </c>
      <c r="H44">
        <v>0</v>
      </c>
      <c r="I44">
        <v>0</v>
      </c>
      <c r="J44">
        <v>0</v>
      </c>
      <c r="K44">
        <v>0</v>
      </c>
      <c r="L44">
        <f t="shared" si="3"/>
        <v>10</v>
      </c>
      <c r="M44">
        <f t="shared" si="4"/>
        <v>100</v>
      </c>
    </row>
    <row r="45" spans="1:13" ht="28.5" x14ac:dyDescent="0.45">
      <c r="A45" s="3" t="s">
        <v>138</v>
      </c>
      <c r="B45">
        <v>0</v>
      </c>
      <c r="C45">
        <v>0</v>
      </c>
      <c r="D45">
        <v>0</v>
      </c>
      <c r="E45">
        <v>1</v>
      </c>
      <c r="F45">
        <v>1</v>
      </c>
      <c r="G45">
        <v>1</v>
      </c>
      <c r="H45">
        <v>1</v>
      </c>
      <c r="I45">
        <v>1</v>
      </c>
      <c r="J45">
        <v>1</v>
      </c>
      <c r="K45">
        <v>1</v>
      </c>
      <c r="L45">
        <f t="shared" si="3"/>
        <v>10</v>
      </c>
      <c r="M45">
        <f t="shared" si="4"/>
        <v>100</v>
      </c>
    </row>
    <row r="46" spans="1:13" x14ac:dyDescent="0.45">
      <c r="A46" t="s">
        <v>60</v>
      </c>
      <c r="B46">
        <v>0</v>
      </c>
      <c r="C46">
        <v>0</v>
      </c>
      <c r="D46">
        <v>0</v>
      </c>
      <c r="E46">
        <v>1</v>
      </c>
      <c r="F46">
        <v>0</v>
      </c>
      <c r="G46">
        <v>0</v>
      </c>
      <c r="H46">
        <v>0</v>
      </c>
      <c r="I46">
        <v>0</v>
      </c>
      <c r="J46">
        <v>0</v>
      </c>
      <c r="K46">
        <v>0</v>
      </c>
      <c r="L46">
        <f t="shared" si="3"/>
        <v>10</v>
      </c>
      <c r="M46">
        <f t="shared" si="4"/>
        <v>100</v>
      </c>
    </row>
    <row r="47" spans="1:13" x14ac:dyDescent="0.45">
      <c r="A47" t="s">
        <v>125</v>
      </c>
      <c r="B47">
        <v>0</v>
      </c>
      <c r="C47">
        <v>0</v>
      </c>
      <c r="D47">
        <v>0</v>
      </c>
      <c r="E47">
        <v>0</v>
      </c>
      <c r="F47">
        <v>1</v>
      </c>
      <c r="G47">
        <v>0</v>
      </c>
      <c r="H47">
        <v>0</v>
      </c>
      <c r="I47">
        <v>0</v>
      </c>
      <c r="J47">
        <v>0</v>
      </c>
      <c r="K47">
        <v>0</v>
      </c>
      <c r="L47">
        <f t="shared" si="3"/>
        <v>10</v>
      </c>
      <c r="M47">
        <f t="shared" si="4"/>
        <v>100</v>
      </c>
    </row>
    <row r="48" spans="1:13" x14ac:dyDescent="0.45">
      <c r="A48" t="s">
        <v>126</v>
      </c>
      <c r="B48">
        <v>0</v>
      </c>
      <c r="C48">
        <v>0</v>
      </c>
      <c r="D48">
        <v>0</v>
      </c>
      <c r="E48">
        <v>0</v>
      </c>
      <c r="F48">
        <v>1</v>
      </c>
      <c r="G48">
        <v>0</v>
      </c>
      <c r="H48">
        <v>0</v>
      </c>
      <c r="I48">
        <v>0</v>
      </c>
      <c r="J48">
        <v>0</v>
      </c>
      <c r="K48">
        <v>0</v>
      </c>
      <c r="L48">
        <f t="shared" si="3"/>
        <v>10</v>
      </c>
      <c r="M48">
        <f t="shared" si="4"/>
        <v>100</v>
      </c>
    </row>
    <row r="49" spans="1:13" x14ac:dyDescent="0.45">
      <c r="A49" t="s">
        <v>73</v>
      </c>
      <c r="B49">
        <v>0</v>
      </c>
      <c r="C49">
        <v>0</v>
      </c>
      <c r="D49">
        <v>0</v>
      </c>
      <c r="E49">
        <v>0</v>
      </c>
      <c r="F49">
        <v>0</v>
      </c>
      <c r="G49">
        <v>0</v>
      </c>
      <c r="H49">
        <v>1</v>
      </c>
      <c r="I49">
        <v>0</v>
      </c>
      <c r="J49">
        <v>0</v>
      </c>
      <c r="K49">
        <v>0</v>
      </c>
      <c r="L49">
        <f t="shared" si="3"/>
        <v>10</v>
      </c>
      <c r="M49">
        <f t="shared" si="4"/>
        <v>100</v>
      </c>
    </row>
    <row r="50" spans="1:13" x14ac:dyDescent="0.45">
      <c r="A50" t="s">
        <v>128</v>
      </c>
      <c r="B50">
        <v>0</v>
      </c>
      <c r="C50">
        <v>0</v>
      </c>
      <c r="D50">
        <v>0</v>
      </c>
      <c r="E50">
        <v>0</v>
      </c>
      <c r="F50">
        <v>1</v>
      </c>
      <c r="G50">
        <v>0</v>
      </c>
      <c r="H50">
        <v>0</v>
      </c>
      <c r="I50">
        <v>0</v>
      </c>
      <c r="J50">
        <v>0</v>
      </c>
      <c r="K50">
        <v>0</v>
      </c>
      <c r="L50">
        <f t="shared" si="3"/>
        <v>10</v>
      </c>
      <c r="M50">
        <f t="shared" si="4"/>
        <v>100</v>
      </c>
    </row>
    <row r="51" spans="1:13" x14ac:dyDescent="0.45">
      <c r="A51" t="s">
        <v>129</v>
      </c>
      <c r="B51">
        <v>0</v>
      </c>
      <c r="C51">
        <v>0</v>
      </c>
      <c r="D51">
        <v>0</v>
      </c>
      <c r="E51">
        <v>0</v>
      </c>
      <c r="F51">
        <v>1</v>
      </c>
      <c r="G51">
        <v>0</v>
      </c>
      <c r="H51">
        <v>0</v>
      </c>
      <c r="I51">
        <v>0</v>
      </c>
      <c r="J51">
        <v>0</v>
      </c>
      <c r="K51">
        <v>0</v>
      </c>
      <c r="L51">
        <f t="shared" si="3"/>
        <v>10</v>
      </c>
      <c r="M51">
        <f t="shared" si="4"/>
        <v>100</v>
      </c>
    </row>
    <row r="52" spans="1:13" x14ac:dyDescent="0.45">
      <c r="A52" t="s">
        <v>130</v>
      </c>
      <c r="B52">
        <v>0</v>
      </c>
      <c r="C52">
        <v>0</v>
      </c>
      <c r="D52">
        <v>0</v>
      </c>
      <c r="E52">
        <v>0</v>
      </c>
      <c r="F52">
        <v>1</v>
      </c>
      <c r="G52">
        <v>0</v>
      </c>
      <c r="H52">
        <v>0</v>
      </c>
      <c r="I52">
        <v>0</v>
      </c>
      <c r="J52">
        <v>0</v>
      </c>
      <c r="K52">
        <v>0</v>
      </c>
      <c r="L52">
        <f t="shared" si="3"/>
        <v>10</v>
      </c>
      <c r="M52">
        <f t="shared" si="4"/>
        <v>100</v>
      </c>
    </row>
    <row r="53" spans="1:13" ht="28.5" x14ac:dyDescent="0.45">
      <c r="A53" s="3" t="s">
        <v>141</v>
      </c>
      <c r="B53">
        <v>0</v>
      </c>
      <c r="C53">
        <v>0</v>
      </c>
      <c r="D53">
        <v>0</v>
      </c>
      <c r="E53">
        <v>1</v>
      </c>
      <c r="F53">
        <v>1</v>
      </c>
      <c r="G53">
        <v>0</v>
      </c>
      <c r="H53">
        <v>1</v>
      </c>
      <c r="I53">
        <v>1</v>
      </c>
      <c r="J53">
        <v>1</v>
      </c>
      <c r="K53">
        <v>0</v>
      </c>
      <c r="L53">
        <f t="shared" si="3"/>
        <v>10</v>
      </c>
      <c r="M53">
        <f t="shared" si="4"/>
        <v>100</v>
      </c>
    </row>
    <row r="54" spans="1:13" x14ac:dyDescent="0.45">
      <c r="A54" t="s">
        <v>131</v>
      </c>
      <c r="B54">
        <v>0</v>
      </c>
      <c r="C54">
        <v>0</v>
      </c>
      <c r="D54">
        <v>0</v>
      </c>
      <c r="E54">
        <v>0</v>
      </c>
      <c r="F54">
        <v>1</v>
      </c>
      <c r="G54">
        <v>0</v>
      </c>
      <c r="H54">
        <v>0</v>
      </c>
      <c r="I54">
        <v>0</v>
      </c>
      <c r="J54">
        <v>0</v>
      </c>
      <c r="K54">
        <v>0</v>
      </c>
      <c r="L54">
        <f t="shared" si="3"/>
        <v>10</v>
      </c>
      <c r="M54">
        <f t="shared" si="4"/>
        <v>100</v>
      </c>
    </row>
    <row r="55" spans="1:13" ht="28.5" x14ac:dyDescent="0.45">
      <c r="A55" s="3" t="s">
        <v>144</v>
      </c>
      <c r="B55">
        <v>0</v>
      </c>
      <c r="C55">
        <v>0</v>
      </c>
      <c r="D55">
        <v>1</v>
      </c>
      <c r="E55">
        <v>0</v>
      </c>
      <c r="F55">
        <v>1</v>
      </c>
      <c r="G55">
        <v>0</v>
      </c>
      <c r="H55">
        <v>0</v>
      </c>
      <c r="I55">
        <v>1</v>
      </c>
      <c r="J55">
        <v>1</v>
      </c>
      <c r="K55">
        <v>1</v>
      </c>
      <c r="L55">
        <f t="shared" si="3"/>
        <v>10</v>
      </c>
      <c r="M55">
        <f t="shared" si="4"/>
        <v>100</v>
      </c>
    </row>
    <row r="56" spans="1:13" ht="28.5" x14ac:dyDescent="0.45">
      <c r="A56" s="3" t="s">
        <v>140</v>
      </c>
      <c r="B56">
        <v>0</v>
      </c>
      <c r="C56">
        <v>0</v>
      </c>
      <c r="D56">
        <v>0</v>
      </c>
      <c r="E56">
        <v>0</v>
      </c>
      <c r="F56">
        <v>1</v>
      </c>
      <c r="G56">
        <v>1</v>
      </c>
      <c r="H56">
        <v>0</v>
      </c>
      <c r="I56">
        <v>1</v>
      </c>
      <c r="J56">
        <v>1</v>
      </c>
      <c r="K56">
        <v>1</v>
      </c>
      <c r="L56">
        <f t="shared" si="3"/>
        <v>10</v>
      </c>
      <c r="M56">
        <f t="shared" si="4"/>
        <v>100</v>
      </c>
    </row>
    <row r="57" spans="1:13" x14ac:dyDescent="0.45">
      <c r="A57" t="s">
        <v>61</v>
      </c>
      <c r="B57">
        <v>0</v>
      </c>
      <c r="C57">
        <v>0</v>
      </c>
      <c r="D57">
        <v>0</v>
      </c>
      <c r="E57">
        <v>0</v>
      </c>
      <c r="F57">
        <v>0</v>
      </c>
      <c r="G57">
        <v>1</v>
      </c>
      <c r="H57">
        <v>0</v>
      </c>
      <c r="I57">
        <v>0</v>
      </c>
      <c r="J57">
        <v>0</v>
      </c>
      <c r="K57">
        <v>0</v>
      </c>
      <c r="L57">
        <f t="shared" si="3"/>
        <v>10</v>
      </c>
      <c r="M57">
        <f t="shared" si="4"/>
        <v>100</v>
      </c>
    </row>
    <row r="58" spans="1:13" x14ac:dyDescent="0.45">
      <c r="A58" t="s">
        <v>62</v>
      </c>
      <c r="B58">
        <v>0</v>
      </c>
      <c r="C58">
        <v>0</v>
      </c>
      <c r="D58">
        <v>0</v>
      </c>
      <c r="E58">
        <v>0</v>
      </c>
      <c r="F58">
        <v>0</v>
      </c>
      <c r="G58">
        <v>1</v>
      </c>
      <c r="H58">
        <v>0</v>
      </c>
      <c r="I58">
        <v>1</v>
      </c>
      <c r="J58">
        <v>0</v>
      </c>
      <c r="K58">
        <v>0</v>
      </c>
      <c r="L58">
        <f t="shared" si="3"/>
        <v>10</v>
      </c>
      <c r="M58">
        <f t="shared" si="4"/>
        <v>100</v>
      </c>
    </row>
    <row r="59" spans="1:13" x14ac:dyDescent="0.45">
      <c r="A59" t="s">
        <v>64</v>
      </c>
      <c r="B59">
        <v>0</v>
      </c>
      <c r="C59">
        <v>0</v>
      </c>
      <c r="D59">
        <v>0</v>
      </c>
      <c r="E59">
        <v>0</v>
      </c>
      <c r="F59">
        <v>0</v>
      </c>
      <c r="G59">
        <v>1</v>
      </c>
      <c r="H59">
        <v>0</v>
      </c>
      <c r="I59">
        <v>0</v>
      </c>
      <c r="J59">
        <v>0</v>
      </c>
      <c r="K59">
        <v>0</v>
      </c>
      <c r="L59">
        <f t="shared" si="3"/>
        <v>10</v>
      </c>
      <c r="M59">
        <f t="shared" si="4"/>
        <v>100</v>
      </c>
    </row>
    <row r="60" spans="1:13" ht="28.5" x14ac:dyDescent="0.45">
      <c r="A60" s="3" t="s">
        <v>137</v>
      </c>
      <c r="B60">
        <v>0</v>
      </c>
      <c r="C60">
        <v>0</v>
      </c>
      <c r="D60">
        <v>0</v>
      </c>
      <c r="E60">
        <v>0</v>
      </c>
      <c r="F60">
        <v>0</v>
      </c>
      <c r="G60">
        <v>1</v>
      </c>
      <c r="H60">
        <v>1</v>
      </c>
      <c r="I60">
        <v>0</v>
      </c>
      <c r="J60">
        <v>0</v>
      </c>
      <c r="K60">
        <v>0</v>
      </c>
      <c r="L60">
        <f t="shared" si="3"/>
        <v>10</v>
      </c>
      <c r="M60">
        <f t="shared" si="4"/>
        <v>100</v>
      </c>
    </row>
    <row r="61" spans="1:13" x14ac:dyDescent="0.45">
      <c r="A61" t="s">
        <v>91</v>
      </c>
      <c r="B61">
        <v>0</v>
      </c>
      <c r="C61">
        <v>0</v>
      </c>
      <c r="D61">
        <v>0</v>
      </c>
      <c r="E61">
        <v>0</v>
      </c>
      <c r="F61">
        <v>0</v>
      </c>
      <c r="G61">
        <v>0</v>
      </c>
      <c r="H61">
        <v>0</v>
      </c>
      <c r="I61">
        <v>0</v>
      </c>
      <c r="J61">
        <v>1</v>
      </c>
      <c r="K61">
        <v>0</v>
      </c>
      <c r="L61">
        <f t="shared" si="3"/>
        <v>10</v>
      </c>
      <c r="M61">
        <f t="shared" si="4"/>
        <v>100</v>
      </c>
    </row>
    <row r="62" spans="1:13" ht="28.5" x14ac:dyDescent="0.45">
      <c r="A62" s="3" t="s">
        <v>134</v>
      </c>
      <c r="B62">
        <v>0</v>
      </c>
      <c r="C62">
        <v>1</v>
      </c>
      <c r="D62">
        <v>0</v>
      </c>
      <c r="E62">
        <v>0</v>
      </c>
      <c r="F62">
        <v>0</v>
      </c>
      <c r="G62">
        <v>1</v>
      </c>
      <c r="H62">
        <v>1</v>
      </c>
      <c r="I62">
        <v>0</v>
      </c>
      <c r="J62">
        <v>1</v>
      </c>
      <c r="K62">
        <v>1</v>
      </c>
      <c r="L62">
        <f t="shared" si="3"/>
        <v>10</v>
      </c>
      <c r="M62">
        <f t="shared" si="4"/>
        <v>100</v>
      </c>
    </row>
    <row r="63" spans="1:13" x14ac:dyDescent="0.45">
      <c r="A63" t="s">
        <v>68</v>
      </c>
      <c r="B63">
        <v>0</v>
      </c>
      <c r="C63">
        <v>0</v>
      </c>
      <c r="D63">
        <v>0</v>
      </c>
      <c r="E63">
        <v>0</v>
      </c>
      <c r="F63">
        <v>0</v>
      </c>
      <c r="G63">
        <v>1</v>
      </c>
      <c r="H63">
        <v>0</v>
      </c>
      <c r="I63">
        <v>0</v>
      </c>
      <c r="J63">
        <v>0</v>
      </c>
      <c r="K63">
        <v>0</v>
      </c>
      <c r="L63">
        <f t="shared" si="3"/>
        <v>10</v>
      </c>
      <c r="M63">
        <f t="shared" si="4"/>
        <v>100</v>
      </c>
    </row>
    <row r="64" spans="1:13" ht="28.5" x14ac:dyDescent="0.45">
      <c r="A64" s="3" t="s">
        <v>139</v>
      </c>
      <c r="B64">
        <v>0</v>
      </c>
      <c r="C64">
        <v>0</v>
      </c>
      <c r="D64">
        <v>0</v>
      </c>
      <c r="E64">
        <v>0</v>
      </c>
      <c r="F64">
        <v>0</v>
      </c>
      <c r="G64">
        <v>0</v>
      </c>
      <c r="H64">
        <v>1</v>
      </c>
      <c r="I64">
        <v>1</v>
      </c>
      <c r="J64">
        <v>0</v>
      </c>
      <c r="K64">
        <v>0</v>
      </c>
      <c r="L64">
        <f t="shared" si="3"/>
        <v>10</v>
      </c>
      <c r="M64">
        <f t="shared" si="4"/>
        <v>100</v>
      </c>
    </row>
    <row r="65" spans="1:13" x14ac:dyDescent="0.45">
      <c r="A65" t="s">
        <v>72</v>
      </c>
      <c r="B65">
        <v>0</v>
      </c>
      <c r="C65">
        <v>0</v>
      </c>
      <c r="D65">
        <v>0</v>
      </c>
      <c r="E65">
        <v>0</v>
      </c>
      <c r="F65">
        <v>0</v>
      </c>
      <c r="G65">
        <v>0</v>
      </c>
      <c r="H65">
        <v>1</v>
      </c>
      <c r="I65">
        <v>0</v>
      </c>
      <c r="J65">
        <v>0</v>
      </c>
      <c r="K65">
        <v>0</v>
      </c>
      <c r="L65">
        <f t="shared" si="3"/>
        <v>10</v>
      </c>
      <c r="M65">
        <f t="shared" si="4"/>
        <v>100</v>
      </c>
    </row>
    <row r="66" spans="1:13" x14ac:dyDescent="0.45">
      <c r="A66" t="s">
        <v>66</v>
      </c>
      <c r="B66">
        <v>0</v>
      </c>
      <c r="C66">
        <v>0</v>
      </c>
      <c r="D66">
        <v>0</v>
      </c>
      <c r="E66">
        <v>0</v>
      </c>
      <c r="F66">
        <v>0</v>
      </c>
      <c r="G66">
        <v>1</v>
      </c>
      <c r="H66">
        <v>0</v>
      </c>
      <c r="I66">
        <v>0</v>
      </c>
      <c r="J66">
        <v>0</v>
      </c>
      <c r="K66">
        <v>0</v>
      </c>
      <c r="L66">
        <f t="shared" si="3"/>
        <v>10</v>
      </c>
      <c r="M66">
        <f t="shared" si="4"/>
        <v>100</v>
      </c>
    </row>
    <row r="67" spans="1:13" x14ac:dyDescent="0.45">
      <c r="A67" t="s">
        <v>74</v>
      </c>
      <c r="B67">
        <v>0</v>
      </c>
      <c r="C67">
        <v>0</v>
      </c>
      <c r="D67">
        <v>0</v>
      </c>
      <c r="E67">
        <v>0</v>
      </c>
      <c r="F67">
        <v>0</v>
      </c>
      <c r="G67">
        <v>0</v>
      </c>
      <c r="H67">
        <v>1</v>
      </c>
      <c r="I67">
        <v>0</v>
      </c>
      <c r="J67">
        <v>0</v>
      </c>
      <c r="K67">
        <v>0</v>
      </c>
      <c r="L67">
        <f t="shared" si="3"/>
        <v>10</v>
      </c>
      <c r="M67">
        <f t="shared" si="4"/>
        <v>100</v>
      </c>
    </row>
    <row r="68" spans="1:13" x14ac:dyDescent="0.45">
      <c r="A68" t="s">
        <v>77</v>
      </c>
      <c r="B68">
        <v>0</v>
      </c>
      <c r="C68">
        <v>0</v>
      </c>
      <c r="D68">
        <v>0</v>
      </c>
      <c r="E68">
        <v>0</v>
      </c>
      <c r="F68">
        <v>0</v>
      </c>
      <c r="G68">
        <v>0</v>
      </c>
      <c r="H68">
        <v>1</v>
      </c>
      <c r="I68">
        <v>0</v>
      </c>
      <c r="J68">
        <v>0</v>
      </c>
      <c r="K68">
        <v>0</v>
      </c>
      <c r="L68">
        <f t="shared" si="3"/>
        <v>10</v>
      </c>
      <c r="M68">
        <f t="shared" si="4"/>
        <v>100</v>
      </c>
    </row>
    <row r="69" spans="1:13" x14ac:dyDescent="0.45">
      <c r="A69" t="s">
        <v>79</v>
      </c>
      <c r="B69">
        <v>0</v>
      </c>
      <c r="C69">
        <v>0</v>
      </c>
      <c r="D69">
        <v>0</v>
      </c>
      <c r="E69">
        <v>0</v>
      </c>
      <c r="F69">
        <v>0</v>
      </c>
      <c r="G69">
        <v>0</v>
      </c>
      <c r="H69">
        <v>0</v>
      </c>
      <c r="I69">
        <v>1</v>
      </c>
      <c r="J69">
        <v>0</v>
      </c>
      <c r="K69">
        <v>0</v>
      </c>
      <c r="L69">
        <f t="shared" si="3"/>
        <v>10</v>
      </c>
      <c r="M69">
        <f t="shared" si="4"/>
        <v>100</v>
      </c>
    </row>
    <row r="70" spans="1:13" x14ac:dyDescent="0.45">
      <c r="A70" t="s">
        <v>80</v>
      </c>
      <c r="B70">
        <v>0</v>
      </c>
      <c r="C70">
        <v>0</v>
      </c>
      <c r="D70">
        <v>0</v>
      </c>
      <c r="E70">
        <v>0</v>
      </c>
      <c r="F70">
        <v>0</v>
      </c>
      <c r="G70">
        <v>0</v>
      </c>
      <c r="H70">
        <v>0</v>
      </c>
      <c r="I70">
        <v>1</v>
      </c>
      <c r="J70">
        <v>0</v>
      </c>
      <c r="K70">
        <v>0</v>
      </c>
      <c r="L70">
        <f t="shared" si="3"/>
        <v>10</v>
      </c>
      <c r="M70">
        <f t="shared" si="4"/>
        <v>100</v>
      </c>
    </row>
    <row r="71" spans="1:13" ht="28.5" x14ac:dyDescent="0.45">
      <c r="A71" s="3" t="s">
        <v>146</v>
      </c>
      <c r="B71">
        <v>0</v>
      </c>
      <c r="C71">
        <v>0</v>
      </c>
      <c r="D71">
        <v>0</v>
      </c>
      <c r="E71">
        <v>0</v>
      </c>
      <c r="F71">
        <v>1</v>
      </c>
      <c r="G71">
        <v>0</v>
      </c>
      <c r="H71">
        <v>0</v>
      </c>
      <c r="I71">
        <v>1</v>
      </c>
      <c r="J71">
        <v>0</v>
      </c>
      <c r="K71">
        <v>0</v>
      </c>
      <c r="L71">
        <f t="shared" si="3"/>
        <v>10</v>
      </c>
      <c r="M71">
        <f t="shared" si="4"/>
        <v>100</v>
      </c>
    </row>
    <row r="72" spans="1:13" x14ac:dyDescent="0.45">
      <c r="A72" t="s">
        <v>87</v>
      </c>
      <c r="B72">
        <v>0</v>
      </c>
      <c r="C72">
        <v>0</v>
      </c>
      <c r="D72">
        <v>0</v>
      </c>
      <c r="E72">
        <v>0</v>
      </c>
      <c r="F72">
        <v>0</v>
      </c>
      <c r="G72">
        <v>0</v>
      </c>
      <c r="H72">
        <v>0</v>
      </c>
      <c r="I72">
        <v>0</v>
      </c>
      <c r="J72">
        <v>1</v>
      </c>
      <c r="K72">
        <v>0</v>
      </c>
      <c r="L72">
        <f t="shared" ref="L72:L78" si="5">COUNT(B72:K72)</f>
        <v>10</v>
      </c>
      <c r="M72">
        <f t="shared" ref="M72:M78" si="6">L72/10*100</f>
        <v>100</v>
      </c>
    </row>
    <row r="73" spans="1:13" x14ac:dyDescent="0.45">
      <c r="A73" t="s">
        <v>88</v>
      </c>
      <c r="B73">
        <v>0</v>
      </c>
      <c r="C73">
        <v>0</v>
      </c>
      <c r="D73">
        <v>0</v>
      </c>
      <c r="E73">
        <v>0</v>
      </c>
      <c r="F73">
        <v>0</v>
      </c>
      <c r="G73">
        <v>0</v>
      </c>
      <c r="H73">
        <v>0</v>
      </c>
      <c r="I73">
        <v>0</v>
      </c>
      <c r="J73">
        <v>1</v>
      </c>
      <c r="K73">
        <v>0</v>
      </c>
      <c r="L73">
        <f t="shared" si="5"/>
        <v>10</v>
      </c>
      <c r="M73">
        <f t="shared" si="6"/>
        <v>100</v>
      </c>
    </row>
    <row r="74" spans="1:13" x14ac:dyDescent="0.45">
      <c r="A74" t="s">
        <v>93</v>
      </c>
      <c r="B74">
        <v>0</v>
      </c>
      <c r="C74">
        <v>0</v>
      </c>
      <c r="D74">
        <v>0</v>
      </c>
      <c r="E74">
        <v>0</v>
      </c>
      <c r="F74">
        <v>0</v>
      </c>
      <c r="G74">
        <v>0</v>
      </c>
      <c r="H74">
        <v>0</v>
      </c>
      <c r="I74">
        <v>0</v>
      </c>
      <c r="J74">
        <v>1</v>
      </c>
      <c r="K74">
        <v>0</v>
      </c>
      <c r="L74">
        <f t="shared" si="5"/>
        <v>10</v>
      </c>
      <c r="M74">
        <f t="shared" si="6"/>
        <v>100</v>
      </c>
    </row>
    <row r="75" spans="1:13" x14ac:dyDescent="0.45">
      <c r="A75" t="s">
        <v>94</v>
      </c>
      <c r="B75">
        <v>0</v>
      </c>
      <c r="C75">
        <v>0</v>
      </c>
      <c r="D75">
        <v>0</v>
      </c>
      <c r="E75">
        <v>0</v>
      </c>
      <c r="F75">
        <v>0</v>
      </c>
      <c r="G75">
        <v>0</v>
      </c>
      <c r="H75">
        <v>0</v>
      </c>
      <c r="I75">
        <v>0</v>
      </c>
      <c r="J75">
        <v>0</v>
      </c>
      <c r="K75">
        <v>1</v>
      </c>
      <c r="L75">
        <f t="shared" si="5"/>
        <v>10</v>
      </c>
      <c r="M75">
        <f t="shared" si="6"/>
        <v>100</v>
      </c>
    </row>
    <row r="76" spans="1:13" x14ac:dyDescent="0.45">
      <c r="A76" t="s">
        <v>95</v>
      </c>
      <c r="B76">
        <v>0</v>
      </c>
      <c r="C76">
        <v>0</v>
      </c>
      <c r="D76">
        <v>0</v>
      </c>
      <c r="E76">
        <v>0</v>
      </c>
      <c r="F76">
        <v>0</v>
      </c>
      <c r="G76">
        <v>0</v>
      </c>
      <c r="H76">
        <v>0</v>
      </c>
      <c r="I76">
        <v>0</v>
      </c>
      <c r="J76">
        <v>0</v>
      </c>
      <c r="K76">
        <v>1</v>
      </c>
      <c r="L76">
        <f t="shared" si="5"/>
        <v>10</v>
      </c>
      <c r="M76">
        <f t="shared" si="6"/>
        <v>100</v>
      </c>
    </row>
    <row r="77" spans="1:13" x14ac:dyDescent="0.45">
      <c r="A77" t="s">
        <v>96</v>
      </c>
      <c r="B77">
        <v>0</v>
      </c>
      <c r="C77">
        <v>0</v>
      </c>
      <c r="D77">
        <v>0</v>
      </c>
      <c r="E77">
        <v>0</v>
      </c>
      <c r="F77">
        <v>0</v>
      </c>
      <c r="G77">
        <v>0</v>
      </c>
      <c r="H77">
        <v>0</v>
      </c>
      <c r="I77">
        <v>0</v>
      </c>
      <c r="J77">
        <v>0</v>
      </c>
      <c r="K77">
        <v>1</v>
      </c>
      <c r="L77">
        <f t="shared" si="5"/>
        <v>10</v>
      </c>
      <c r="M77">
        <f t="shared" si="6"/>
        <v>100</v>
      </c>
    </row>
    <row r="78" spans="1:13" x14ac:dyDescent="0.45">
      <c r="A78" t="s">
        <v>98</v>
      </c>
      <c r="B78">
        <v>0</v>
      </c>
      <c r="C78">
        <v>0</v>
      </c>
      <c r="D78">
        <v>0</v>
      </c>
      <c r="E78">
        <v>0</v>
      </c>
      <c r="F78">
        <v>0</v>
      </c>
      <c r="G78">
        <v>0</v>
      </c>
      <c r="H78">
        <v>0</v>
      </c>
      <c r="I78">
        <v>0</v>
      </c>
      <c r="J78">
        <v>0</v>
      </c>
      <c r="K78">
        <v>1</v>
      </c>
      <c r="L78">
        <f t="shared" si="5"/>
        <v>10</v>
      </c>
      <c r="M78">
        <f t="shared" si="6"/>
        <v>100</v>
      </c>
    </row>
  </sheetData>
  <autoFilter ref="A6:M6" xr:uid="{5602E50E-1387-4C38-8692-79882A51CAE0}"/>
  <conditionalFormatting sqref="A3:A78">
    <cfRule type="duplicateValues" dxfId="45" priority="3"/>
    <cfRule type="duplicateValues" dxfId="44" priority="4"/>
  </conditionalFormatting>
  <conditionalFormatting sqref="B2:K2">
    <cfRule type="cellIs" dxfId="43" priority="1" operator="equal">
      <formula>FALSE</formula>
    </cfRule>
  </conditionalFormatting>
  <conditionalFormatting sqref="M1:M1048576">
    <cfRule type="cellIs" dxfId="42" priority="2" operator="greaterThanOrEqual">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8F9C-3663-44FB-B8C4-EFE38C1C3E9F}">
  <sheetPr>
    <tabColor theme="3" tint="0.89999084444715716"/>
  </sheetPr>
  <dimension ref="A1:N69"/>
  <sheetViews>
    <sheetView workbookViewId="0"/>
    <sheetView zoomScale="82" zoomScaleNormal="82" workbookViewId="1">
      <selection activeCell="B63" activeCellId="3" sqref="B65 B61 B58 B63"/>
    </sheetView>
    <sheetView workbookViewId="2"/>
  </sheetViews>
  <sheetFormatPr defaultRowHeight="14.25" x14ac:dyDescent="0.45"/>
  <cols>
    <col min="2" max="2" width="67.3984375" bestFit="1" customWidth="1"/>
    <col min="5" max="5" width="66.06640625" bestFit="1" customWidth="1"/>
    <col min="7" max="7" width="10.59765625" bestFit="1" customWidth="1"/>
    <col min="8" max="8" width="59.265625" bestFit="1" customWidth="1"/>
    <col min="11" max="11" width="60.9296875" bestFit="1" customWidth="1"/>
    <col min="14" max="14" width="66.06640625"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52" t="s">
        <v>8</v>
      </c>
      <c r="J4" s="2"/>
      <c r="M4" s="2"/>
    </row>
    <row r="5" spans="1:14" x14ac:dyDescent="0.45">
      <c r="A5" s="8">
        <v>0.44791666666666669</v>
      </c>
      <c r="B5" s="52" t="s">
        <v>8</v>
      </c>
      <c r="D5" s="8">
        <v>0.4375</v>
      </c>
      <c r="E5" s="52"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52" t="s">
        <v>10</v>
      </c>
      <c r="D7" s="8">
        <v>0.47916666666666669</v>
      </c>
      <c r="E7" s="9" t="s">
        <v>33</v>
      </c>
      <c r="G7" s="8">
        <v>0.5</v>
      </c>
      <c r="H7" s="52" t="s">
        <v>10</v>
      </c>
      <c r="J7" s="2"/>
      <c r="M7" s="2"/>
    </row>
    <row r="8" spans="1:14" x14ac:dyDescent="0.45">
      <c r="A8" s="8">
        <v>0.54166666666666663</v>
      </c>
      <c r="B8" s="9" t="s">
        <v>11</v>
      </c>
      <c r="D8" s="8">
        <v>0.5</v>
      </c>
      <c r="E8" s="52"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52" t="s">
        <v>13</v>
      </c>
      <c r="D10" s="8">
        <v>0.58333333333333337</v>
      </c>
      <c r="E10" s="9" t="s">
        <v>35</v>
      </c>
      <c r="G10" s="8">
        <v>0.61458333333333337</v>
      </c>
      <c r="H10" s="52" t="s">
        <v>13</v>
      </c>
      <c r="J10" s="2"/>
      <c r="M10" s="2"/>
    </row>
    <row r="11" spans="1:14" x14ac:dyDescent="0.45">
      <c r="A11" s="8">
        <v>0.625</v>
      </c>
      <c r="B11" s="9" t="s">
        <v>14</v>
      </c>
      <c r="D11" s="8">
        <v>0.61458333333333337</v>
      </c>
      <c r="E11" s="52"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52" t="s">
        <v>16</v>
      </c>
      <c r="D13" s="8">
        <v>0.65625</v>
      </c>
      <c r="E13" s="52" t="s">
        <v>37</v>
      </c>
      <c r="G13" s="8">
        <v>0.67708333333333337</v>
      </c>
      <c r="H13" s="52"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52"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52" t="s">
        <v>52</v>
      </c>
      <c r="D22" s="8">
        <v>0.44791666666666669</v>
      </c>
      <c r="E22" s="52" t="s">
        <v>89</v>
      </c>
      <c r="G22" s="8">
        <v>0.44791666666666669</v>
      </c>
      <c r="H22" s="52"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52" t="s">
        <v>10</v>
      </c>
      <c r="D25" s="8">
        <v>0.52083333333333337</v>
      </c>
      <c r="E25" s="52" t="s">
        <v>10</v>
      </c>
      <c r="G25" s="8">
        <v>0.52083333333333337</v>
      </c>
      <c r="H25" s="52"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52" t="s">
        <v>57</v>
      </c>
      <c r="D28" s="8">
        <v>0.61458333333333337</v>
      </c>
      <c r="E28" s="52" t="s">
        <v>76</v>
      </c>
      <c r="G28" s="8">
        <v>0.61458333333333337</v>
      </c>
      <c r="H28" s="52" t="s">
        <v>13</v>
      </c>
      <c r="J28" s="2"/>
    </row>
    <row r="29" spans="1:13" x14ac:dyDescent="0.45">
      <c r="A29" s="8">
        <v>0.625</v>
      </c>
      <c r="B29" s="9" t="s">
        <v>58</v>
      </c>
      <c r="D29" s="8">
        <v>0.625</v>
      </c>
      <c r="E29" s="9" t="s">
        <v>131</v>
      </c>
      <c r="G29" s="8">
        <v>0.625</v>
      </c>
      <c r="H29" s="9" t="s">
        <v>67</v>
      </c>
      <c r="J29" s="2"/>
    </row>
    <row r="30" spans="1:13" x14ac:dyDescent="0.45">
      <c r="A30" s="8">
        <v>0.65625</v>
      </c>
      <c r="B30" s="52" t="s">
        <v>37</v>
      </c>
      <c r="D30" s="8">
        <v>0.64583333333333337</v>
      </c>
      <c r="E30" s="52" t="s">
        <v>37</v>
      </c>
      <c r="G30" s="8">
        <v>0.64583333333333337</v>
      </c>
      <c r="H30" s="52"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52" t="s">
        <v>49</v>
      </c>
      <c r="D33" s="8">
        <v>0.69791666666666663</v>
      </c>
      <c r="E33" s="52" t="s">
        <v>69</v>
      </c>
      <c r="G33" s="8">
        <v>0.69791666666666663</v>
      </c>
      <c r="H33" s="52"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52" t="s">
        <v>52</v>
      </c>
      <c r="D40" s="8">
        <v>0.44791666666666669</v>
      </c>
      <c r="E40" s="52" t="s">
        <v>31</v>
      </c>
      <c r="G40" s="8">
        <v>0.44791666666666669</v>
      </c>
      <c r="H40" s="52"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52" t="s">
        <v>10</v>
      </c>
      <c r="D43" s="8">
        <v>0.52083333333333337</v>
      </c>
      <c r="E43" s="52" t="s">
        <v>10</v>
      </c>
      <c r="G43" s="8">
        <v>0.52083333333333337</v>
      </c>
      <c r="H43" s="52" t="s">
        <v>10</v>
      </c>
    </row>
    <row r="44" spans="1:10" x14ac:dyDescent="0.45">
      <c r="A44" s="8">
        <v>0.5625</v>
      </c>
      <c r="B44" s="9" t="s">
        <v>74</v>
      </c>
      <c r="D44" s="8">
        <v>0.5625</v>
      </c>
      <c r="E44" s="9" t="s">
        <v>83</v>
      </c>
      <c r="G44" s="8">
        <v>0.5625</v>
      </c>
      <c r="H44" s="9" t="s">
        <v>92</v>
      </c>
    </row>
    <row r="45" spans="1:10" x14ac:dyDescent="0.45">
      <c r="A45" s="8">
        <v>0.59375</v>
      </c>
      <c r="B45" s="9" t="s">
        <v>75</v>
      </c>
      <c r="D45" s="8">
        <v>0.59375</v>
      </c>
      <c r="E45" s="52" t="s">
        <v>76</v>
      </c>
      <c r="G45" s="8">
        <v>0.59375</v>
      </c>
      <c r="H45" s="9" t="s">
        <v>93</v>
      </c>
    </row>
    <row r="46" spans="1:10" x14ac:dyDescent="0.45">
      <c r="A46" s="8">
        <v>0.61458333333333337</v>
      </c>
      <c r="B46" s="52" t="s">
        <v>76</v>
      </c>
      <c r="D46" s="8">
        <v>0.60416666666666663</v>
      </c>
      <c r="E46" s="9" t="s">
        <v>84</v>
      </c>
      <c r="G46" s="8">
        <v>0.61458333333333337</v>
      </c>
      <c r="H46" s="9" t="s">
        <v>57</v>
      </c>
    </row>
    <row r="47" spans="1:10" x14ac:dyDescent="0.45">
      <c r="A47" s="8">
        <v>0.625</v>
      </c>
      <c r="B47" s="9" t="s">
        <v>59</v>
      </c>
      <c r="D47" s="8">
        <v>0.63541666666666663</v>
      </c>
      <c r="E47" s="52" t="s">
        <v>37</v>
      </c>
      <c r="G47" s="8">
        <v>0.625</v>
      </c>
      <c r="H47" s="9" t="s">
        <v>85</v>
      </c>
    </row>
    <row r="48" spans="1:10" x14ac:dyDescent="0.45">
      <c r="A48" s="8">
        <v>0.64583333333333337</v>
      </c>
      <c r="B48" s="52" t="s">
        <v>37</v>
      </c>
      <c r="D48" s="8">
        <v>0.64583333333333337</v>
      </c>
      <c r="E48" s="9" t="s">
        <v>85</v>
      </c>
      <c r="G48" s="8">
        <v>0.64583333333333337</v>
      </c>
      <c r="H48" s="52" t="s">
        <v>37</v>
      </c>
    </row>
    <row r="49" spans="1:8" x14ac:dyDescent="0.45">
      <c r="A49" s="8">
        <v>0.65625</v>
      </c>
      <c r="B49" s="9" t="s">
        <v>77</v>
      </c>
      <c r="D49" s="8">
        <v>0.67708333333333337</v>
      </c>
      <c r="E49" s="52"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52" t="s">
        <v>78</v>
      </c>
      <c r="D51" s="10">
        <v>0.70833333333333337</v>
      </c>
      <c r="E51" s="11" t="s">
        <v>19</v>
      </c>
      <c r="G51" s="8">
        <v>0.69791666666666663</v>
      </c>
      <c r="H51" s="52"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52" t="s">
        <v>89</v>
      </c>
    </row>
    <row r="59" spans="1:8" x14ac:dyDescent="0.45">
      <c r="A59" s="8">
        <v>0.45833333333333331</v>
      </c>
      <c r="B59" s="9" t="s">
        <v>96</v>
      </c>
    </row>
    <row r="60" spans="1:8" x14ac:dyDescent="0.45">
      <c r="A60" s="8">
        <v>0.48958333333333331</v>
      </c>
      <c r="B60" s="9" t="s">
        <v>67</v>
      </c>
    </row>
    <row r="61" spans="1:8" x14ac:dyDescent="0.45">
      <c r="A61" s="8">
        <v>0.52083333333333337</v>
      </c>
      <c r="B61" s="52" t="s">
        <v>10</v>
      </c>
    </row>
    <row r="62" spans="1:8" x14ac:dyDescent="0.45">
      <c r="A62" s="8">
        <v>0.5625</v>
      </c>
      <c r="B62" s="9" t="s">
        <v>97</v>
      </c>
    </row>
    <row r="63" spans="1:8" x14ac:dyDescent="0.45">
      <c r="A63" s="8">
        <v>0.59375</v>
      </c>
      <c r="B63" s="52" t="s">
        <v>13</v>
      </c>
    </row>
    <row r="64" spans="1:8" x14ac:dyDescent="0.45">
      <c r="A64" s="8">
        <v>0.60416666666666663</v>
      </c>
      <c r="B64" s="9" t="s">
        <v>98</v>
      </c>
    </row>
    <row r="65" spans="1:2" x14ac:dyDescent="0.45">
      <c r="A65" s="8">
        <v>0.63541666666666663</v>
      </c>
      <c r="B65" s="52"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7"/>
  <sheetViews>
    <sheetView workbookViewId="0">
      <selection activeCell="B17" sqref="B17"/>
    </sheetView>
    <sheetView workbookViewId="1"/>
    <sheetView workbookViewId="2"/>
  </sheetViews>
  <sheetFormatPr defaultRowHeight="14.25" x14ac:dyDescent="0.45"/>
  <cols>
    <col min="1" max="1" width="67.3984375" bestFit="1" customWidth="1"/>
  </cols>
  <sheetData>
    <row r="1" spans="1:13" x14ac:dyDescent="0.45">
      <c r="B1" t="b">
        <f>(B3=B2)</f>
        <v>1</v>
      </c>
      <c r="C1" t="b">
        <f t="shared" ref="C1:K1" si="0">(C3=C2)</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12" t="s">
        <v>685</v>
      </c>
      <c r="B2" s="13">
        <f t="shared" ref="B2:K2" si="1">COUNT(B6:B77)</f>
        <v>15</v>
      </c>
      <c r="C2" s="13">
        <f t="shared" si="1"/>
        <v>15</v>
      </c>
      <c r="D2" s="13">
        <f t="shared" si="1"/>
        <v>15</v>
      </c>
      <c r="E2" s="13">
        <f t="shared" si="1"/>
        <v>16</v>
      </c>
      <c r="F2" s="13">
        <f t="shared" si="1"/>
        <v>16</v>
      </c>
      <c r="G2" s="13">
        <f t="shared" si="1"/>
        <v>16</v>
      </c>
      <c r="H2" s="13">
        <f t="shared" si="1"/>
        <v>16</v>
      </c>
      <c r="I2" s="13">
        <f t="shared" si="1"/>
        <v>15</v>
      </c>
      <c r="J2" s="13">
        <f t="shared" si="1"/>
        <v>16</v>
      </c>
      <c r="K2" s="13">
        <f t="shared" si="1"/>
        <v>15</v>
      </c>
    </row>
    <row r="3" spans="1:13" x14ac:dyDescent="0.45">
      <c r="A3" s="12" t="s">
        <v>109</v>
      </c>
      <c r="B3" s="13">
        <v>15</v>
      </c>
      <c r="C3" s="13">
        <v>15</v>
      </c>
      <c r="D3" s="13">
        <v>15</v>
      </c>
      <c r="E3" s="13">
        <v>16</v>
      </c>
      <c r="F3" s="13">
        <v>16</v>
      </c>
      <c r="G3" s="13">
        <v>16</v>
      </c>
      <c r="H3" s="13">
        <v>16</v>
      </c>
      <c r="I3" s="13">
        <v>15</v>
      </c>
      <c r="J3" s="13">
        <v>16</v>
      </c>
      <c r="K3" s="13">
        <v>15</v>
      </c>
    </row>
    <row r="4" spans="1:13" x14ac:dyDescent="0.45">
      <c r="A4" s="12" t="s">
        <v>1152</v>
      </c>
      <c r="B4" s="13">
        <v>0</v>
      </c>
      <c r="C4" s="13">
        <v>8</v>
      </c>
      <c r="D4" s="13">
        <v>9</v>
      </c>
      <c r="E4" s="13">
        <v>28</v>
      </c>
      <c r="F4" s="13">
        <v>50</v>
      </c>
      <c r="G4" s="13">
        <v>57</v>
      </c>
      <c r="H4" s="13">
        <v>63</v>
      </c>
      <c r="I4" s="13">
        <v>65</v>
      </c>
      <c r="J4" s="13">
        <v>71</v>
      </c>
      <c r="K4" s="13">
        <v>95</v>
      </c>
    </row>
    <row r="5" spans="1:13" x14ac:dyDescent="0.45">
      <c r="A5" s="12" t="s">
        <v>123</v>
      </c>
      <c r="B5" s="12">
        <v>0</v>
      </c>
      <c r="C5" s="12">
        <v>8</v>
      </c>
      <c r="D5" s="12">
        <v>9</v>
      </c>
      <c r="E5" s="12">
        <v>28</v>
      </c>
      <c r="F5" s="12">
        <v>50</v>
      </c>
      <c r="G5" s="12">
        <v>57</v>
      </c>
      <c r="H5" s="12">
        <v>63</v>
      </c>
      <c r="I5" s="12">
        <v>65</v>
      </c>
      <c r="J5" s="12">
        <v>71</v>
      </c>
      <c r="K5" s="12">
        <v>95</v>
      </c>
      <c r="L5" s="12" t="s">
        <v>124</v>
      </c>
      <c r="M5" s="12" t="s">
        <v>148</v>
      </c>
    </row>
    <row r="6" spans="1:13" ht="28.5" x14ac:dyDescent="0.45">
      <c r="A6" s="3" t="s">
        <v>145</v>
      </c>
      <c r="B6">
        <v>1</v>
      </c>
      <c r="C6">
        <v>1</v>
      </c>
      <c r="D6">
        <v>1</v>
      </c>
      <c r="E6">
        <v>1</v>
      </c>
      <c r="F6">
        <v>1</v>
      </c>
      <c r="G6">
        <v>1</v>
      </c>
      <c r="H6">
        <v>1</v>
      </c>
      <c r="I6">
        <v>1</v>
      </c>
      <c r="J6">
        <v>1</v>
      </c>
      <c r="K6">
        <v>1</v>
      </c>
      <c r="L6">
        <f>COUNT(B6:K6)</f>
        <v>10</v>
      </c>
      <c r="M6">
        <f>L6/10*100</f>
        <v>100</v>
      </c>
    </row>
    <row r="7" spans="1:13" ht="28.5" x14ac:dyDescent="0.45">
      <c r="A7" s="3" t="s">
        <v>133</v>
      </c>
      <c r="B7">
        <v>1</v>
      </c>
      <c r="E7">
        <v>1</v>
      </c>
      <c r="L7">
        <f t="shared" ref="L7:L47" si="2">COUNT(B7:K7)</f>
        <v>2</v>
      </c>
      <c r="M7">
        <f t="shared" ref="M7:M70" si="3">L7/10*100</f>
        <v>20</v>
      </c>
    </row>
    <row r="8" spans="1:13" x14ac:dyDescent="0.45">
      <c r="A8" t="s">
        <v>7</v>
      </c>
      <c r="B8">
        <v>1</v>
      </c>
      <c r="L8">
        <f t="shared" si="2"/>
        <v>1</v>
      </c>
      <c r="M8">
        <f t="shared" si="3"/>
        <v>10</v>
      </c>
    </row>
    <row r="9" spans="1:13" ht="28.5" x14ac:dyDescent="0.45">
      <c r="A9" s="3" t="s">
        <v>143</v>
      </c>
      <c r="B9">
        <v>1</v>
      </c>
      <c r="D9">
        <v>1</v>
      </c>
      <c r="E9">
        <v>1</v>
      </c>
      <c r="H9">
        <v>1</v>
      </c>
      <c r="L9">
        <f t="shared" si="2"/>
        <v>4</v>
      </c>
      <c r="M9">
        <f t="shared" si="3"/>
        <v>40</v>
      </c>
    </row>
    <row r="10" spans="1:13" x14ac:dyDescent="0.45">
      <c r="A10" t="s">
        <v>9</v>
      </c>
      <c r="B10">
        <v>1</v>
      </c>
      <c r="L10">
        <f t="shared" si="2"/>
        <v>1</v>
      </c>
      <c r="M10">
        <f t="shared" si="3"/>
        <v>10</v>
      </c>
    </row>
    <row r="11" spans="1:13" x14ac:dyDescent="0.45">
      <c r="A11" t="s">
        <v>10</v>
      </c>
      <c r="B11">
        <v>1</v>
      </c>
      <c r="C11">
        <v>1</v>
      </c>
      <c r="D11">
        <v>1</v>
      </c>
      <c r="E11">
        <v>1</v>
      </c>
      <c r="F11">
        <v>1</v>
      </c>
      <c r="G11">
        <v>1</v>
      </c>
      <c r="H11">
        <v>1</v>
      </c>
      <c r="I11">
        <v>1</v>
      </c>
      <c r="J11">
        <v>1</v>
      </c>
      <c r="K11">
        <v>1</v>
      </c>
      <c r="L11">
        <f t="shared" si="2"/>
        <v>10</v>
      </c>
      <c r="M11">
        <f t="shared" si="3"/>
        <v>100</v>
      </c>
    </row>
    <row r="12" spans="1:13" x14ac:dyDescent="0.45">
      <c r="A12" t="s">
        <v>11</v>
      </c>
      <c r="B12">
        <v>1</v>
      </c>
      <c r="L12">
        <f t="shared" si="2"/>
        <v>1</v>
      </c>
      <c r="M12">
        <f t="shared" si="3"/>
        <v>10</v>
      </c>
    </row>
    <row r="13" spans="1:13" x14ac:dyDescent="0.45">
      <c r="A13" t="s">
        <v>12</v>
      </c>
      <c r="B13">
        <v>1</v>
      </c>
      <c r="L13">
        <f t="shared" si="2"/>
        <v>1</v>
      </c>
      <c r="M13">
        <f t="shared" si="3"/>
        <v>10</v>
      </c>
    </row>
    <row r="14" spans="1:13" x14ac:dyDescent="0.45">
      <c r="A14" t="s">
        <v>13</v>
      </c>
      <c r="B14">
        <v>1</v>
      </c>
      <c r="C14">
        <v>1</v>
      </c>
      <c r="D14">
        <v>1</v>
      </c>
      <c r="G14">
        <v>1</v>
      </c>
      <c r="K14">
        <v>1</v>
      </c>
      <c r="L14">
        <f t="shared" si="2"/>
        <v>5</v>
      </c>
      <c r="M14">
        <f t="shared" si="3"/>
        <v>50</v>
      </c>
    </row>
    <row r="15" spans="1:13" ht="42.75" x14ac:dyDescent="0.45">
      <c r="A15" s="3" t="s">
        <v>132</v>
      </c>
      <c r="B15">
        <v>1</v>
      </c>
      <c r="J15">
        <v>1</v>
      </c>
      <c r="L15">
        <f t="shared" si="2"/>
        <v>2</v>
      </c>
      <c r="M15">
        <f t="shared" si="3"/>
        <v>20</v>
      </c>
    </row>
    <row r="16" spans="1:13" x14ac:dyDescent="0.45">
      <c r="A16" t="s">
        <v>15</v>
      </c>
      <c r="B16">
        <v>1</v>
      </c>
      <c r="L16">
        <f t="shared" si="2"/>
        <v>1</v>
      </c>
      <c r="M16">
        <f t="shared" si="3"/>
        <v>10</v>
      </c>
    </row>
    <row r="17" spans="1:13" x14ac:dyDescent="0.45">
      <c r="A17" t="s">
        <v>16</v>
      </c>
      <c r="B17">
        <v>1</v>
      </c>
      <c r="L17">
        <f t="shared" si="2"/>
        <v>1</v>
      </c>
      <c r="M17">
        <f t="shared" si="3"/>
        <v>10</v>
      </c>
    </row>
    <row r="18" spans="1:13" x14ac:dyDescent="0.45">
      <c r="A18" t="s">
        <v>17</v>
      </c>
      <c r="B18">
        <v>1</v>
      </c>
      <c r="L18">
        <f t="shared" si="2"/>
        <v>1</v>
      </c>
      <c r="M18">
        <f t="shared" si="3"/>
        <v>10</v>
      </c>
    </row>
    <row r="19" spans="1:13" x14ac:dyDescent="0.45">
      <c r="A19" t="s">
        <v>18</v>
      </c>
      <c r="B19">
        <v>1</v>
      </c>
      <c r="L19">
        <f t="shared" si="2"/>
        <v>1</v>
      </c>
      <c r="M19">
        <f t="shared" si="3"/>
        <v>10</v>
      </c>
    </row>
    <row r="20" spans="1:13" x14ac:dyDescent="0.45">
      <c r="A20" t="s">
        <v>19</v>
      </c>
      <c r="B20">
        <v>1</v>
      </c>
      <c r="C20">
        <v>1</v>
      </c>
      <c r="D20">
        <v>1</v>
      </c>
      <c r="E20">
        <v>1</v>
      </c>
      <c r="F20">
        <v>1</v>
      </c>
      <c r="G20">
        <v>1</v>
      </c>
      <c r="H20">
        <v>1</v>
      </c>
      <c r="I20">
        <v>1</v>
      </c>
      <c r="J20">
        <v>1</v>
      </c>
      <c r="K20">
        <v>1</v>
      </c>
      <c r="L20">
        <f t="shared" si="2"/>
        <v>10</v>
      </c>
      <c r="M20">
        <f t="shared" si="3"/>
        <v>100</v>
      </c>
    </row>
    <row r="21" spans="1:13" x14ac:dyDescent="0.45">
      <c r="A21" t="s">
        <v>29</v>
      </c>
      <c r="C21">
        <v>1</v>
      </c>
      <c r="L21">
        <f t="shared" si="2"/>
        <v>1</v>
      </c>
      <c r="M21">
        <f t="shared" si="3"/>
        <v>10</v>
      </c>
    </row>
    <row r="22" spans="1:13" x14ac:dyDescent="0.45">
      <c r="A22" t="s">
        <v>30</v>
      </c>
      <c r="C22">
        <v>1</v>
      </c>
      <c r="L22">
        <f t="shared" si="2"/>
        <v>1</v>
      </c>
      <c r="M22">
        <f t="shared" si="3"/>
        <v>10</v>
      </c>
    </row>
    <row r="23" spans="1:13" ht="57" x14ac:dyDescent="0.45">
      <c r="A23" s="3" t="s">
        <v>142</v>
      </c>
      <c r="C23">
        <v>1</v>
      </c>
      <c r="D23">
        <v>1</v>
      </c>
      <c r="E23">
        <v>1</v>
      </c>
      <c r="F23">
        <v>1</v>
      </c>
      <c r="G23">
        <v>1</v>
      </c>
      <c r="H23">
        <v>1</v>
      </c>
      <c r="I23">
        <v>1</v>
      </c>
      <c r="J23">
        <v>1</v>
      </c>
      <c r="K23">
        <v>1</v>
      </c>
      <c r="L23">
        <f t="shared" si="2"/>
        <v>9</v>
      </c>
      <c r="M23">
        <f t="shared" si="3"/>
        <v>90</v>
      </c>
    </row>
    <row r="24" spans="1:13" x14ac:dyDescent="0.45">
      <c r="A24" t="s">
        <v>32</v>
      </c>
      <c r="C24">
        <v>1</v>
      </c>
      <c r="L24">
        <f t="shared" si="2"/>
        <v>1</v>
      </c>
      <c r="M24">
        <f t="shared" si="3"/>
        <v>10</v>
      </c>
    </row>
    <row r="25" spans="1:13" x14ac:dyDescent="0.45">
      <c r="A25" t="s">
        <v>33</v>
      </c>
      <c r="C25">
        <v>1</v>
      </c>
      <c r="L25">
        <f t="shared" si="2"/>
        <v>1</v>
      </c>
      <c r="M25">
        <f t="shared" si="3"/>
        <v>10</v>
      </c>
    </row>
    <row r="26" spans="1:13" x14ac:dyDescent="0.45">
      <c r="A26" t="s">
        <v>34</v>
      </c>
      <c r="C26">
        <v>1</v>
      </c>
      <c r="L26">
        <f t="shared" si="2"/>
        <v>1</v>
      </c>
      <c r="M26">
        <f t="shared" si="3"/>
        <v>10</v>
      </c>
    </row>
    <row r="27" spans="1:13" ht="28.5" x14ac:dyDescent="0.45">
      <c r="A27" s="3" t="s">
        <v>135</v>
      </c>
      <c r="C27">
        <v>1</v>
      </c>
      <c r="J27">
        <v>1</v>
      </c>
      <c r="L27">
        <f t="shared" si="2"/>
        <v>2</v>
      </c>
      <c r="M27">
        <f t="shared" si="3"/>
        <v>20</v>
      </c>
    </row>
    <row r="28" spans="1:13" ht="57" x14ac:dyDescent="0.45">
      <c r="A28" s="3" t="s">
        <v>136</v>
      </c>
      <c r="C28">
        <v>1</v>
      </c>
      <c r="I28">
        <v>1</v>
      </c>
      <c r="K28">
        <v>1</v>
      </c>
      <c r="L28">
        <f t="shared" si="2"/>
        <v>3</v>
      </c>
      <c r="M28">
        <f t="shared" si="3"/>
        <v>30</v>
      </c>
    </row>
    <row r="29" spans="1:13" x14ac:dyDescent="0.45">
      <c r="A29" t="s">
        <v>37</v>
      </c>
      <c r="C29">
        <v>1</v>
      </c>
      <c r="D29">
        <v>1</v>
      </c>
      <c r="E29">
        <v>1</v>
      </c>
      <c r="F29">
        <v>1</v>
      </c>
      <c r="G29">
        <v>1</v>
      </c>
      <c r="H29">
        <v>1</v>
      </c>
      <c r="I29">
        <v>1</v>
      </c>
      <c r="J29">
        <v>1</v>
      </c>
      <c r="K29">
        <v>1</v>
      </c>
      <c r="L29">
        <f t="shared" si="2"/>
        <v>9</v>
      </c>
      <c r="M29">
        <f t="shared" si="3"/>
        <v>90</v>
      </c>
    </row>
    <row r="30" spans="1:13" x14ac:dyDescent="0.45">
      <c r="A30" t="s">
        <v>38</v>
      </c>
      <c r="C30">
        <v>1</v>
      </c>
      <c r="L30">
        <f t="shared" si="2"/>
        <v>1</v>
      </c>
      <c r="M30">
        <f t="shared" si="3"/>
        <v>10</v>
      </c>
    </row>
    <row r="31" spans="1:13" x14ac:dyDescent="0.45">
      <c r="A31" t="s">
        <v>41</v>
      </c>
      <c r="D31">
        <v>1</v>
      </c>
      <c r="L31">
        <f t="shared" si="2"/>
        <v>1</v>
      </c>
      <c r="M31">
        <f t="shared" si="3"/>
        <v>10</v>
      </c>
    </row>
    <row r="32" spans="1:13" ht="28.5" x14ac:dyDescent="0.45">
      <c r="A32" s="3" t="s">
        <v>147</v>
      </c>
      <c r="D32">
        <v>1</v>
      </c>
      <c r="G32">
        <v>1</v>
      </c>
      <c r="L32">
        <f t="shared" si="2"/>
        <v>2</v>
      </c>
      <c r="M32">
        <f t="shared" si="3"/>
        <v>20</v>
      </c>
    </row>
    <row r="33" spans="1:13" x14ac:dyDescent="0.45">
      <c r="A33" t="s">
        <v>44</v>
      </c>
      <c r="D33">
        <v>1</v>
      </c>
      <c r="L33">
        <f t="shared" si="2"/>
        <v>1</v>
      </c>
      <c r="M33">
        <f t="shared" si="3"/>
        <v>10</v>
      </c>
    </row>
    <row r="34" spans="1:13" x14ac:dyDescent="0.45">
      <c r="A34" t="s">
        <v>45</v>
      </c>
      <c r="D34">
        <v>1</v>
      </c>
      <c r="L34">
        <f t="shared" si="2"/>
        <v>1</v>
      </c>
      <c r="M34">
        <f t="shared" si="3"/>
        <v>10</v>
      </c>
    </row>
    <row r="35" spans="1:13" x14ac:dyDescent="0.45">
      <c r="A35" t="s">
        <v>46</v>
      </c>
      <c r="D35">
        <v>1</v>
      </c>
      <c r="L35">
        <f t="shared" si="2"/>
        <v>1</v>
      </c>
      <c r="M35">
        <f t="shared" si="3"/>
        <v>10</v>
      </c>
    </row>
    <row r="36" spans="1:13" x14ac:dyDescent="0.45">
      <c r="A36" t="s">
        <v>47</v>
      </c>
      <c r="D36">
        <v>1</v>
      </c>
      <c r="L36">
        <f t="shared" si="2"/>
        <v>1</v>
      </c>
      <c r="M36">
        <f t="shared" si="3"/>
        <v>10</v>
      </c>
    </row>
    <row r="37" spans="1:13" x14ac:dyDescent="0.45">
      <c r="A37" t="s">
        <v>48</v>
      </c>
      <c r="D37">
        <v>1</v>
      </c>
      <c r="L37">
        <f t="shared" si="2"/>
        <v>1</v>
      </c>
      <c r="M37">
        <f t="shared" si="3"/>
        <v>10</v>
      </c>
    </row>
    <row r="38" spans="1:13" x14ac:dyDescent="0.45">
      <c r="A38" t="s">
        <v>50</v>
      </c>
      <c r="E38">
        <v>1</v>
      </c>
      <c r="L38">
        <f t="shared" si="2"/>
        <v>1</v>
      </c>
      <c r="M38">
        <f t="shared" si="3"/>
        <v>10</v>
      </c>
    </row>
    <row r="39" spans="1:13" x14ac:dyDescent="0.45">
      <c r="A39" t="s">
        <v>51</v>
      </c>
      <c r="E39">
        <v>1</v>
      </c>
      <c r="L39">
        <f t="shared" si="2"/>
        <v>1</v>
      </c>
      <c r="M39">
        <f t="shared" si="3"/>
        <v>10</v>
      </c>
    </row>
    <row r="40" spans="1:13" x14ac:dyDescent="0.45">
      <c r="A40" t="s">
        <v>53</v>
      </c>
      <c r="E40">
        <v>1</v>
      </c>
      <c r="L40">
        <f t="shared" si="2"/>
        <v>1</v>
      </c>
      <c r="M40">
        <f t="shared" si="3"/>
        <v>10</v>
      </c>
    </row>
    <row r="41" spans="1:13" x14ac:dyDescent="0.45">
      <c r="A41" t="s">
        <v>54</v>
      </c>
      <c r="E41">
        <v>1</v>
      </c>
      <c r="L41">
        <f t="shared" si="2"/>
        <v>1</v>
      </c>
      <c r="M41">
        <f t="shared" si="3"/>
        <v>10</v>
      </c>
    </row>
    <row r="42" spans="1:13" x14ac:dyDescent="0.45">
      <c r="A42" t="s">
        <v>55</v>
      </c>
      <c r="E42">
        <v>1</v>
      </c>
      <c r="H42">
        <v>1</v>
      </c>
      <c r="L42">
        <f t="shared" si="2"/>
        <v>2</v>
      </c>
      <c r="M42">
        <f t="shared" si="3"/>
        <v>20</v>
      </c>
    </row>
    <row r="43" spans="1:13" x14ac:dyDescent="0.45">
      <c r="A43" t="s">
        <v>56</v>
      </c>
      <c r="E43">
        <v>1</v>
      </c>
      <c r="L43">
        <f t="shared" si="2"/>
        <v>1</v>
      </c>
      <c r="M43">
        <f t="shared" si="3"/>
        <v>10</v>
      </c>
    </row>
    <row r="44" spans="1:13" ht="28.5" x14ac:dyDescent="0.45">
      <c r="A44" s="3" t="s">
        <v>138</v>
      </c>
      <c r="E44">
        <v>1</v>
      </c>
      <c r="F44">
        <v>1</v>
      </c>
      <c r="G44">
        <v>1</v>
      </c>
      <c r="H44">
        <v>1</v>
      </c>
      <c r="I44">
        <v>1</v>
      </c>
      <c r="J44">
        <v>1</v>
      </c>
      <c r="K44">
        <v>1</v>
      </c>
      <c r="L44">
        <f t="shared" si="2"/>
        <v>7</v>
      </c>
      <c r="M44">
        <f t="shared" si="3"/>
        <v>70</v>
      </c>
    </row>
    <row r="45" spans="1:13" x14ac:dyDescent="0.45">
      <c r="A45" t="s">
        <v>60</v>
      </c>
      <c r="E45">
        <v>1</v>
      </c>
      <c r="L45">
        <f t="shared" si="2"/>
        <v>1</v>
      </c>
      <c r="M45">
        <f t="shared" si="3"/>
        <v>10</v>
      </c>
    </row>
    <row r="46" spans="1:13" x14ac:dyDescent="0.45">
      <c r="A46" t="s">
        <v>125</v>
      </c>
      <c r="F46">
        <v>1</v>
      </c>
      <c r="L46">
        <f t="shared" si="2"/>
        <v>1</v>
      </c>
      <c r="M46">
        <f t="shared" si="3"/>
        <v>10</v>
      </c>
    </row>
    <row r="47" spans="1:13" x14ac:dyDescent="0.45">
      <c r="A47" t="s">
        <v>126</v>
      </c>
      <c r="F47">
        <v>1</v>
      </c>
      <c r="L47">
        <f t="shared" si="2"/>
        <v>1</v>
      </c>
      <c r="M47">
        <f t="shared" si="3"/>
        <v>10</v>
      </c>
    </row>
    <row r="48" spans="1:13" x14ac:dyDescent="0.45">
      <c r="A48" t="s">
        <v>73</v>
      </c>
      <c r="H48">
        <v>1</v>
      </c>
      <c r="L48">
        <f t="shared" ref="L48:L72" si="4">COUNT(B48:K48)</f>
        <v>1</v>
      </c>
      <c r="M48">
        <f t="shared" si="3"/>
        <v>10</v>
      </c>
    </row>
    <row r="49" spans="1:13" x14ac:dyDescent="0.45">
      <c r="A49" t="s">
        <v>128</v>
      </c>
      <c r="F49">
        <v>1</v>
      </c>
      <c r="L49">
        <f t="shared" si="4"/>
        <v>1</v>
      </c>
      <c r="M49">
        <f t="shared" si="3"/>
        <v>10</v>
      </c>
    </row>
    <row r="50" spans="1:13" x14ac:dyDescent="0.45">
      <c r="A50" t="s">
        <v>129</v>
      </c>
      <c r="F50">
        <v>1</v>
      </c>
      <c r="L50">
        <f t="shared" si="4"/>
        <v>1</v>
      </c>
      <c r="M50">
        <f t="shared" si="3"/>
        <v>10</v>
      </c>
    </row>
    <row r="51" spans="1:13" x14ac:dyDescent="0.45">
      <c r="A51" t="s">
        <v>130</v>
      </c>
      <c r="F51">
        <v>1</v>
      </c>
      <c r="L51">
        <f t="shared" si="4"/>
        <v>1</v>
      </c>
      <c r="M51">
        <f t="shared" si="3"/>
        <v>10</v>
      </c>
    </row>
    <row r="52" spans="1:13" ht="28.5" x14ac:dyDescent="0.45">
      <c r="A52" s="3" t="s">
        <v>141</v>
      </c>
      <c r="E52">
        <v>1</v>
      </c>
      <c r="F52">
        <v>1</v>
      </c>
      <c r="H52">
        <v>1</v>
      </c>
      <c r="I52">
        <v>1</v>
      </c>
      <c r="J52">
        <v>1</v>
      </c>
      <c r="L52">
        <f t="shared" si="4"/>
        <v>5</v>
      </c>
      <c r="M52">
        <f t="shared" si="3"/>
        <v>50</v>
      </c>
    </row>
    <row r="53" spans="1:13" x14ac:dyDescent="0.45">
      <c r="A53" t="s">
        <v>131</v>
      </c>
      <c r="F53">
        <v>1</v>
      </c>
      <c r="L53">
        <f t="shared" si="4"/>
        <v>1</v>
      </c>
      <c r="M53">
        <f t="shared" si="3"/>
        <v>10</v>
      </c>
    </row>
    <row r="54" spans="1:13" ht="28.5" x14ac:dyDescent="0.45">
      <c r="A54" s="3" t="s">
        <v>144</v>
      </c>
      <c r="D54">
        <v>1</v>
      </c>
      <c r="F54">
        <v>1</v>
      </c>
      <c r="I54">
        <v>1</v>
      </c>
      <c r="J54">
        <v>1</v>
      </c>
      <c r="K54">
        <v>1</v>
      </c>
      <c r="L54">
        <f t="shared" si="4"/>
        <v>5</v>
      </c>
      <c r="M54">
        <f t="shared" si="3"/>
        <v>50</v>
      </c>
    </row>
    <row r="55" spans="1:13" ht="28.5" x14ac:dyDescent="0.45">
      <c r="A55" s="3" t="s">
        <v>140</v>
      </c>
      <c r="F55">
        <v>1</v>
      </c>
      <c r="G55">
        <v>1</v>
      </c>
      <c r="I55">
        <v>1</v>
      </c>
      <c r="J55">
        <v>1</v>
      </c>
      <c r="K55">
        <v>1</v>
      </c>
      <c r="L55">
        <f t="shared" si="4"/>
        <v>5</v>
      </c>
      <c r="M55">
        <f t="shared" si="3"/>
        <v>50</v>
      </c>
    </row>
    <row r="56" spans="1:13" x14ac:dyDescent="0.45">
      <c r="A56" t="s">
        <v>61</v>
      </c>
      <c r="G56">
        <v>1</v>
      </c>
      <c r="L56">
        <f t="shared" si="4"/>
        <v>1</v>
      </c>
      <c r="M56">
        <f t="shared" si="3"/>
        <v>10</v>
      </c>
    </row>
    <row r="57" spans="1:13" x14ac:dyDescent="0.45">
      <c r="A57" t="s">
        <v>62</v>
      </c>
      <c r="G57">
        <v>1</v>
      </c>
      <c r="I57">
        <v>1</v>
      </c>
      <c r="L57">
        <f t="shared" si="4"/>
        <v>2</v>
      </c>
      <c r="M57">
        <f t="shared" si="3"/>
        <v>20</v>
      </c>
    </row>
    <row r="58" spans="1:13" x14ac:dyDescent="0.45">
      <c r="A58" t="s">
        <v>64</v>
      </c>
      <c r="G58">
        <v>1</v>
      </c>
      <c r="L58">
        <f t="shared" si="4"/>
        <v>1</v>
      </c>
      <c r="M58">
        <f t="shared" si="3"/>
        <v>10</v>
      </c>
    </row>
    <row r="59" spans="1:13" ht="28.5" x14ac:dyDescent="0.45">
      <c r="A59" s="3" t="s">
        <v>137</v>
      </c>
      <c r="G59">
        <v>1</v>
      </c>
      <c r="H59">
        <v>1</v>
      </c>
      <c r="L59">
        <f t="shared" si="4"/>
        <v>2</v>
      </c>
      <c r="M59">
        <f t="shared" si="3"/>
        <v>20</v>
      </c>
    </row>
    <row r="60" spans="1:13" x14ac:dyDescent="0.45">
      <c r="A60" t="s">
        <v>91</v>
      </c>
      <c r="J60">
        <v>1</v>
      </c>
      <c r="L60">
        <f t="shared" si="4"/>
        <v>1</v>
      </c>
      <c r="M60">
        <f t="shared" si="3"/>
        <v>10</v>
      </c>
    </row>
    <row r="61" spans="1:13" ht="28.5" x14ac:dyDescent="0.45">
      <c r="A61" s="3" t="s">
        <v>134</v>
      </c>
      <c r="C61">
        <v>1</v>
      </c>
      <c r="G61">
        <v>1</v>
      </c>
      <c r="H61">
        <v>1</v>
      </c>
      <c r="J61">
        <v>1</v>
      </c>
      <c r="K61">
        <v>1</v>
      </c>
      <c r="L61">
        <f t="shared" si="4"/>
        <v>5</v>
      </c>
      <c r="M61">
        <f t="shared" si="3"/>
        <v>50</v>
      </c>
    </row>
    <row r="62" spans="1:13" x14ac:dyDescent="0.45">
      <c r="A62" t="s">
        <v>68</v>
      </c>
      <c r="G62">
        <v>1</v>
      </c>
      <c r="L62">
        <f t="shared" si="4"/>
        <v>1</v>
      </c>
      <c r="M62">
        <f t="shared" si="3"/>
        <v>10</v>
      </c>
    </row>
    <row r="63" spans="1:13" ht="28.5" x14ac:dyDescent="0.45">
      <c r="A63" s="3" t="s">
        <v>139</v>
      </c>
      <c r="H63">
        <v>1</v>
      </c>
      <c r="I63">
        <v>1</v>
      </c>
      <c r="L63">
        <f t="shared" si="4"/>
        <v>2</v>
      </c>
      <c r="M63">
        <f t="shared" si="3"/>
        <v>20</v>
      </c>
    </row>
    <row r="64" spans="1:13" x14ac:dyDescent="0.45">
      <c r="A64" t="s">
        <v>72</v>
      </c>
      <c r="H64">
        <v>1</v>
      </c>
      <c r="L64">
        <f t="shared" si="4"/>
        <v>1</v>
      </c>
      <c r="M64">
        <f t="shared" si="3"/>
        <v>10</v>
      </c>
    </row>
    <row r="65" spans="1:13" x14ac:dyDescent="0.45">
      <c r="A65" t="s">
        <v>66</v>
      </c>
      <c r="G65">
        <v>1</v>
      </c>
      <c r="L65">
        <f t="shared" si="4"/>
        <v>1</v>
      </c>
      <c r="M65">
        <f t="shared" si="3"/>
        <v>10</v>
      </c>
    </row>
    <row r="66" spans="1:13" x14ac:dyDescent="0.45">
      <c r="A66" t="s">
        <v>74</v>
      </c>
      <c r="H66">
        <v>1</v>
      </c>
      <c r="L66">
        <f t="shared" si="4"/>
        <v>1</v>
      </c>
      <c r="M66">
        <f t="shared" si="3"/>
        <v>10</v>
      </c>
    </row>
    <row r="67" spans="1:13" x14ac:dyDescent="0.45">
      <c r="A67" t="s">
        <v>77</v>
      </c>
      <c r="H67">
        <v>1</v>
      </c>
      <c r="L67">
        <f t="shared" si="4"/>
        <v>1</v>
      </c>
      <c r="M67">
        <f t="shared" si="3"/>
        <v>10</v>
      </c>
    </row>
    <row r="68" spans="1:13" x14ac:dyDescent="0.45">
      <c r="A68" t="s">
        <v>79</v>
      </c>
      <c r="I68">
        <v>1</v>
      </c>
      <c r="L68">
        <f t="shared" si="4"/>
        <v>1</v>
      </c>
      <c r="M68">
        <f t="shared" si="3"/>
        <v>10</v>
      </c>
    </row>
    <row r="69" spans="1:13" x14ac:dyDescent="0.45">
      <c r="A69" t="s">
        <v>80</v>
      </c>
      <c r="I69">
        <v>1</v>
      </c>
      <c r="L69">
        <f t="shared" si="4"/>
        <v>1</v>
      </c>
      <c r="M69">
        <f t="shared" si="3"/>
        <v>10</v>
      </c>
    </row>
    <row r="70" spans="1:13" ht="28.5" x14ac:dyDescent="0.45">
      <c r="A70" s="3" t="s">
        <v>146</v>
      </c>
      <c r="F70">
        <v>1</v>
      </c>
      <c r="I70">
        <v>1</v>
      </c>
      <c r="L70">
        <f t="shared" si="4"/>
        <v>2</v>
      </c>
      <c r="M70">
        <f t="shared" si="3"/>
        <v>20</v>
      </c>
    </row>
    <row r="71" spans="1:13" x14ac:dyDescent="0.45">
      <c r="A71" t="s">
        <v>87</v>
      </c>
      <c r="J71">
        <v>1</v>
      </c>
      <c r="L71">
        <f t="shared" si="4"/>
        <v>1</v>
      </c>
      <c r="M71">
        <f t="shared" ref="M71:M77" si="5">L71/10*100</f>
        <v>10</v>
      </c>
    </row>
    <row r="72" spans="1:13" x14ac:dyDescent="0.45">
      <c r="A72" t="s">
        <v>88</v>
      </c>
      <c r="J72">
        <v>1</v>
      </c>
      <c r="L72">
        <f t="shared" si="4"/>
        <v>1</v>
      </c>
      <c r="M72">
        <f t="shared" si="5"/>
        <v>10</v>
      </c>
    </row>
    <row r="73" spans="1:13" x14ac:dyDescent="0.45">
      <c r="A73" t="s">
        <v>93</v>
      </c>
      <c r="J73">
        <v>1</v>
      </c>
      <c r="L73">
        <f t="shared" ref="L73:L77" si="6">COUNT(B73:K73)</f>
        <v>1</v>
      </c>
      <c r="M73">
        <f t="shared" si="5"/>
        <v>10</v>
      </c>
    </row>
    <row r="74" spans="1:13" x14ac:dyDescent="0.45">
      <c r="A74" t="s">
        <v>94</v>
      </c>
      <c r="K74">
        <v>1</v>
      </c>
      <c r="L74">
        <f t="shared" si="6"/>
        <v>1</v>
      </c>
      <c r="M74">
        <f t="shared" si="5"/>
        <v>10</v>
      </c>
    </row>
    <row r="75" spans="1:13" x14ac:dyDescent="0.45">
      <c r="A75" t="s">
        <v>95</v>
      </c>
      <c r="K75">
        <v>1</v>
      </c>
      <c r="L75">
        <f t="shared" si="6"/>
        <v>1</v>
      </c>
      <c r="M75">
        <f t="shared" si="5"/>
        <v>10</v>
      </c>
    </row>
    <row r="76" spans="1:13" x14ac:dyDescent="0.45">
      <c r="A76" t="s">
        <v>96</v>
      </c>
      <c r="K76">
        <v>1</v>
      </c>
      <c r="L76">
        <f t="shared" si="6"/>
        <v>1</v>
      </c>
      <c r="M76">
        <f t="shared" si="5"/>
        <v>10</v>
      </c>
    </row>
    <row r="77" spans="1:13" x14ac:dyDescent="0.45">
      <c r="A77" t="s">
        <v>98</v>
      </c>
      <c r="K77">
        <v>1</v>
      </c>
      <c r="L77">
        <f t="shared" si="6"/>
        <v>1</v>
      </c>
      <c r="M77">
        <f t="shared" si="5"/>
        <v>10</v>
      </c>
    </row>
  </sheetData>
  <autoFilter ref="A5:M5" xr:uid="{5602E50E-1387-4C38-8692-79882A51CAE0}"/>
  <conditionalFormatting sqref="A2:A77">
    <cfRule type="duplicateValues" dxfId="41" priority="41"/>
    <cfRule type="duplicateValues" dxfId="40" priority="42"/>
  </conditionalFormatting>
  <conditionalFormatting sqref="B1:K1">
    <cfRule type="cellIs" dxfId="39" priority="1" operator="equal">
      <formula>FALSE</formula>
    </cfRule>
  </conditionalFormatting>
  <conditionalFormatting sqref="M1:M1048576">
    <cfRule type="cellIs" dxfId="38" priority="2" operator="greaterThanOrEqual">
      <formula>50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F101"/>
  <sheetViews>
    <sheetView workbookViewId="0"/>
    <sheetView workbookViewId="1"/>
    <sheetView workbookViewId="2"/>
  </sheetViews>
  <sheetFormatPr defaultRowHeight="14.25" x14ac:dyDescent="0.45"/>
  <cols>
    <col min="2" max="2" width="36" customWidth="1"/>
    <col min="4" max="4" width="20.1328125" bestFit="1" customWidth="1"/>
    <col min="5" max="5" width="15.73046875" customWidth="1"/>
    <col min="17" max="17" width="10.53125" bestFit="1" customWidth="1"/>
    <col min="18" max="18" width="31.46484375" customWidth="1"/>
    <col min="20" max="20" width="20.1328125" bestFit="1" customWidth="1"/>
  </cols>
  <sheetData>
    <row r="1" spans="1:31" x14ac:dyDescent="0.45">
      <c r="C1" s="21" t="s">
        <v>4</v>
      </c>
      <c r="D1" s="22"/>
      <c r="E1" s="22"/>
      <c r="F1" s="22"/>
      <c r="G1" s="22"/>
      <c r="H1" s="22"/>
      <c r="I1" s="22"/>
      <c r="J1" s="22"/>
      <c r="K1" s="22"/>
      <c r="L1" s="22"/>
      <c r="M1" s="22"/>
      <c r="N1" s="22"/>
      <c r="O1" s="23"/>
      <c r="S1" s="21" t="s">
        <v>21</v>
      </c>
      <c r="T1" s="22"/>
      <c r="U1" s="22"/>
      <c r="V1" s="22"/>
      <c r="W1" s="22"/>
      <c r="X1" s="22"/>
      <c r="Y1" s="22"/>
      <c r="Z1" s="22"/>
      <c r="AA1" s="22"/>
      <c r="AB1" s="22"/>
      <c r="AC1" s="22"/>
      <c r="AD1" s="22"/>
      <c r="AE1" s="23"/>
    </row>
    <row r="2" spans="1:31" x14ac:dyDescent="0.45">
      <c r="B2" s="1" t="s">
        <v>472</v>
      </c>
      <c r="C2" s="24" t="s">
        <v>149</v>
      </c>
      <c r="D2" s="25" t="s">
        <v>123</v>
      </c>
      <c r="E2" s="25" t="s">
        <v>150</v>
      </c>
      <c r="F2" s="25" t="s">
        <v>151</v>
      </c>
      <c r="G2" s="25" t="s">
        <v>152</v>
      </c>
      <c r="H2" s="25" t="s">
        <v>153</v>
      </c>
      <c r="I2" s="25" t="s">
        <v>154</v>
      </c>
      <c r="J2" s="25" t="s">
        <v>155</v>
      </c>
      <c r="K2" s="25" t="s">
        <v>156</v>
      </c>
      <c r="L2" s="25" t="s">
        <v>157</v>
      </c>
      <c r="M2" s="25" t="s">
        <v>158</v>
      </c>
      <c r="N2" s="25" t="s">
        <v>159</v>
      </c>
      <c r="O2" s="26" t="s">
        <v>160</v>
      </c>
      <c r="R2" s="1" t="s">
        <v>472</v>
      </c>
      <c r="S2" s="24" t="s">
        <v>149</v>
      </c>
      <c r="T2" s="25" t="s">
        <v>123</v>
      </c>
      <c r="U2" s="25" t="s">
        <v>150</v>
      </c>
      <c r="V2" s="25" t="s">
        <v>151</v>
      </c>
      <c r="W2" s="25" t="s">
        <v>152</v>
      </c>
      <c r="X2" s="25" t="s">
        <v>153</v>
      </c>
      <c r="Y2" s="25" t="s">
        <v>154</v>
      </c>
      <c r="Z2" s="25" t="s">
        <v>155</v>
      </c>
      <c r="AA2" s="25" t="s">
        <v>156</v>
      </c>
      <c r="AB2" s="25" t="s">
        <v>157</v>
      </c>
      <c r="AC2" s="25" t="s">
        <v>158</v>
      </c>
      <c r="AD2" s="25" t="s">
        <v>159</v>
      </c>
      <c r="AE2" s="26" t="s">
        <v>160</v>
      </c>
    </row>
    <row r="3" spans="1:31" x14ac:dyDescent="0.45">
      <c r="A3" s="4">
        <v>0.375</v>
      </c>
      <c r="B3" s="5" t="s">
        <v>5</v>
      </c>
      <c r="C3" s="28">
        <v>0.375</v>
      </c>
      <c r="D3" s="5" t="s">
        <v>161</v>
      </c>
      <c r="E3" s="5" t="s">
        <v>189</v>
      </c>
      <c r="F3" s="5" t="s">
        <v>162</v>
      </c>
      <c r="G3" s="5" t="s">
        <v>190</v>
      </c>
      <c r="H3" s="5" t="s">
        <v>163</v>
      </c>
      <c r="I3" s="5" t="s">
        <v>165</v>
      </c>
      <c r="J3" s="5" t="s">
        <v>164</v>
      </c>
      <c r="K3" s="5" t="s">
        <v>165</v>
      </c>
      <c r="L3" s="5" t="s">
        <v>187</v>
      </c>
      <c r="M3" s="5" t="s">
        <v>191</v>
      </c>
      <c r="N3" s="5" t="s">
        <v>184</v>
      </c>
      <c r="O3" s="9" t="s">
        <v>192</v>
      </c>
      <c r="Q3" s="4">
        <v>0.375</v>
      </c>
      <c r="R3" s="5" t="s">
        <v>5</v>
      </c>
      <c r="S3" s="28">
        <v>0.375</v>
      </c>
      <c r="T3" s="5" t="s">
        <v>161</v>
      </c>
      <c r="U3" s="5" t="s">
        <v>189</v>
      </c>
      <c r="V3" s="5" t="s">
        <v>162</v>
      </c>
      <c r="W3" s="5" t="s">
        <v>190</v>
      </c>
      <c r="X3" s="5" t="s">
        <v>163</v>
      </c>
      <c r="Y3" s="5" t="s">
        <v>165</v>
      </c>
      <c r="Z3" s="5" t="s">
        <v>164</v>
      </c>
      <c r="AA3" s="5" t="s">
        <v>165</v>
      </c>
      <c r="AB3" s="5" t="s">
        <v>187</v>
      </c>
      <c r="AC3" s="5" t="s">
        <v>224</v>
      </c>
      <c r="AD3" s="5" t="s">
        <v>184</v>
      </c>
      <c r="AE3" s="9" t="s">
        <v>225</v>
      </c>
    </row>
    <row r="4" spans="1:31" x14ac:dyDescent="0.45">
      <c r="A4" s="4">
        <v>0.3888888888888889</v>
      </c>
      <c r="B4" s="5" t="s">
        <v>6</v>
      </c>
      <c r="C4" s="28">
        <v>0.3888888888888889</v>
      </c>
      <c r="D4" s="5" t="s">
        <v>166</v>
      </c>
      <c r="E4" s="5" t="s">
        <v>193</v>
      </c>
      <c r="F4" s="5" t="s">
        <v>167</v>
      </c>
      <c r="G4" s="5" t="s">
        <v>194</v>
      </c>
      <c r="H4" s="5" t="s">
        <v>168</v>
      </c>
      <c r="I4" s="5">
        <v>40</v>
      </c>
      <c r="J4" s="5"/>
      <c r="K4" s="5"/>
      <c r="L4" s="5"/>
      <c r="M4" s="5"/>
      <c r="N4" s="5"/>
      <c r="O4" s="9"/>
      <c r="Q4" s="4">
        <v>0.3888888888888889</v>
      </c>
      <c r="R4" s="5" t="s">
        <v>29</v>
      </c>
      <c r="S4" s="28">
        <v>0.3888888888888889</v>
      </c>
      <c r="T4" s="5" t="s">
        <v>179</v>
      </c>
      <c r="U4" s="5" t="s">
        <v>29</v>
      </c>
      <c r="V4" s="5" t="s">
        <v>162</v>
      </c>
      <c r="W4" s="5" t="s">
        <v>207</v>
      </c>
      <c r="X4" s="5" t="s">
        <v>180</v>
      </c>
      <c r="Y4" s="5" t="s">
        <v>165</v>
      </c>
      <c r="Z4" s="5"/>
      <c r="AA4" s="5"/>
      <c r="AB4" s="5"/>
      <c r="AC4" s="5"/>
      <c r="AD4" s="5"/>
      <c r="AE4" s="9"/>
    </row>
    <row r="5" spans="1:31" x14ac:dyDescent="0.45">
      <c r="A5" s="4">
        <v>0.41666666666666669</v>
      </c>
      <c r="B5" s="5" t="s">
        <v>7</v>
      </c>
      <c r="C5" s="28">
        <v>0.41666666666666669</v>
      </c>
      <c r="D5" s="5" t="s">
        <v>172</v>
      </c>
      <c r="E5" s="5" t="s">
        <v>195</v>
      </c>
      <c r="F5" s="5" t="s">
        <v>173</v>
      </c>
      <c r="G5" s="5" t="s">
        <v>196</v>
      </c>
      <c r="H5" s="5" t="s">
        <v>174</v>
      </c>
      <c r="I5" s="5" t="b">
        <v>1</v>
      </c>
      <c r="J5" s="5" t="s">
        <v>175</v>
      </c>
      <c r="K5" s="5" t="s">
        <v>197</v>
      </c>
      <c r="L5" s="5" t="s">
        <v>176</v>
      </c>
      <c r="M5" s="5">
        <v>1</v>
      </c>
      <c r="N5" s="5" t="s">
        <v>177</v>
      </c>
      <c r="O5" s="9">
        <v>45</v>
      </c>
      <c r="Q5" s="4">
        <v>0.40277777777777779</v>
      </c>
      <c r="R5" s="5" t="s">
        <v>30</v>
      </c>
      <c r="S5" s="28">
        <v>0.40277777777777779</v>
      </c>
      <c r="T5" s="5" t="s">
        <v>226</v>
      </c>
      <c r="U5" s="5" t="s">
        <v>227</v>
      </c>
      <c r="V5" s="5" t="s">
        <v>228</v>
      </c>
      <c r="W5" s="5" t="s">
        <v>229</v>
      </c>
      <c r="X5" s="5" t="s">
        <v>230</v>
      </c>
      <c r="Y5" s="5" t="s">
        <v>231</v>
      </c>
      <c r="Z5" s="5" t="s">
        <v>232</v>
      </c>
      <c r="AA5" s="5" t="s">
        <v>233</v>
      </c>
      <c r="AB5" s="5"/>
      <c r="AC5" s="5"/>
      <c r="AD5" s="5"/>
      <c r="AE5" s="9"/>
    </row>
    <row r="6" spans="1:31" x14ac:dyDescent="0.45">
      <c r="A6" s="4">
        <v>0.44791666666666669</v>
      </c>
      <c r="B6" s="5" t="s">
        <v>8</v>
      </c>
      <c r="C6" s="28">
        <v>0.44791666666666669</v>
      </c>
      <c r="D6" s="5" t="s">
        <v>178</v>
      </c>
      <c r="E6" s="5" t="s">
        <v>198</v>
      </c>
      <c r="F6" s="5" t="s">
        <v>199</v>
      </c>
      <c r="G6" s="5"/>
      <c r="H6" s="5"/>
      <c r="I6" s="5"/>
      <c r="J6" s="5"/>
      <c r="K6" s="5"/>
      <c r="L6" s="5"/>
      <c r="M6" s="5"/>
      <c r="N6" s="5"/>
      <c r="O6" s="9"/>
      <c r="Q6" s="4">
        <v>0.4375</v>
      </c>
      <c r="R6" s="5" t="s">
        <v>31</v>
      </c>
      <c r="S6" s="28">
        <v>0.4375</v>
      </c>
      <c r="T6" s="5" t="s">
        <v>178</v>
      </c>
      <c r="U6" s="5" t="s">
        <v>198</v>
      </c>
      <c r="V6" s="5" t="s">
        <v>234</v>
      </c>
      <c r="W6" s="5"/>
      <c r="X6" s="5"/>
      <c r="Y6" s="5"/>
      <c r="Z6" s="5"/>
      <c r="AA6" s="5"/>
      <c r="AB6" s="5"/>
      <c r="AC6" s="5"/>
      <c r="AD6" s="5"/>
      <c r="AE6" s="9"/>
    </row>
    <row r="7" spans="1:31" x14ac:dyDescent="0.45">
      <c r="A7" s="4">
        <v>0.45833333333333331</v>
      </c>
      <c r="B7" s="5" t="s">
        <v>9</v>
      </c>
      <c r="C7" s="28">
        <v>0.45833333333333331</v>
      </c>
      <c r="D7" s="5" t="s">
        <v>169</v>
      </c>
      <c r="E7" s="5" t="s">
        <v>200</v>
      </c>
      <c r="F7" s="5" t="s">
        <v>170</v>
      </c>
      <c r="G7" s="5" t="s">
        <v>201</v>
      </c>
      <c r="H7" s="5" t="s">
        <v>171</v>
      </c>
      <c r="I7" s="5">
        <v>60</v>
      </c>
      <c r="J7" s="5"/>
      <c r="K7" s="5"/>
      <c r="L7" s="5"/>
      <c r="M7" s="5"/>
      <c r="N7" s="5"/>
      <c r="O7" s="9"/>
      <c r="Q7" s="4">
        <v>0.44791666666666669</v>
      </c>
      <c r="R7" s="5" t="s">
        <v>32</v>
      </c>
      <c r="S7" s="28">
        <v>0.44791666666666669</v>
      </c>
      <c r="T7" s="5" t="s">
        <v>169</v>
      </c>
      <c r="U7" s="5" t="s">
        <v>32</v>
      </c>
      <c r="V7" s="5" t="s">
        <v>170</v>
      </c>
      <c r="W7" s="5" t="s">
        <v>235</v>
      </c>
      <c r="X7" s="5" t="s">
        <v>171</v>
      </c>
      <c r="Y7" s="5">
        <v>45</v>
      </c>
      <c r="Z7" s="5"/>
      <c r="AA7" s="5"/>
      <c r="AB7" s="5"/>
      <c r="AC7" s="5"/>
      <c r="AD7" s="5"/>
      <c r="AE7" s="9"/>
    </row>
    <row r="8" spans="1:31" x14ac:dyDescent="0.45">
      <c r="A8" s="4">
        <v>0.5</v>
      </c>
      <c r="B8" s="5" t="s">
        <v>10</v>
      </c>
      <c r="C8" s="28">
        <v>0.5</v>
      </c>
      <c r="D8" s="5" t="s">
        <v>178</v>
      </c>
      <c r="E8" s="5" t="s">
        <v>202</v>
      </c>
      <c r="F8" s="5" t="s">
        <v>203</v>
      </c>
      <c r="G8" s="5"/>
      <c r="H8" s="5"/>
      <c r="I8" s="5"/>
      <c r="J8" s="5"/>
      <c r="K8" s="5"/>
      <c r="L8" s="5"/>
      <c r="M8" s="5"/>
      <c r="N8" s="5"/>
      <c r="O8" s="9"/>
      <c r="Q8" s="4">
        <v>0.47916666666666669</v>
      </c>
      <c r="R8" s="5" t="s">
        <v>33</v>
      </c>
      <c r="S8" s="28">
        <v>0.47916666666666669</v>
      </c>
      <c r="T8" s="5" t="s">
        <v>169</v>
      </c>
      <c r="U8" s="5" t="s">
        <v>236</v>
      </c>
      <c r="V8" s="5" t="s">
        <v>170</v>
      </c>
      <c r="W8" s="5" t="s">
        <v>237</v>
      </c>
      <c r="X8" s="5" t="s">
        <v>171</v>
      </c>
      <c r="Y8" s="5">
        <v>30</v>
      </c>
      <c r="Z8" s="5"/>
      <c r="AA8" s="5"/>
      <c r="AB8" s="5"/>
      <c r="AC8" s="5"/>
      <c r="AD8" s="5"/>
      <c r="AE8" s="9"/>
    </row>
    <row r="9" spans="1:31" x14ac:dyDescent="0.45">
      <c r="A9" s="4">
        <v>0.54166666666666663</v>
      </c>
      <c r="B9" s="5" t="s">
        <v>11</v>
      </c>
      <c r="C9" s="28">
        <v>0.54166666666666663</v>
      </c>
      <c r="D9" s="5" t="s">
        <v>166</v>
      </c>
      <c r="E9" s="5" t="s">
        <v>204</v>
      </c>
      <c r="F9" s="5" t="s">
        <v>167</v>
      </c>
      <c r="G9" s="5" t="s">
        <v>205</v>
      </c>
      <c r="H9" s="5" t="s">
        <v>168</v>
      </c>
      <c r="I9" s="5">
        <v>60</v>
      </c>
      <c r="J9" s="5"/>
      <c r="K9" s="5"/>
      <c r="L9" s="5"/>
      <c r="M9" s="5"/>
      <c r="N9" s="5"/>
      <c r="O9" s="9"/>
      <c r="Q9" s="4">
        <v>0.5</v>
      </c>
      <c r="R9" s="5" t="s">
        <v>10</v>
      </c>
      <c r="S9" s="28">
        <v>0.5</v>
      </c>
      <c r="T9" s="5" t="s">
        <v>178</v>
      </c>
      <c r="U9" s="5" t="s">
        <v>202</v>
      </c>
      <c r="V9" s="5" t="s">
        <v>238</v>
      </c>
      <c r="W9" s="5"/>
      <c r="X9" s="5"/>
      <c r="Y9" s="5"/>
      <c r="Z9" s="5"/>
      <c r="AA9" s="5"/>
      <c r="AB9" s="5"/>
      <c r="AC9" s="5"/>
      <c r="AD9" s="5"/>
      <c r="AE9" s="9"/>
    </row>
    <row r="10" spans="1:31" x14ac:dyDescent="0.45">
      <c r="A10" s="4">
        <v>0.58333333333333337</v>
      </c>
      <c r="B10" s="5" t="s">
        <v>12</v>
      </c>
      <c r="C10" s="28">
        <v>0.58333333333333337</v>
      </c>
      <c r="D10" s="5" t="s">
        <v>179</v>
      </c>
      <c r="E10" s="5" t="s">
        <v>206</v>
      </c>
      <c r="F10" s="5" t="s">
        <v>162</v>
      </c>
      <c r="G10" s="5" t="s">
        <v>207</v>
      </c>
      <c r="H10" s="5" t="s">
        <v>180</v>
      </c>
      <c r="I10" s="5" t="s">
        <v>208</v>
      </c>
      <c r="J10" s="5"/>
      <c r="K10" s="5"/>
      <c r="L10" s="5"/>
      <c r="M10" s="5"/>
      <c r="N10" s="5"/>
      <c r="O10" s="9"/>
      <c r="Q10" s="4">
        <v>0.54166666666666663</v>
      </c>
      <c r="R10" s="5" t="s">
        <v>34</v>
      </c>
      <c r="S10" s="28">
        <v>0.54166666666666663</v>
      </c>
      <c r="T10" s="5" t="s">
        <v>169</v>
      </c>
      <c r="U10" s="5" t="s">
        <v>239</v>
      </c>
      <c r="V10" s="5" t="s">
        <v>170</v>
      </c>
      <c r="W10" s="5" t="s">
        <v>240</v>
      </c>
      <c r="X10" s="5" t="s">
        <v>171</v>
      </c>
      <c r="Y10" s="5">
        <v>60</v>
      </c>
      <c r="Z10" s="5"/>
      <c r="AA10" s="5"/>
      <c r="AB10" s="5"/>
      <c r="AC10" s="5"/>
      <c r="AD10" s="5"/>
      <c r="AE10" s="9"/>
    </row>
    <row r="11" spans="1:31" x14ac:dyDescent="0.45">
      <c r="A11" s="4">
        <v>0.61458333333333337</v>
      </c>
      <c r="B11" s="5" t="s">
        <v>13</v>
      </c>
      <c r="C11" s="28">
        <v>0.61458333333333337</v>
      </c>
      <c r="D11" s="5" t="s">
        <v>181</v>
      </c>
      <c r="E11" s="5" t="s">
        <v>209</v>
      </c>
      <c r="F11" s="5" t="s">
        <v>182</v>
      </c>
      <c r="G11" s="5" t="s">
        <v>165</v>
      </c>
      <c r="H11" s="5" t="s">
        <v>183</v>
      </c>
      <c r="I11" s="5">
        <v>111111111</v>
      </c>
      <c r="J11" s="5" t="s">
        <v>184</v>
      </c>
      <c r="K11" s="5" t="s">
        <v>210</v>
      </c>
      <c r="L11" s="5"/>
      <c r="M11" s="5"/>
      <c r="N11" s="5"/>
      <c r="O11" s="9"/>
      <c r="Q11" s="4">
        <v>0.58333333333333337</v>
      </c>
      <c r="R11" s="5" t="s">
        <v>35</v>
      </c>
      <c r="S11" s="28">
        <v>0.58333333333333337</v>
      </c>
      <c r="T11" s="5" t="s">
        <v>169</v>
      </c>
      <c r="U11" s="5" t="s">
        <v>241</v>
      </c>
      <c r="V11" s="5" t="s">
        <v>170</v>
      </c>
      <c r="W11" s="5" t="s">
        <v>242</v>
      </c>
      <c r="X11" s="5" t="s">
        <v>171</v>
      </c>
      <c r="Y11" s="5">
        <v>45</v>
      </c>
      <c r="Z11" s="5"/>
      <c r="AA11" s="5"/>
      <c r="AB11" s="5"/>
      <c r="AC11" s="5"/>
      <c r="AD11" s="5"/>
      <c r="AE11" s="9"/>
    </row>
    <row r="12" spans="1:31" x14ac:dyDescent="0.45">
      <c r="A12" s="4">
        <v>0.625</v>
      </c>
      <c r="B12" s="5" t="s">
        <v>14</v>
      </c>
      <c r="C12" s="28">
        <v>0.625</v>
      </c>
      <c r="D12" s="5" t="s">
        <v>172</v>
      </c>
      <c r="E12" s="5" t="s">
        <v>211</v>
      </c>
      <c r="F12" s="5" t="s">
        <v>173</v>
      </c>
      <c r="G12" s="5" t="s">
        <v>212</v>
      </c>
      <c r="H12" s="5" t="s">
        <v>174</v>
      </c>
      <c r="I12" s="5" t="b">
        <v>1</v>
      </c>
      <c r="J12" s="5" t="s">
        <v>175</v>
      </c>
      <c r="K12" s="5" t="s">
        <v>213</v>
      </c>
      <c r="L12" s="5" t="s">
        <v>176</v>
      </c>
      <c r="M12" s="5">
        <v>1</v>
      </c>
      <c r="N12" s="5" t="s">
        <v>177</v>
      </c>
      <c r="O12" s="9">
        <v>30</v>
      </c>
      <c r="Q12" s="4">
        <v>0.61458333333333337</v>
      </c>
      <c r="R12" s="5" t="s">
        <v>13</v>
      </c>
      <c r="S12" s="28">
        <v>0.61458333333333337</v>
      </c>
      <c r="T12" s="5" t="s">
        <v>181</v>
      </c>
      <c r="U12" s="5" t="s">
        <v>243</v>
      </c>
      <c r="V12" s="5" t="s">
        <v>182</v>
      </c>
      <c r="W12" s="5" t="s">
        <v>165</v>
      </c>
      <c r="X12" s="5" t="s">
        <v>183</v>
      </c>
      <c r="Y12" s="5">
        <v>111111111</v>
      </c>
      <c r="Z12" s="5" t="s">
        <v>184</v>
      </c>
      <c r="AA12" s="5" t="s">
        <v>244</v>
      </c>
      <c r="AB12" s="5"/>
      <c r="AC12" s="5"/>
      <c r="AD12" s="5"/>
      <c r="AE12" s="9"/>
    </row>
    <row r="13" spans="1:31" x14ac:dyDescent="0.45">
      <c r="A13" s="4">
        <v>0.64583333333333337</v>
      </c>
      <c r="B13" s="5" t="s">
        <v>15</v>
      </c>
      <c r="C13" s="28">
        <v>0.64583333333333337</v>
      </c>
      <c r="D13" s="5" t="s">
        <v>169</v>
      </c>
      <c r="E13" s="5" t="s">
        <v>214</v>
      </c>
      <c r="F13" s="5" t="s">
        <v>170</v>
      </c>
      <c r="G13" s="5" t="s">
        <v>215</v>
      </c>
      <c r="H13" s="5" t="s">
        <v>171</v>
      </c>
      <c r="I13" s="5">
        <v>30</v>
      </c>
      <c r="J13" s="5"/>
      <c r="K13" s="5"/>
      <c r="L13" s="5"/>
      <c r="M13" s="5"/>
      <c r="N13" s="5"/>
      <c r="O13" s="9"/>
      <c r="Q13" s="4">
        <v>0.625</v>
      </c>
      <c r="R13" s="5" t="s">
        <v>36</v>
      </c>
      <c r="S13" s="28">
        <v>0.625</v>
      </c>
      <c r="T13" s="5" t="s">
        <v>172</v>
      </c>
      <c r="U13" s="5" t="s">
        <v>36</v>
      </c>
      <c r="V13" s="5" t="s">
        <v>173</v>
      </c>
      <c r="W13" s="5" t="s">
        <v>245</v>
      </c>
      <c r="X13" s="5" t="s">
        <v>174</v>
      </c>
      <c r="Y13" s="5" t="b">
        <v>1</v>
      </c>
      <c r="Z13" s="5" t="s">
        <v>175</v>
      </c>
      <c r="AA13" s="5" t="s">
        <v>246</v>
      </c>
      <c r="AB13" s="5" t="s">
        <v>176</v>
      </c>
      <c r="AC13" s="5">
        <v>1</v>
      </c>
      <c r="AD13" s="5" t="s">
        <v>177</v>
      </c>
      <c r="AE13" s="9">
        <v>0.8</v>
      </c>
    </row>
    <row r="14" spans="1:31" x14ac:dyDescent="0.45">
      <c r="A14" s="4">
        <v>0.66666666666666663</v>
      </c>
      <c r="B14" s="5" t="s">
        <v>16</v>
      </c>
      <c r="C14" s="28">
        <v>0.66666666666666663</v>
      </c>
      <c r="D14" s="5" t="s">
        <v>169</v>
      </c>
      <c r="E14" s="5" t="s">
        <v>216</v>
      </c>
      <c r="F14" s="5" t="s">
        <v>170</v>
      </c>
      <c r="G14" s="5" t="s">
        <v>186</v>
      </c>
      <c r="H14" s="5" t="s">
        <v>171</v>
      </c>
      <c r="I14" s="5">
        <v>15</v>
      </c>
      <c r="J14" s="5"/>
      <c r="K14" s="5"/>
      <c r="L14" s="5"/>
      <c r="M14" s="5"/>
      <c r="N14" s="5"/>
      <c r="O14" s="9"/>
      <c r="Q14" s="4">
        <v>0.65625</v>
      </c>
      <c r="R14" s="5" t="s">
        <v>37</v>
      </c>
      <c r="S14" s="28">
        <v>0.65625</v>
      </c>
      <c r="T14" s="5" t="s">
        <v>178</v>
      </c>
      <c r="U14" s="5" t="s">
        <v>247</v>
      </c>
      <c r="V14" s="5" t="s">
        <v>248</v>
      </c>
      <c r="W14" s="5"/>
      <c r="X14" s="5"/>
      <c r="Y14" s="5"/>
      <c r="Z14" s="5"/>
      <c r="AA14" s="5"/>
      <c r="AB14" s="5"/>
      <c r="AC14" s="5"/>
      <c r="AD14" s="5"/>
      <c r="AE14" s="9"/>
    </row>
    <row r="15" spans="1:31" x14ac:dyDescent="0.45">
      <c r="A15" s="4">
        <v>0.67708333333333337</v>
      </c>
      <c r="B15" s="5" t="s">
        <v>17</v>
      </c>
      <c r="C15" s="28">
        <v>0.67708333333333337</v>
      </c>
      <c r="D15" s="5" t="s">
        <v>166</v>
      </c>
      <c r="E15" s="5" t="s">
        <v>217</v>
      </c>
      <c r="F15" s="5" t="s">
        <v>167</v>
      </c>
      <c r="G15" s="5" t="s">
        <v>218</v>
      </c>
      <c r="H15" s="5" t="s">
        <v>168</v>
      </c>
      <c r="I15" s="5">
        <v>30</v>
      </c>
      <c r="J15" s="5"/>
      <c r="K15" s="5"/>
      <c r="L15" s="5"/>
      <c r="M15" s="5"/>
      <c r="N15" s="5"/>
      <c r="O15" s="9"/>
      <c r="Q15" s="4">
        <v>0.66666666666666663</v>
      </c>
      <c r="R15" s="5" t="s">
        <v>38</v>
      </c>
      <c r="S15" s="28">
        <v>0.66666666666666663</v>
      </c>
      <c r="T15" s="5" t="s">
        <v>166</v>
      </c>
      <c r="U15" s="5" t="s">
        <v>249</v>
      </c>
      <c r="V15" s="5" t="s">
        <v>167</v>
      </c>
      <c r="W15" s="5" t="s">
        <v>250</v>
      </c>
      <c r="X15" s="5" t="s">
        <v>168</v>
      </c>
      <c r="Y15" s="5">
        <v>30</v>
      </c>
      <c r="Z15" s="5"/>
      <c r="AA15" s="5"/>
      <c r="AB15" s="5"/>
      <c r="AC15" s="5"/>
      <c r="AD15" s="5"/>
      <c r="AE15" s="9"/>
    </row>
    <row r="16" spans="1:31" x14ac:dyDescent="0.45">
      <c r="A16" s="4">
        <v>0.69791666666666663</v>
      </c>
      <c r="B16" s="5" t="s">
        <v>18</v>
      </c>
      <c r="C16" s="28">
        <v>0.69791666666666663</v>
      </c>
      <c r="D16" s="5" t="s">
        <v>161</v>
      </c>
      <c r="E16" s="5" t="s">
        <v>219</v>
      </c>
      <c r="F16" s="5" t="s">
        <v>162</v>
      </c>
      <c r="G16" s="5" t="s">
        <v>190</v>
      </c>
      <c r="H16" s="5" t="s">
        <v>163</v>
      </c>
      <c r="I16" s="5" t="s">
        <v>165</v>
      </c>
      <c r="J16" s="5" t="s">
        <v>164</v>
      </c>
      <c r="K16" s="5" t="s">
        <v>220</v>
      </c>
      <c r="L16" s="5" t="s">
        <v>187</v>
      </c>
      <c r="M16" s="5" t="s">
        <v>188</v>
      </c>
      <c r="N16" s="5" t="s">
        <v>184</v>
      </c>
      <c r="O16" s="9" t="s">
        <v>221</v>
      </c>
      <c r="Q16" s="4">
        <v>0.6875</v>
      </c>
      <c r="R16" s="5" t="s">
        <v>39</v>
      </c>
      <c r="S16" s="28">
        <v>0.6875</v>
      </c>
      <c r="T16" s="5" t="s">
        <v>166</v>
      </c>
      <c r="U16" s="5" t="s">
        <v>251</v>
      </c>
      <c r="V16" s="5" t="s">
        <v>167</v>
      </c>
      <c r="W16" s="5" t="s">
        <v>252</v>
      </c>
      <c r="X16" s="5" t="s">
        <v>168</v>
      </c>
      <c r="Y16" s="5">
        <v>30</v>
      </c>
      <c r="Z16" s="5"/>
      <c r="AA16" s="5"/>
      <c r="AB16" s="5"/>
      <c r="AC16" s="5"/>
      <c r="AD16" s="5"/>
      <c r="AE16" s="9"/>
    </row>
    <row r="17" spans="1:32" ht="14.65" thickBot="1" x14ac:dyDescent="0.5">
      <c r="A17" s="4">
        <v>0.70833333333333337</v>
      </c>
      <c r="B17" s="5" t="s">
        <v>19</v>
      </c>
      <c r="C17" s="29">
        <v>0.70833333333333337</v>
      </c>
      <c r="D17" s="14" t="s">
        <v>178</v>
      </c>
      <c r="E17" s="14" t="s">
        <v>222</v>
      </c>
      <c r="F17" s="14" t="s">
        <v>223</v>
      </c>
      <c r="G17" s="14"/>
      <c r="H17" s="14"/>
      <c r="I17" s="14"/>
      <c r="J17" s="14"/>
      <c r="K17" s="14"/>
      <c r="L17" s="14"/>
      <c r="M17" s="14"/>
      <c r="N17" s="14"/>
      <c r="O17" s="11"/>
      <c r="Q17" s="4">
        <v>0.70833333333333337</v>
      </c>
      <c r="R17" s="5" t="s">
        <v>19</v>
      </c>
      <c r="S17" s="29">
        <v>0.70833333333333337</v>
      </c>
      <c r="T17" s="14" t="s">
        <v>161</v>
      </c>
      <c r="U17" s="14" t="s">
        <v>222</v>
      </c>
      <c r="V17" s="14" t="s">
        <v>253</v>
      </c>
      <c r="W17" s="14" t="s">
        <v>254</v>
      </c>
      <c r="X17" s="14" t="s">
        <v>190</v>
      </c>
      <c r="Y17" s="14" t="s">
        <v>163</v>
      </c>
      <c r="Z17" s="14" t="s">
        <v>165</v>
      </c>
      <c r="AA17" s="14" t="s">
        <v>164</v>
      </c>
      <c r="AB17" s="14" t="s">
        <v>165</v>
      </c>
      <c r="AC17" s="14" t="s">
        <v>187</v>
      </c>
      <c r="AD17" s="14" t="s">
        <v>255</v>
      </c>
      <c r="AE17" s="11" t="s">
        <v>184</v>
      </c>
      <c r="AF17" t="s">
        <v>256</v>
      </c>
    </row>
    <row r="18" spans="1:32" x14ac:dyDescent="0.45">
      <c r="C18" s="18"/>
    </row>
    <row r="19" spans="1:32" ht="14.65" thickBot="1" x14ac:dyDescent="0.5"/>
    <row r="20" spans="1:32" x14ac:dyDescent="0.45">
      <c r="C20" s="21" t="s">
        <v>22</v>
      </c>
      <c r="D20" s="22"/>
      <c r="E20" s="22"/>
      <c r="F20" s="22"/>
      <c r="G20" s="22"/>
      <c r="H20" s="22"/>
      <c r="I20" s="22"/>
      <c r="J20" s="22"/>
      <c r="K20" s="22"/>
      <c r="L20" s="22"/>
      <c r="M20" s="22"/>
      <c r="N20" s="22"/>
      <c r="O20" s="23"/>
      <c r="S20" s="21" t="s">
        <v>23</v>
      </c>
      <c r="T20" s="22"/>
      <c r="U20" s="22"/>
      <c r="V20" s="22"/>
      <c r="W20" s="22"/>
      <c r="X20" s="22"/>
      <c r="Y20" s="22"/>
      <c r="Z20" s="22"/>
      <c r="AA20" s="22"/>
      <c r="AB20" s="22"/>
      <c r="AC20" s="22"/>
      <c r="AD20" s="22"/>
      <c r="AE20" s="23"/>
    </row>
    <row r="21" spans="1:32" x14ac:dyDescent="0.45">
      <c r="B21" s="1" t="s">
        <v>472</v>
      </c>
      <c r="C21" s="24" t="s">
        <v>149</v>
      </c>
      <c r="D21" s="25" t="s">
        <v>123</v>
      </c>
      <c r="E21" s="25" t="s">
        <v>150</v>
      </c>
      <c r="F21" s="25" t="s">
        <v>151</v>
      </c>
      <c r="G21" s="25" t="s">
        <v>152</v>
      </c>
      <c r="H21" s="25" t="s">
        <v>153</v>
      </c>
      <c r="I21" s="25" t="s">
        <v>154</v>
      </c>
      <c r="J21" s="25" t="s">
        <v>155</v>
      </c>
      <c r="K21" s="25" t="s">
        <v>156</v>
      </c>
      <c r="L21" s="25" t="s">
        <v>157</v>
      </c>
      <c r="M21" s="25" t="s">
        <v>158</v>
      </c>
      <c r="N21" s="25" t="s">
        <v>159</v>
      </c>
      <c r="O21" s="26" t="s">
        <v>160</v>
      </c>
      <c r="R21" s="1" t="s">
        <v>472</v>
      </c>
      <c r="S21" s="24" t="s">
        <v>149</v>
      </c>
      <c r="T21" s="25" t="s">
        <v>123</v>
      </c>
      <c r="U21" s="25" t="s">
        <v>150</v>
      </c>
      <c r="V21" s="25" t="s">
        <v>151</v>
      </c>
      <c r="W21" s="25" t="s">
        <v>152</v>
      </c>
      <c r="X21" s="25" t="s">
        <v>153</v>
      </c>
      <c r="Y21" s="25" t="s">
        <v>154</v>
      </c>
      <c r="Z21" s="25" t="s">
        <v>155</v>
      </c>
      <c r="AA21" s="25" t="s">
        <v>156</v>
      </c>
      <c r="AB21" s="25" t="s">
        <v>157</v>
      </c>
      <c r="AC21" s="25" t="s">
        <v>158</v>
      </c>
      <c r="AD21" s="25" t="s">
        <v>159</v>
      </c>
      <c r="AE21" s="26" t="s">
        <v>160</v>
      </c>
    </row>
    <row r="22" spans="1:32" x14ac:dyDescent="0.45">
      <c r="A22" s="4">
        <v>0.375</v>
      </c>
      <c r="B22" s="30" t="s">
        <v>40</v>
      </c>
      <c r="C22" s="28">
        <v>0.375</v>
      </c>
      <c r="D22" s="5" t="s">
        <v>166</v>
      </c>
      <c r="E22" s="5" t="s">
        <v>257</v>
      </c>
      <c r="F22" s="5" t="s">
        <v>167</v>
      </c>
      <c r="G22" s="5" t="s">
        <v>250</v>
      </c>
      <c r="H22" s="5" t="s">
        <v>168</v>
      </c>
      <c r="I22" s="5">
        <v>20</v>
      </c>
      <c r="J22" s="5"/>
      <c r="K22" s="5"/>
      <c r="L22" s="5"/>
      <c r="M22" s="5"/>
      <c r="N22" s="5"/>
      <c r="O22" s="9"/>
      <c r="Q22" s="4">
        <v>0.375</v>
      </c>
      <c r="R22" s="30" t="s">
        <v>5</v>
      </c>
      <c r="S22" s="28">
        <v>0.375</v>
      </c>
      <c r="T22" s="5" t="s">
        <v>282</v>
      </c>
      <c r="U22" s="5" t="s">
        <v>283</v>
      </c>
      <c r="V22" s="5" t="s">
        <v>284</v>
      </c>
      <c r="W22" s="5" t="s">
        <v>285</v>
      </c>
      <c r="X22" s="5" t="s">
        <v>286</v>
      </c>
      <c r="Y22" s="5">
        <v>0.5</v>
      </c>
      <c r="Z22" s="5" t="s">
        <v>287</v>
      </c>
      <c r="AA22" s="5">
        <v>5</v>
      </c>
      <c r="AB22" s="5" t="s">
        <v>288</v>
      </c>
      <c r="AC22" s="5">
        <v>1</v>
      </c>
      <c r="AD22" s="5"/>
      <c r="AE22" s="9"/>
    </row>
    <row r="23" spans="1:32" x14ac:dyDescent="0.45">
      <c r="A23" s="4">
        <v>0.3888888888888889</v>
      </c>
      <c r="B23" s="5" t="s">
        <v>41</v>
      </c>
      <c r="C23" s="28">
        <v>0.3888888888888889</v>
      </c>
      <c r="D23" s="5" t="s">
        <v>169</v>
      </c>
      <c r="E23" s="5" t="s">
        <v>258</v>
      </c>
      <c r="F23" s="5" t="s">
        <v>170</v>
      </c>
      <c r="G23" s="5" t="s">
        <v>240</v>
      </c>
      <c r="H23" s="5" t="s">
        <v>171</v>
      </c>
      <c r="I23" s="5">
        <v>30</v>
      </c>
      <c r="J23" s="5"/>
      <c r="K23" s="5"/>
      <c r="L23" s="5"/>
      <c r="M23" s="5"/>
      <c r="N23" s="5"/>
      <c r="O23" s="9"/>
      <c r="S23" s="28">
        <v>0.38194444444444442</v>
      </c>
      <c r="T23" s="5" t="s">
        <v>161</v>
      </c>
      <c r="U23" s="5" t="s">
        <v>289</v>
      </c>
      <c r="V23" s="5" t="s">
        <v>162</v>
      </c>
      <c r="W23" s="5" t="s">
        <v>190</v>
      </c>
      <c r="X23" s="5" t="s">
        <v>163</v>
      </c>
      <c r="Y23" s="5" t="s">
        <v>165</v>
      </c>
      <c r="Z23" s="5" t="s">
        <v>164</v>
      </c>
      <c r="AA23" s="5" t="s">
        <v>290</v>
      </c>
      <c r="AB23" s="5" t="s">
        <v>187</v>
      </c>
      <c r="AC23" s="5" t="s">
        <v>291</v>
      </c>
      <c r="AD23" s="5" t="s">
        <v>184</v>
      </c>
      <c r="AE23" s="9" t="s">
        <v>292</v>
      </c>
    </row>
    <row r="24" spans="1:32" x14ac:dyDescent="0.45">
      <c r="A24" s="4">
        <v>0.42708333333333331</v>
      </c>
      <c r="B24" s="5" t="s">
        <v>8</v>
      </c>
      <c r="C24" s="28">
        <v>0.42708333333333331</v>
      </c>
      <c r="D24" s="5" t="s">
        <v>178</v>
      </c>
      <c r="E24" s="5" t="s">
        <v>198</v>
      </c>
      <c r="F24" s="5" t="s">
        <v>199</v>
      </c>
      <c r="G24" s="5"/>
      <c r="H24" s="5"/>
      <c r="I24" s="5"/>
      <c r="J24" s="5"/>
      <c r="K24" s="5"/>
      <c r="L24" s="5"/>
      <c r="M24" s="5"/>
      <c r="N24" s="5"/>
      <c r="O24" s="9"/>
      <c r="Q24" s="4">
        <v>0.3888888888888889</v>
      </c>
      <c r="R24" s="5" t="s">
        <v>50</v>
      </c>
      <c r="S24" s="28">
        <v>0.3888888888888889</v>
      </c>
      <c r="T24" s="5" t="s">
        <v>226</v>
      </c>
      <c r="U24" s="5" t="s">
        <v>293</v>
      </c>
      <c r="V24" s="5" t="s">
        <v>228</v>
      </c>
      <c r="W24" s="5" t="s">
        <v>229</v>
      </c>
      <c r="X24" s="5" t="s">
        <v>230</v>
      </c>
      <c r="Y24" s="5" t="s">
        <v>294</v>
      </c>
      <c r="Z24" s="5" t="s">
        <v>232</v>
      </c>
      <c r="AA24" s="5" t="s">
        <v>295</v>
      </c>
      <c r="AB24" s="5"/>
      <c r="AC24" s="5"/>
      <c r="AD24" s="5"/>
      <c r="AE24" s="9"/>
    </row>
    <row r="25" spans="1:32" x14ac:dyDescent="0.45">
      <c r="A25" s="4">
        <v>0.4375</v>
      </c>
      <c r="B25" s="5" t="s">
        <v>42</v>
      </c>
      <c r="C25" s="28">
        <v>0.4375</v>
      </c>
      <c r="D25" s="5" t="s">
        <v>172</v>
      </c>
      <c r="E25" s="5" t="s">
        <v>259</v>
      </c>
      <c r="F25" s="5" t="s">
        <v>173</v>
      </c>
      <c r="G25" s="5" t="s">
        <v>260</v>
      </c>
      <c r="H25" s="5" t="s">
        <v>174</v>
      </c>
      <c r="I25" s="5" t="b">
        <v>1</v>
      </c>
      <c r="J25" s="5" t="s">
        <v>175</v>
      </c>
      <c r="K25" s="5" t="s">
        <v>261</v>
      </c>
      <c r="L25" s="5" t="s">
        <v>176</v>
      </c>
      <c r="M25" s="5">
        <v>1</v>
      </c>
      <c r="N25" s="5" t="s">
        <v>177</v>
      </c>
      <c r="O25" s="9">
        <v>0.8</v>
      </c>
      <c r="Q25" s="4">
        <v>0.41666666666666669</v>
      </c>
      <c r="R25" s="5" t="s">
        <v>51</v>
      </c>
      <c r="S25" s="28">
        <v>0.41666666666666669</v>
      </c>
      <c r="T25" s="5" t="s">
        <v>282</v>
      </c>
      <c r="U25" s="5" t="s">
        <v>296</v>
      </c>
      <c r="V25" s="5" t="s">
        <v>284</v>
      </c>
      <c r="W25" s="5" t="s">
        <v>297</v>
      </c>
      <c r="X25" s="5" t="s">
        <v>286</v>
      </c>
      <c r="Y25" s="5">
        <v>0.5</v>
      </c>
      <c r="Z25" s="5" t="s">
        <v>287</v>
      </c>
      <c r="AA25" s="5">
        <v>5</v>
      </c>
      <c r="AB25" s="5" t="s">
        <v>288</v>
      </c>
      <c r="AC25" s="5">
        <v>1</v>
      </c>
      <c r="AD25" s="5"/>
      <c r="AE25" s="9"/>
    </row>
    <row r="26" spans="1:32" x14ac:dyDescent="0.45">
      <c r="A26" s="4">
        <v>0.46875</v>
      </c>
      <c r="B26" s="5" t="s">
        <v>43</v>
      </c>
      <c r="C26" s="28">
        <v>0.46875</v>
      </c>
      <c r="D26" s="5" t="s">
        <v>172</v>
      </c>
      <c r="E26" s="5" t="s">
        <v>262</v>
      </c>
      <c r="F26" s="5" t="s">
        <v>173</v>
      </c>
      <c r="G26" s="5" t="s">
        <v>263</v>
      </c>
      <c r="H26" s="5" t="s">
        <v>174</v>
      </c>
      <c r="I26" s="5" t="b">
        <v>1</v>
      </c>
      <c r="J26" s="5" t="s">
        <v>175</v>
      </c>
      <c r="K26" s="5" t="s">
        <v>264</v>
      </c>
      <c r="L26" s="5" t="s">
        <v>176</v>
      </c>
      <c r="M26" s="5">
        <v>1</v>
      </c>
      <c r="N26" s="5" t="s">
        <v>177</v>
      </c>
      <c r="O26" s="9">
        <v>1</v>
      </c>
      <c r="S26" s="28">
        <v>0.4236111111111111</v>
      </c>
      <c r="T26" s="5" t="s">
        <v>172</v>
      </c>
      <c r="U26" s="5" t="s">
        <v>298</v>
      </c>
      <c r="V26" s="5" t="s">
        <v>173</v>
      </c>
      <c r="W26" s="5" t="s">
        <v>299</v>
      </c>
      <c r="X26" s="5" t="s">
        <v>174</v>
      </c>
      <c r="Y26" s="5" t="b">
        <v>1</v>
      </c>
      <c r="Z26" s="5" t="s">
        <v>175</v>
      </c>
      <c r="AA26" s="5" t="s">
        <v>300</v>
      </c>
      <c r="AB26" s="5" t="s">
        <v>176</v>
      </c>
      <c r="AC26" s="5">
        <v>1</v>
      </c>
      <c r="AD26" s="5" t="s">
        <v>177</v>
      </c>
      <c r="AE26" s="9">
        <v>0.8</v>
      </c>
    </row>
    <row r="27" spans="1:32" x14ac:dyDescent="0.45">
      <c r="A27" s="4">
        <v>0.5</v>
      </c>
      <c r="B27" s="5" t="s">
        <v>10</v>
      </c>
      <c r="C27" s="28">
        <v>0.5</v>
      </c>
      <c r="D27" s="5" t="s">
        <v>178</v>
      </c>
      <c r="E27" s="5" t="s">
        <v>202</v>
      </c>
      <c r="F27" s="5" t="s">
        <v>203</v>
      </c>
      <c r="G27" s="5"/>
      <c r="H27" s="5"/>
      <c r="I27" s="5"/>
      <c r="J27" s="5"/>
      <c r="K27" s="5"/>
      <c r="L27" s="5"/>
      <c r="M27" s="5"/>
      <c r="N27" s="5"/>
      <c r="O27" s="9"/>
      <c r="Q27" s="4">
        <v>0.44791666666666669</v>
      </c>
      <c r="R27" s="5" t="s">
        <v>52</v>
      </c>
      <c r="S27" s="28">
        <v>0.44791666666666669</v>
      </c>
      <c r="T27" s="5" t="s">
        <v>169</v>
      </c>
      <c r="U27" s="5" t="s">
        <v>301</v>
      </c>
      <c r="V27" s="5" t="s">
        <v>170</v>
      </c>
      <c r="W27" s="5" t="s">
        <v>186</v>
      </c>
      <c r="X27" s="5" t="s">
        <v>171</v>
      </c>
      <c r="Y27" s="5">
        <v>10</v>
      </c>
      <c r="Z27" s="5"/>
      <c r="AA27" s="5"/>
      <c r="AB27" s="5"/>
      <c r="AC27" s="5"/>
      <c r="AD27" s="5"/>
      <c r="AE27" s="9"/>
    </row>
    <row r="28" spans="1:32" x14ac:dyDescent="0.45">
      <c r="A28" s="4">
        <v>0.54166666666666663</v>
      </c>
      <c r="B28" s="5" t="s">
        <v>44</v>
      </c>
      <c r="C28" s="28">
        <v>4.1666666666666664E-2</v>
      </c>
      <c r="D28" s="5" t="s">
        <v>169</v>
      </c>
      <c r="E28" s="5" t="s">
        <v>265</v>
      </c>
      <c r="F28" s="5" t="s">
        <v>170</v>
      </c>
      <c r="G28" s="5" t="s">
        <v>240</v>
      </c>
      <c r="H28" s="5" t="s">
        <v>171</v>
      </c>
      <c r="I28" s="5">
        <v>60</v>
      </c>
      <c r="J28" s="5"/>
      <c r="K28" s="5"/>
      <c r="L28" s="5"/>
      <c r="M28" s="5"/>
      <c r="N28" s="5"/>
      <c r="O28" s="9"/>
      <c r="Q28" s="4">
        <v>0.45833333333333331</v>
      </c>
      <c r="R28" s="5" t="s">
        <v>53</v>
      </c>
      <c r="S28" s="28">
        <v>0.45833333333333331</v>
      </c>
      <c r="T28" s="5" t="s">
        <v>169</v>
      </c>
      <c r="U28" s="5" t="s">
        <v>302</v>
      </c>
      <c r="V28" s="5" t="s">
        <v>170</v>
      </c>
      <c r="W28" s="5" t="s">
        <v>201</v>
      </c>
      <c r="X28" s="5" t="s">
        <v>171</v>
      </c>
      <c r="Y28" s="5">
        <v>20</v>
      </c>
      <c r="Z28" s="5"/>
      <c r="AA28" s="5"/>
      <c r="AB28" s="5"/>
      <c r="AC28" s="5"/>
      <c r="AD28" s="5"/>
      <c r="AE28" s="9"/>
    </row>
    <row r="29" spans="1:32" x14ac:dyDescent="0.45">
      <c r="A29" s="4">
        <v>0.58333333333333337</v>
      </c>
      <c r="B29" s="30" t="s">
        <v>45</v>
      </c>
      <c r="C29" s="28">
        <v>8.3333333333333329E-2</v>
      </c>
      <c r="D29" s="5" t="s">
        <v>166</v>
      </c>
      <c r="E29" s="5" t="s">
        <v>266</v>
      </c>
      <c r="F29" s="5" t="s">
        <v>167</v>
      </c>
      <c r="G29" s="5" t="s">
        <v>267</v>
      </c>
      <c r="H29" s="5" t="s">
        <v>168</v>
      </c>
      <c r="I29" s="5">
        <v>45</v>
      </c>
      <c r="J29" s="5"/>
      <c r="K29" s="5"/>
      <c r="L29" s="5"/>
      <c r="M29" s="5"/>
      <c r="N29" s="5"/>
      <c r="O29" s="9"/>
      <c r="Q29" s="4">
        <v>0.48958333333333331</v>
      </c>
      <c r="R29" s="5" t="s">
        <v>54</v>
      </c>
      <c r="S29" s="28">
        <v>0.48958333333333331</v>
      </c>
      <c r="T29" s="5" t="s">
        <v>172</v>
      </c>
      <c r="U29" s="5" t="s">
        <v>303</v>
      </c>
      <c r="V29" s="5" t="s">
        <v>173</v>
      </c>
      <c r="W29" s="5" t="s">
        <v>304</v>
      </c>
      <c r="X29" s="5" t="s">
        <v>174</v>
      </c>
      <c r="Y29" s="5" t="b">
        <v>1</v>
      </c>
      <c r="Z29" s="5" t="s">
        <v>175</v>
      </c>
      <c r="AA29" s="5" t="s">
        <v>305</v>
      </c>
      <c r="AB29" s="5" t="s">
        <v>176</v>
      </c>
      <c r="AC29" s="5">
        <v>1</v>
      </c>
      <c r="AD29" s="5" t="s">
        <v>177</v>
      </c>
      <c r="AE29" s="9">
        <v>0.5</v>
      </c>
    </row>
    <row r="30" spans="1:32" x14ac:dyDescent="0.45">
      <c r="A30" s="4">
        <v>0.61458333333333337</v>
      </c>
      <c r="B30" s="5" t="s">
        <v>13</v>
      </c>
      <c r="C30" s="28">
        <v>0.11458333333333333</v>
      </c>
      <c r="D30" s="5" t="s">
        <v>181</v>
      </c>
      <c r="E30" s="5" t="s">
        <v>268</v>
      </c>
      <c r="F30" s="5" t="s">
        <v>182</v>
      </c>
      <c r="G30" s="5" t="s">
        <v>165</v>
      </c>
      <c r="H30" s="5" t="s">
        <v>183</v>
      </c>
      <c r="I30" s="5">
        <v>111111111</v>
      </c>
      <c r="J30" s="5" t="s">
        <v>184</v>
      </c>
      <c r="K30" s="5" t="s">
        <v>269</v>
      </c>
      <c r="L30" s="5"/>
      <c r="M30" s="5"/>
      <c r="N30" s="5"/>
      <c r="O30" s="9"/>
      <c r="Q30" s="4">
        <v>0.52083333333333337</v>
      </c>
      <c r="R30" s="5" t="s">
        <v>10</v>
      </c>
      <c r="S30" s="28">
        <v>0.52083333333333337</v>
      </c>
      <c r="T30" s="5" t="s">
        <v>306</v>
      </c>
      <c r="U30" s="5" t="s">
        <v>307</v>
      </c>
      <c r="V30" s="5"/>
      <c r="W30" s="5"/>
      <c r="X30" s="5"/>
      <c r="Y30" s="5"/>
      <c r="Z30" s="5"/>
      <c r="AA30" s="5"/>
      <c r="AB30" s="5"/>
      <c r="AC30" s="5"/>
      <c r="AD30" s="5"/>
      <c r="AE30" s="9"/>
    </row>
    <row r="31" spans="1:32" x14ac:dyDescent="0.45">
      <c r="A31" s="4">
        <v>0.625</v>
      </c>
      <c r="B31" s="5" t="s">
        <v>46</v>
      </c>
      <c r="C31" s="28">
        <v>0.125</v>
      </c>
      <c r="D31" s="5" t="s">
        <v>169</v>
      </c>
      <c r="E31" s="5" t="s">
        <v>270</v>
      </c>
      <c r="F31" s="5" t="s">
        <v>170</v>
      </c>
      <c r="G31" s="5" t="s">
        <v>201</v>
      </c>
      <c r="H31" s="5" t="s">
        <v>171</v>
      </c>
      <c r="I31" s="5">
        <v>30</v>
      </c>
      <c r="J31" s="5"/>
      <c r="K31" s="5"/>
      <c r="L31" s="5"/>
      <c r="M31" s="5"/>
      <c r="N31" s="5"/>
      <c r="O31" s="9"/>
      <c r="Q31" s="4">
        <v>0.5625</v>
      </c>
      <c r="R31" s="5" t="s">
        <v>55</v>
      </c>
      <c r="S31" s="28">
        <v>6.25E-2</v>
      </c>
      <c r="T31" s="5" t="s">
        <v>172</v>
      </c>
      <c r="U31" s="5" t="s">
        <v>308</v>
      </c>
      <c r="V31" s="5" t="s">
        <v>173</v>
      </c>
      <c r="W31" s="5" t="s">
        <v>309</v>
      </c>
      <c r="X31" s="5" t="s">
        <v>174</v>
      </c>
      <c r="Y31" s="5" t="b">
        <v>1</v>
      </c>
      <c r="Z31" s="5" t="s">
        <v>175</v>
      </c>
      <c r="AA31" s="5" t="s">
        <v>310</v>
      </c>
      <c r="AB31" s="5" t="s">
        <v>176</v>
      </c>
      <c r="AC31" s="5">
        <v>1</v>
      </c>
      <c r="AD31" s="5" t="s">
        <v>177</v>
      </c>
      <c r="AE31" s="9">
        <v>0.5</v>
      </c>
    </row>
    <row r="32" spans="1:32" x14ac:dyDescent="0.45">
      <c r="A32" s="4">
        <v>0.64583333333333337</v>
      </c>
      <c r="B32" s="5" t="s">
        <v>47</v>
      </c>
      <c r="C32" s="28">
        <v>0.14583333333333334</v>
      </c>
      <c r="D32" s="5" t="s">
        <v>172</v>
      </c>
      <c r="E32" s="5" t="s">
        <v>271</v>
      </c>
      <c r="F32" s="5" t="s">
        <v>173</v>
      </c>
      <c r="G32" s="5" t="s">
        <v>272</v>
      </c>
      <c r="H32" s="5" t="s">
        <v>174</v>
      </c>
      <c r="I32" s="5" t="b">
        <v>1</v>
      </c>
      <c r="J32" s="5" t="s">
        <v>175</v>
      </c>
      <c r="K32" s="5" t="s">
        <v>273</v>
      </c>
      <c r="L32" s="5" t="s">
        <v>176</v>
      </c>
      <c r="M32" s="5">
        <v>1</v>
      </c>
      <c r="N32" s="5" t="s">
        <v>177</v>
      </c>
      <c r="O32" s="9">
        <v>1.2</v>
      </c>
      <c r="Q32" s="4">
        <v>0.58333333333333337</v>
      </c>
      <c r="R32" s="5" t="s">
        <v>56</v>
      </c>
      <c r="S32" s="28">
        <v>8.3333333333333329E-2</v>
      </c>
      <c r="T32" s="5" t="s">
        <v>172</v>
      </c>
      <c r="U32" s="5" t="s">
        <v>311</v>
      </c>
      <c r="V32" s="5" t="s">
        <v>173</v>
      </c>
      <c r="W32" s="5" t="s">
        <v>312</v>
      </c>
      <c r="X32" s="5" t="s">
        <v>174</v>
      </c>
      <c r="Y32" s="5" t="b">
        <v>1</v>
      </c>
      <c r="Z32" s="5" t="s">
        <v>175</v>
      </c>
      <c r="AA32" s="5" t="s">
        <v>313</v>
      </c>
      <c r="AB32" s="5" t="s">
        <v>176</v>
      </c>
      <c r="AC32" s="5">
        <v>1</v>
      </c>
      <c r="AD32" s="5" t="s">
        <v>177</v>
      </c>
      <c r="AE32" s="9">
        <v>1</v>
      </c>
    </row>
    <row r="33" spans="1:31" x14ac:dyDescent="0.45">
      <c r="A33" s="4">
        <v>0.67708333333333337</v>
      </c>
      <c r="B33" s="5" t="s">
        <v>37</v>
      </c>
      <c r="C33" s="28">
        <v>0.17708333333333334</v>
      </c>
      <c r="D33" s="5" t="s">
        <v>178</v>
      </c>
      <c r="E33" s="5" t="s">
        <v>274</v>
      </c>
      <c r="F33" s="5"/>
      <c r="G33" s="5"/>
      <c r="H33" s="5"/>
      <c r="I33" s="5"/>
      <c r="J33" s="5"/>
      <c r="K33" s="5"/>
      <c r="L33" s="5"/>
      <c r="M33" s="5"/>
      <c r="N33" s="5"/>
      <c r="O33" s="9"/>
      <c r="Q33" s="4">
        <v>0.61458333333333337</v>
      </c>
      <c r="R33" s="5" t="s">
        <v>57</v>
      </c>
      <c r="S33" s="28">
        <v>0.11458333333333333</v>
      </c>
      <c r="T33" s="5" t="s">
        <v>181</v>
      </c>
      <c r="U33" s="5" t="s">
        <v>314</v>
      </c>
      <c r="V33" s="5" t="s">
        <v>182</v>
      </c>
      <c r="W33" s="5" t="s">
        <v>165</v>
      </c>
      <c r="X33" s="5" t="s">
        <v>183</v>
      </c>
      <c r="Y33" s="5">
        <v>111111111</v>
      </c>
      <c r="Z33" s="5" t="s">
        <v>184</v>
      </c>
      <c r="AA33" s="5" t="s">
        <v>315</v>
      </c>
      <c r="AB33" s="5"/>
      <c r="AC33" s="5"/>
      <c r="AD33" s="5"/>
      <c r="AE33" s="9"/>
    </row>
    <row r="34" spans="1:31" x14ac:dyDescent="0.45">
      <c r="A34" s="4">
        <v>0.6875</v>
      </c>
      <c r="B34" s="5" t="s">
        <v>48</v>
      </c>
      <c r="C34" s="28">
        <v>0.1875</v>
      </c>
      <c r="D34" s="5" t="s">
        <v>166</v>
      </c>
      <c r="E34" s="5" t="s">
        <v>275</v>
      </c>
      <c r="F34" s="5" t="s">
        <v>167</v>
      </c>
      <c r="G34" s="5" t="s">
        <v>218</v>
      </c>
      <c r="H34" s="5" t="s">
        <v>168</v>
      </c>
      <c r="I34" s="5">
        <v>20</v>
      </c>
      <c r="J34" s="5"/>
      <c r="K34" s="5"/>
      <c r="L34" s="5"/>
      <c r="M34" s="5"/>
      <c r="N34" s="5"/>
      <c r="O34" s="9"/>
      <c r="Q34" s="4">
        <v>0.625</v>
      </c>
      <c r="R34" s="5" t="s">
        <v>58</v>
      </c>
      <c r="S34" s="28">
        <v>0.125</v>
      </c>
      <c r="T34" s="5" t="s">
        <v>172</v>
      </c>
      <c r="U34" s="5" t="s">
        <v>316</v>
      </c>
      <c r="V34" s="5" t="s">
        <v>173</v>
      </c>
      <c r="W34" s="5" t="s">
        <v>317</v>
      </c>
      <c r="X34" s="5" t="s">
        <v>174</v>
      </c>
      <c r="Y34" s="5" t="b">
        <v>1</v>
      </c>
      <c r="Z34" s="5" t="s">
        <v>175</v>
      </c>
      <c r="AA34" s="5" t="s">
        <v>318</v>
      </c>
      <c r="AB34" s="5" t="s">
        <v>176</v>
      </c>
      <c r="AC34" s="5">
        <v>1</v>
      </c>
      <c r="AD34" s="5" t="s">
        <v>177</v>
      </c>
      <c r="AE34" s="9">
        <v>1</v>
      </c>
    </row>
    <row r="35" spans="1:31" x14ac:dyDescent="0.45">
      <c r="A35" s="4">
        <v>0.70138888888888884</v>
      </c>
      <c r="B35" s="5" t="s">
        <v>49</v>
      </c>
      <c r="C35" s="28">
        <v>0.2013888888888889</v>
      </c>
      <c r="D35" s="5" t="s">
        <v>178</v>
      </c>
      <c r="E35" s="5" t="s">
        <v>276</v>
      </c>
      <c r="F35" s="5" t="s">
        <v>277</v>
      </c>
      <c r="G35" s="5" t="s">
        <v>278</v>
      </c>
      <c r="H35" s="5"/>
      <c r="I35" s="5"/>
      <c r="J35" s="5"/>
      <c r="K35" s="5"/>
      <c r="L35" s="5"/>
      <c r="M35" s="5"/>
      <c r="N35" s="5"/>
      <c r="O35" s="9"/>
      <c r="Q35" s="4">
        <v>0.65625</v>
      </c>
      <c r="R35" s="5" t="s">
        <v>37</v>
      </c>
      <c r="S35" s="28">
        <v>0.15625</v>
      </c>
      <c r="T35" s="5" t="s">
        <v>306</v>
      </c>
      <c r="U35" s="5" t="s">
        <v>319</v>
      </c>
      <c r="V35" s="5"/>
      <c r="W35" s="5"/>
      <c r="X35" s="5"/>
      <c r="Y35" s="5"/>
      <c r="Z35" s="5"/>
      <c r="AA35" s="5"/>
      <c r="AB35" s="5"/>
      <c r="AC35" s="5"/>
      <c r="AD35" s="5"/>
      <c r="AE35" s="9"/>
    </row>
    <row r="36" spans="1:31" ht="14.65" thickBot="1" x14ac:dyDescent="0.5">
      <c r="A36" s="4">
        <v>0.70833333333333337</v>
      </c>
      <c r="B36" s="5" t="s">
        <v>19</v>
      </c>
      <c r="C36" s="29">
        <v>0.20833333333333334</v>
      </c>
      <c r="D36" s="14" t="s">
        <v>172</v>
      </c>
      <c r="E36" s="14" t="s">
        <v>279</v>
      </c>
      <c r="F36" s="14" t="s">
        <v>173</v>
      </c>
      <c r="G36" s="14" t="s">
        <v>280</v>
      </c>
      <c r="H36" s="14" t="s">
        <v>174</v>
      </c>
      <c r="I36" s="14" t="b">
        <v>1</v>
      </c>
      <c r="J36" s="14" t="s">
        <v>175</v>
      </c>
      <c r="K36" s="14" t="s">
        <v>281</v>
      </c>
      <c r="L36" s="14" t="s">
        <v>176</v>
      </c>
      <c r="M36" s="14">
        <v>1</v>
      </c>
      <c r="N36" s="14" t="s">
        <v>177</v>
      </c>
      <c r="O36" s="11">
        <v>0.5</v>
      </c>
      <c r="Q36" s="4">
        <v>0.66666666666666663</v>
      </c>
      <c r="R36" s="5" t="s">
        <v>59</v>
      </c>
      <c r="S36" s="28">
        <v>0.16666666666666666</v>
      </c>
      <c r="T36" s="5" t="s">
        <v>166</v>
      </c>
      <c r="U36" s="5" t="s">
        <v>320</v>
      </c>
      <c r="V36" s="5" t="s">
        <v>167</v>
      </c>
      <c r="W36" s="5" t="s">
        <v>250</v>
      </c>
      <c r="X36" s="5" t="s">
        <v>168</v>
      </c>
      <c r="Y36" s="5">
        <v>30</v>
      </c>
      <c r="Z36" s="5"/>
      <c r="AA36" s="5"/>
      <c r="AB36" s="5"/>
      <c r="AC36" s="5"/>
      <c r="AD36" s="5"/>
      <c r="AE36" s="9"/>
    </row>
    <row r="37" spans="1:31" x14ac:dyDescent="0.45">
      <c r="Q37" s="4">
        <v>0.6875</v>
      </c>
      <c r="R37" s="5" t="s">
        <v>60</v>
      </c>
      <c r="S37" s="28">
        <v>0.1875</v>
      </c>
      <c r="T37" s="5" t="s">
        <v>172</v>
      </c>
      <c r="U37" s="5" t="s">
        <v>321</v>
      </c>
      <c r="V37" s="5" t="s">
        <v>173</v>
      </c>
      <c r="W37" s="5" t="s">
        <v>322</v>
      </c>
      <c r="X37" s="5" t="s">
        <v>174</v>
      </c>
      <c r="Y37" s="5" t="b">
        <v>1</v>
      </c>
      <c r="Z37" s="5" t="s">
        <v>175</v>
      </c>
      <c r="AA37" s="5" t="s">
        <v>323</v>
      </c>
      <c r="AB37" s="5" t="s">
        <v>176</v>
      </c>
      <c r="AC37" s="5">
        <v>1</v>
      </c>
      <c r="AD37" s="5" t="s">
        <v>177</v>
      </c>
      <c r="AE37" s="9">
        <v>1</v>
      </c>
    </row>
    <row r="38" spans="1:31" x14ac:dyDescent="0.45">
      <c r="Q38" s="4">
        <v>0.70138888888888884</v>
      </c>
      <c r="R38" s="5" t="s">
        <v>49</v>
      </c>
      <c r="S38" s="19">
        <v>0.2013888888888889</v>
      </c>
      <c r="T38" s="5" t="s">
        <v>306</v>
      </c>
      <c r="U38" s="5" t="s">
        <v>276</v>
      </c>
      <c r="V38" s="5" t="s">
        <v>277</v>
      </c>
      <c r="W38" s="5" t="s">
        <v>278</v>
      </c>
      <c r="X38" s="5"/>
      <c r="Y38" s="5"/>
      <c r="Z38" s="5"/>
      <c r="AA38" s="5"/>
      <c r="AB38" s="5"/>
      <c r="AC38" s="5"/>
      <c r="AD38" s="5"/>
      <c r="AE38" s="9"/>
    </row>
    <row r="39" spans="1:31" ht="14.65" thickBot="1" x14ac:dyDescent="0.5">
      <c r="Q39" s="4">
        <v>0.70833333333333337</v>
      </c>
      <c r="R39" s="5" t="s">
        <v>19</v>
      </c>
      <c r="S39" s="20">
        <v>0.20833333333333334</v>
      </c>
      <c r="T39" s="14" t="s">
        <v>172</v>
      </c>
      <c r="U39" s="14" t="s">
        <v>324</v>
      </c>
      <c r="V39" s="14" t="s">
        <v>173</v>
      </c>
      <c r="W39" s="14" t="s">
        <v>325</v>
      </c>
      <c r="X39" s="14" t="s">
        <v>174</v>
      </c>
      <c r="Y39" s="14" t="b">
        <v>1</v>
      </c>
      <c r="Z39" s="14" t="s">
        <v>175</v>
      </c>
      <c r="AA39" s="14" t="s">
        <v>281</v>
      </c>
      <c r="AB39" s="14" t="s">
        <v>176</v>
      </c>
      <c r="AC39" s="14">
        <v>1</v>
      </c>
      <c r="AD39" s="14" t="s">
        <v>177</v>
      </c>
      <c r="AE39" s="11">
        <v>0.1</v>
      </c>
    </row>
    <row r="40" spans="1:31" ht="14.65" thickBot="1" x14ac:dyDescent="0.5"/>
    <row r="41" spans="1:31" x14ac:dyDescent="0.45">
      <c r="C41" s="21" t="s">
        <v>24</v>
      </c>
      <c r="D41" s="22"/>
      <c r="E41" s="22"/>
      <c r="F41" s="22"/>
      <c r="G41" s="22"/>
      <c r="H41" s="22"/>
      <c r="I41" s="22"/>
      <c r="J41" s="22"/>
      <c r="K41" s="22"/>
      <c r="L41" s="22"/>
      <c r="M41" s="22"/>
      <c r="N41" s="22"/>
      <c r="O41" s="23"/>
      <c r="S41" s="21" t="s">
        <v>25</v>
      </c>
      <c r="T41" s="22"/>
      <c r="U41" s="22"/>
      <c r="V41" s="22"/>
      <c r="W41" s="22"/>
      <c r="X41" s="22"/>
      <c r="Y41" s="22"/>
      <c r="Z41" s="22"/>
      <c r="AA41" s="22"/>
      <c r="AB41" s="22"/>
      <c r="AC41" s="22"/>
      <c r="AD41" s="22"/>
      <c r="AE41" s="23"/>
    </row>
    <row r="42" spans="1:31" x14ac:dyDescent="0.45">
      <c r="A42" s="5"/>
      <c r="B42" s="17" t="s">
        <v>472</v>
      </c>
      <c r="C42" s="27" t="s">
        <v>149</v>
      </c>
      <c r="D42" s="25" t="s">
        <v>123</v>
      </c>
      <c r="E42" s="25" t="s">
        <v>150</v>
      </c>
      <c r="F42" s="25" t="s">
        <v>151</v>
      </c>
      <c r="G42" s="25" t="s">
        <v>152</v>
      </c>
      <c r="H42" s="25" t="s">
        <v>153</v>
      </c>
      <c r="I42" s="25" t="s">
        <v>154</v>
      </c>
      <c r="J42" s="25" t="s">
        <v>155</v>
      </c>
      <c r="K42" s="25" t="s">
        <v>156</v>
      </c>
      <c r="L42" s="25" t="s">
        <v>157</v>
      </c>
      <c r="M42" s="25" t="s">
        <v>158</v>
      </c>
      <c r="N42" s="25" t="s">
        <v>159</v>
      </c>
      <c r="O42" s="26" t="s">
        <v>160</v>
      </c>
      <c r="Q42" s="5"/>
      <c r="R42" s="17" t="s">
        <v>472</v>
      </c>
      <c r="S42" s="27" t="s">
        <v>149</v>
      </c>
      <c r="T42" s="25" t="s">
        <v>123</v>
      </c>
      <c r="U42" s="25" t="s">
        <v>150</v>
      </c>
      <c r="V42" s="25" t="s">
        <v>151</v>
      </c>
      <c r="W42" s="25" t="s">
        <v>152</v>
      </c>
      <c r="X42" s="25" t="s">
        <v>153</v>
      </c>
      <c r="Y42" s="25" t="s">
        <v>154</v>
      </c>
      <c r="Z42" s="25" t="s">
        <v>155</v>
      </c>
      <c r="AA42" s="25" t="s">
        <v>156</v>
      </c>
      <c r="AB42" s="25" t="s">
        <v>157</v>
      </c>
      <c r="AC42" s="25" t="s">
        <v>158</v>
      </c>
      <c r="AD42" s="25" t="s">
        <v>159</v>
      </c>
      <c r="AE42" s="26" t="s">
        <v>160</v>
      </c>
    </row>
    <row r="43" spans="1:31" x14ac:dyDescent="0.45">
      <c r="A43" s="4">
        <v>0.375</v>
      </c>
      <c r="B43" s="5" t="s">
        <v>5</v>
      </c>
      <c r="C43" s="28">
        <v>0.375</v>
      </c>
      <c r="D43" s="5" t="s">
        <v>169</v>
      </c>
      <c r="E43" s="5" t="s">
        <v>326</v>
      </c>
      <c r="F43" s="5" t="s">
        <v>170</v>
      </c>
      <c r="G43" s="5" t="s">
        <v>185</v>
      </c>
      <c r="H43" s="5" t="s">
        <v>171</v>
      </c>
      <c r="I43" s="5">
        <v>20</v>
      </c>
      <c r="J43" s="5"/>
      <c r="K43" s="5"/>
      <c r="L43" s="5"/>
      <c r="M43" s="5"/>
      <c r="N43" s="5"/>
      <c r="O43" s="9"/>
      <c r="Q43" s="4">
        <v>0.375</v>
      </c>
      <c r="R43" s="5" t="s">
        <v>5</v>
      </c>
      <c r="S43" s="28">
        <v>0.375</v>
      </c>
      <c r="T43" s="5" t="s">
        <v>169</v>
      </c>
      <c r="U43" s="5" t="s">
        <v>189</v>
      </c>
      <c r="V43" s="5" t="s">
        <v>170</v>
      </c>
      <c r="W43" s="5" t="s">
        <v>185</v>
      </c>
      <c r="X43" s="5" t="s">
        <v>171</v>
      </c>
      <c r="Y43" s="5">
        <v>20</v>
      </c>
      <c r="Z43" s="5"/>
      <c r="AA43" s="5"/>
      <c r="AB43" s="5"/>
      <c r="AC43" s="5"/>
      <c r="AD43" s="5"/>
      <c r="AE43" s="9"/>
    </row>
    <row r="44" spans="1:31" x14ac:dyDescent="0.45">
      <c r="C44" s="28">
        <v>0.375</v>
      </c>
      <c r="D44" s="5" t="s">
        <v>161</v>
      </c>
      <c r="E44" s="5" t="s">
        <v>189</v>
      </c>
      <c r="F44" s="5" t="s">
        <v>162</v>
      </c>
      <c r="G44" s="5" t="s">
        <v>190</v>
      </c>
      <c r="H44" s="5" t="s">
        <v>163</v>
      </c>
      <c r="I44" s="5" t="s">
        <v>327</v>
      </c>
      <c r="J44" s="5" t="s">
        <v>164</v>
      </c>
      <c r="K44" s="5" t="s">
        <v>328</v>
      </c>
      <c r="L44" s="5" t="s">
        <v>187</v>
      </c>
      <c r="M44" s="5" t="s">
        <v>329</v>
      </c>
      <c r="N44" s="5" t="s">
        <v>184</v>
      </c>
      <c r="O44" s="9" t="s">
        <v>330</v>
      </c>
      <c r="Q44" s="4">
        <v>0.3888888888888889</v>
      </c>
      <c r="R44" s="5" t="s">
        <v>61</v>
      </c>
      <c r="S44" s="28">
        <v>0.3888888888888889</v>
      </c>
      <c r="T44" s="5" t="s">
        <v>172</v>
      </c>
      <c r="U44" s="5" t="s">
        <v>355</v>
      </c>
      <c r="V44" s="5" t="s">
        <v>173</v>
      </c>
      <c r="W44" s="5" t="s">
        <v>356</v>
      </c>
      <c r="X44" s="5" t="s">
        <v>174</v>
      </c>
      <c r="Y44" s="5" t="b">
        <v>1</v>
      </c>
      <c r="Z44" s="5" t="s">
        <v>175</v>
      </c>
      <c r="AA44" s="5" t="s">
        <v>357</v>
      </c>
      <c r="AB44" s="5" t="s">
        <v>176</v>
      </c>
      <c r="AC44" s="5">
        <v>1</v>
      </c>
      <c r="AD44" s="5" t="s">
        <v>177</v>
      </c>
      <c r="AE44" s="9">
        <v>60</v>
      </c>
    </row>
    <row r="45" spans="1:31" x14ac:dyDescent="0.45">
      <c r="A45" s="4">
        <v>0.3888888888888889</v>
      </c>
      <c r="B45" s="5" t="s">
        <v>125</v>
      </c>
      <c r="C45" s="28">
        <v>0.3888888888888889</v>
      </c>
      <c r="D45" s="5" t="s">
        <v>169</v>
      </c>
      <c r="E45" s="5" t="s">
        <v>331</v>
      </c>
      <c r="F45" s="5" t="s">
        <v>170</v>
      </c>
      <c r="G45" s="5" t="s">
        <v>237</v>
      </c>
      <c r="H45" s="5" t="s">
        <v>171</v>
      </c>
      <c r="I45" s="5">
        <v>40</v>
      </c>
      <c r="J45" s="5"/>
      <c r="K45" s="5"/>
      <c r="L45" s="5"/>
      <c r="M45" s="5"/>
      <c r="N45" s="5"/>
      <c r="O45" s="9"/>
      <c r="Q45" s="4">
        <v>0.41666666666666669</v>
      </c>
      <c r="R45" s="5" t="s">
        <v>62</v>
      </c>
      <c r="S45" s="28">
        <v>0.41666666666666669</v>
      </c>
      <c r="T45" s="5" t="s">
        <v>169</v>
      </c>
      <c r="U45" s="5" t="s">
        <v>358</v>
      </c>
      <c r="V45" s="5" t="s">
        <v>170</v>
      </c>
      <c r="W45" s="5" t="s">
        <v>342</v>
      </c>
      <c r="X45" s="5" t="s">
        <v>171</v>
      </c>
      <c r="Y45" s="5">
        <v>45</v>
      </c>
      <c r="Z45" s="5"/>
      <c r="AA45" s="5"/>
      <c r="AB45" s="5"/>
      <c r="AC45" s="5"/>
      <c r="AD45" s="5"/>
      <c r="AE45" s="9"/>
    </row>
    <row r="46" spans="1:31" x14ac:dyDescent="0.45">
      <c r="A46" s="4">
        <v>0.41666666666666669</v>
      </c>
      <c r="B46" s="5" t="s">
        <v>126</v>
      </c>
      <c r="C46" s="28">
        <v>0.41666666666666669</v>
      </c>
      <c r="D46" s="5" t="s">
        <v>172</v>
      </c>
      <c r="E46" s="5" t="s">
        <v>332</v>
      </c>
      <c r="F46" s="5" t="s">
        <v>173</v>
      </c>
      <c r="G46" s="5" t="s">
        <v>260</v>
      </c>
      <c r="H46" s="5" t="s">
        <v>174</v>
      </c>
      <c r="I46" s="5" t="b">
        <v>1</v>
      </c>
      <c r="J46" s="5" t="s">
        <v>175</v>
      </c>
      <c r="K46" s="5" t="s">
        <v>333</v>
      </c>
      <c r="L46" s="5" t="s">
        <v>176</v>
      </c>
      <c r="M46" s="5">
        <v>1</v>
      </c>
      <c r="N46" s="5" t="s">
        <v>177</v>
      </c>
      <c r="O46" s="9">
        <v>0.5</v>
      </c>
      <c r="Q46" s="4">
        <v>0.44791666666666669</v>
      </c>
      <c r="R46" s="5" t="s">
        <v>31</v>
      </c>
      <c r="S46" s="28">
        <v>0.44791666666666669</v>
      </c>
      <c r="T46" s="5" t="s">
        <v>178</v>
      </c>
      <c r="U46" s="5"/>
      <c r="V46" s="5"/>
      <c r="W46" s="5"/>
      <c r="X46" s="5"/>
      <c r="Y46" s="5"/>
      <c r="Z46" s="5"/>
      <c r="AA46" s="5"/>
      <c r="AB46" s="5"/>
      <c r="AC46" s="5"/>
      <c r="AD46" s="5"/>
      <c r="AE46" s="9"/>
    </row>
    <row r="47" spans="1:31" x14ac:dyDescent="0.45">
      <c r="A47" s="4">
        <v>0.44791666666666669</v>
      </c>
      <c r="B47" s="5" t="s">
        <v>89</v>
      </c>
      <c r="C47" s="28">
        <v>0.44791666666666669</v>
      </c>
      <c r="D47" s="5" t="s">
        <v>178</v>
      </c>
      <c r="E47" s="5" t="s">
        <v>198</v>
      </c>
      <c r="F47" s="5"/>
      <c r="G47" s="5"/>
      <c r="H47" s="5"/>
      <c r="I47" s="5"/>
      <c r="J47" s="5"/>
      <c r="K47" s="5"/>
      <c r="L47" s="5"/>
      <c r="M47" s="5"/>
      <c r="N47" s="5"/>
      <c r="O47" s="9"/>
      <c r="Q47" s="4">
        <v>0.45833333333333331</v>
      </c>
      <c r="R47" s="30" t="s">
        <v>63</v>
      </c>
      <c r="S47" s="28">
        <v>0.45833333333333331</v>
      </c>
      <c r="T47" s="5" t="s">
        <v>166</v>
      </c>
      <c r="U47" s="5" t="s">
        <v>359</v>
      </c>
      <c r="V47" s="5" t="s">
        <v>167</v>
      </c>
      <c r="W47" s="5" t="s">
        <v>250</v>
      </c>
      <c r="X47" s="5" t="s">
        <v>168</v>
      </c>
      <c r="Y47" s="5">
        <v>45</v>
      </c>
      <c r="Z47" s="5"/>
      <c r="AA47" s="5"/>
      <c r="AB47" s="5"/>
      <c r="AC47" s="5"/>
      <c r="AD47" s="5"/>
      <c r="AE47" s="9"/>
    </row>
    <row r="48" spans="1:31" x14ac:dyDescent="0.45">
      <c r="A48" s="4">
        <v>0.45833333333333331</v>
      </c>
      <c r="B48" s="5" t="s">
        <v>127</v>
      </c>
      <c r="C48" s="28">
        <v>0.45833333333333331</v>
      </c>
      <c r="D48" s="5" t="s">
        <v>172</v>
      </c>
      <c r="E48" s="5" t="s">
        <v>334</v>
      </c>
      <c r="F48" s="5" t="s">
        <v>173</v>
      </c>
      <c r="G48" s="5" t="s">
        <v>335</v>
      </c>
      <c r="H48" s="5" t="s">
        <v>174</v>
      </c>
      <c r="I48" s="5" t="b">
        <v>1</v>
      </c>
      <c r="J48" s="5" t="s">
        <v>175</v>
      </c>
      <c r="K48" s="5" t="s">
        <v>336</v>
      </c>
      <c r="L48" s="5" t="s">
        <v>176</v>
      </c>
      <c r="M48" s="5">
        <v>1</v>
      </c>
      <c r="N48" s="5" t="s">
        <v>177</v>
      </c>
      <c r="O48" s="9">
        <v>1</v>
      </c>
      <c r="Q48" s="4">
        <v>0.48958333333333331</v>
      </c>
      <c r="R48" s="5" t="s">
        <v>64</v>
      </c>
      <c r="S48" s="28">
        <v>0.48958333333333331</v>
      </c>
      <c r="T48" s="5" t="s">
        <v>169</v>
      </c>
      <c r="U48" s="5" t="s">
        <v>360</v>
      </c>
      <c r="V48" s="5" t="s">
        <v>170</v>
      </c>
      <c r="W48" s="5" t="s">
        <v>237</v>
      </c>
      <c r="X48" s="5" t="s">
        <v>171</v>
      </c>
      <c r="Y48" s="5">
        <v>45</v>
      </c>
      <c r="Z48" s="5"/>
      <c r="AA48" s="5"/>
      <c r="AB48" s="5"/>
      <c r="AC48" s="5"/>
      <c r="AD48" s="5"/>
      <c r="AE48" s="9"/>
    </row>
    <row r="49" spans="1:31" x14ac:dyDescent="0.45">
      <c r="A49" s="4">
        <v>0.48958333333333331</v>
      </c>
      <c r="B49" s="5" t="s">
        <v>128</v>
      </c>
      <c r="C49" s="28">
        <v>0.48958333333333331</v>
      </c>
      <c r="D49" s="5" t="s">
        <v>169</v>
      </c>
      <c r="E49" s="5" t="s">
        <v>337</v>
      </c>
      <c r="F49" s="5" t="s">
        <v>170</v>
      </c>
      <c r="G49" s="5" t="s">
        <v>185</v>
      </c>
      <c r="H49" s="5" t="s">
        <v>171</v>
      </c>
      <c r="I49" s="5">
        <v>45</v>
      </c>
      <c r="J49" s="5"/>
      <c r="K49" s="5"/>
      <c r="L49" s="5"/>
      <c r="M49" s="5"/>
      <c r="N49" s="5"/>
      <c r="O49" s="9"/>
      <c r="Q49" s="4">
        <v>0.52083333333333337</v>
      </c>
      <c r="R49" s="5" t="s">
        <v>10</v>
      </c>
      <c r="S49" s="28">
        <v>0.52083333333333337</v>
      </c>
      <c r="T49" s="5" t="s">
        <v>178</v>
      </c>
      <c r="U49" s="5"/>
      <c r="V49" s="5"/>
      <c r="W49" s="5"/>
      <c r="X49" s="5"/>
      <c r="Y49" s="5"/>
      <c r="Z49" s="5"/>
      <c r="AA49" s="5"/>
      <c r="AB49" s="5"/>
      <c r="AC49" s="5"/>
      <c r="AD49" s="5"/>
      <c r="AE49" s="9"/>
    </row>
    <row r="50" spans="1:31" x14ac:dyDescent="0.45">
      <c r="A50" s="4">
        <v>0.52083333333333337</v>
      </c>
      <c r="B50" s="5" t="s">
        <v>10</v>
      </c>
      <c r="C50" s="28">
        <v>0.52083333333333337</v>
      </c>
      <c r="D50" s="5" t="s">
        <v>178</v>
      </c>
      <c r="E50" s="5" t="s">
        <v>202</v>
      </c>
      <c r="F50" s="5" t="s">
        <v>238</v>
      </c>
      <c r="G50" s="5"/>
      <c r="H50" s="5"/>
      <c r="I50" s="5"/>
      <c r="J50" s="5"/>
      <c r="K50" s="5"/>
      <c r="L50" s="5"/>
      <c r="M50" s="5"/>
      <c r="N50" s="5"/>
      <c r="O50" s="9"/>
      <c r="Q50" s="4">
        <v>0.5625</v>
      </c>
      <c r="R50" s="5" t="s">
        <v>65</v>
      </c>
      <c r="S50" s="28">
        <v>6.25E-2</v>
      </c>
      <c r="T50" s="5" t="s">
        <v>172</v>
      </c>
      <c r="U50" s="5" t="s">
        <v>361</v>
      </c>
      <c r="V50" s="5" t="s">
        <v>173</v>
      </c>
      <c r="W50" s="5" t="s">
        <v>362</v>
      </c>
      <c r="X50" s="5" t="s">
        <v>174</v>
      </c>
      <c r="Y50" s="5" t="b">
        <v>1</v>
      </c>
      <c r="Z50" s="5" t="s">
        <v>175</v>
      </c>
      <c r="AA50" s="5" t="s">
        <v>363</v>
      </c>
      <c r="AB50" s="5" t="s">
        <v>176</v>
      </c>
      <c r="AC50" s="5">
        <v>1</v>
      </c>
      <c r="AD50" s="5" t="s">
        <v>177</v>
      </c>
      <c r="AE50" s="9">
        <v>45</v>
      </c>
    </row>
    <row r="51" spans="1:31" x14ac:dyDescent="0.45">
      <c r="A51" s="4">
        <v>0.5625</v>
      </c>
      <c r="B51" s="5" t="s">
        <v>129</v>
      </c>
      <c r="C51" s="28">
        <v>0.5625</v>
      </c>
      <c r="D51" s="5" t="s">
        <v>172</v>
      </c>
      <c r="E51" s="5" t="s">
        <v>338</v>
      </c>
      <c r="F51" s="5" t="s">
        <v>173</v>
      </c>
      <c r="G51" s="5" t="s">
        <v>339</v>
      </c>
      <c r="H51" s="5" t="s">
        <v>174</v>
      </c>
      <c r="I51" s="5" t="b">
        <v>1</v>
      </c>
      <c r="J51" s="5" t="s">
        <v>175</v>
      </c>
      <c r="K51" s="5" t="s">
        <v>340</v>
      </c>
      <c r="L51" s="5" t="s">
        <v>176</v>
      </c>
      <c r="M51" s="5">
        <v>1</v>
      </c>
      <c r="N51" s="5" t="s">
        <v>177</v>
      </c>
      <c r="O51" s="9">
        <v>1</v>
      </c>
      <c r="Q51" s="4">
        <v>0.59375</v>
      </c>
      <c r="R51" s="5" t="s">
        <v>66</v>
      </c>
      <c r="S51" s="28">
        <v>9.375E-2</v>
      </c>
      <c r="T51" s="5" t="s">
        <v>179</v>
      </c>
      <c r="U51" s="5" t="s">
        <v>364</v>
      </c>
      <c r="V51" s="5" t="s">
        <v>162</v>
      </c>
      <c r="W51" s="5" t="s">
        <v>207</v>
      </c>
      <c r="X51" s="5" t="s">
        <v>180</v>
      </c>
      <c r="Y51" s="5" t="s">
        <v>365</v>
      </c>
      <c r="Z51" s="5"/>
      <c r="AA51" s="5"/>
      <c r="AB51" s="5"/>
      <c r="AC51" s="5"/>
      <c r="AD51" s="5"/>
      <c r="AE51" s="9"/>
    </row>
    <row r="52" spans="1:31" x14ac:dyDescent="0.45">
      <c r="A52" s="4">
        <v>0.58333333333333337</v>
      </c>
      <c r="B52" s="5" t="s">
        <v>130</v>
      </c>
      <c r="C52" s="28">
        <v>0.58333333333333337</v>
      </c>
      <c r="D52" s="5" t="s">
        <v>169</v>
      </c>
      <c r="E52" s="5" t="s">
        <v>341</v>
      </c>
      <c r="F52" s="5" t="s">
        <v>170</v>
      </c>
      <c r="G52" s="5" t="s">
        <v>342</v>
      </c>
      <c r="H52" s="5" t="s">
        <v>171</v>
      </c>
      <c r="I52" s="5">
        <v>45</v>
      </c>
      <c r="J52" s="5"/>
      <c r="K52" s="5"/>
      <c r="L52" s="5"/>
      <c r="M52" s="5"/>
      <c r="N52" s="5"/>
      <c r="O52" s="9"/>
      <c r="Q52" s="4">
        <v>0.61458333333333337</v>
      </c>
      <c r="R52" s="5" t="s">
        <v>13</v>
      </c>
      <c r="S52" s="28">
        <v>0.11458333333333333</v>
      </c>
      <c r="T52" s="5" t="s">
        <v>181</v>
      </c>
      <c r="U52" s="5" t="s">
        <v>243</v>
      </c>
      <c r="V52" s="5" t="s">
        <v>182</v>
      </c>
      <c r="W52" s="5" t="s">
        <v>366</v>
      </c>
      <c r="X52" s="5" t="s">
        <v>183</v>
      </c>
      <c r="Y52" s="5">
        <v>111111111</v>
      </c>
      <c r="Z52" s="5" t="s">
        <v>184</v>
      </c>
      <c r="AA52" s="5" t="s">
        <v>367</v>
      </c>
      <c r="AB52" s="5"/>
      <c r="AC52" s="5"/>
      <c r="AD52" s="5"/>
      <c r="AE52" s="9"/>
    </row>
    <row r="53" spans="1:31" x14ac:dyDescent="0.45">
      <c r="C53" s="28">
        <v>0.58333333333333337</v>
      </c>
      <c r="D53" s="5" t="s">
        <v>161</v>
      </c>
      <c r="E53" s="5" t="s">
        <v>343</v>
      </c>
      <c r="F53" s="5" t="s">
        <v>162</v>
      </c>
      <c r="G53" s="5" t="s">
        <v>190</v>
      </c>
      <c r="H53" s="5" t="s">
        <v>163</v>
      </c>
      <c r="I53" s="5" t="s">
        <v>327</v>
      </c>
      <c r="J53" s="5" t="s">
        <v>164</v>
      </c>
      <c r="K53" s="5" t="s">
        <v>344</v>
      </c>
      <c r="L53" s="5" t="s">
        <v>187</v>
      </c>
      <c r="M53" s="5" t="s">
        <v>345</v>
      </c>
      <c r="N53" s="5" t="s">
        <v>184</v>
      </c>
      <c r="O53" s="9" t="s">
        <v>346</v>
      </c>
      <c r="Q53" s="4">
        <v>0.625</v>
      </c>
      <c r="R53" s="5" t="s">
        <v>67</v>
      </c>
      <c r="S53" s="28">
        <v>0.125</v>
      </c>
      <c r="T53" s="5" t="s">
        <v>169</v>
      </c>
      <c r="U53" s="5" t="s">
        <v>368</v>
      </c>
      <c r="V53" s="5" t="s">
        <v>170</v>
      </c>
      <c r="W53" s="5" t="s">
        <v>369</v>
      </c>
      <c r="X53" s="5" t="s">
        <v>171</v>
      </c>
      <c r="Y53" s="5">
        <v>30</v>
      </c>
      <c r="Z53" s="5"/>
      <c r="AA53" s="5"/>
      <c r="AB53" s="5"/>
      <c r="AC53" s="5"/>
      <c r="AD53" s="5"/>
      <c r="AE53" s="9"/>
    </row>
    <row r="54" spans="1:31" x14ac:dyDescent="0.45">
      <c r="A54" s="4">
        <v>0.61458333333333337</v>
      </c>
      <c r="B54" s="5" t="s">
        <v>76</v>
      </c>
      <c r="C54" s="28">
        <v>0.61458333333333337</v>
      </c>
      <c r="D54" s="5" t="s">
        <v>181</v>
      </c>
      <c r="E54" s="5" t="s">
        <v>347</v>
      </c>
      <c r="F54" s="5" t="s">
        <v>182</v>
      </c>
      <c r="G54" s="5" t="s">
        <v>348</v>
      </c>
      <c r="H54" s="5" t="s">
        <v>183</v>
      </c>
      <c r="I54" s="5">
        <v>111111111</v>
      </c>
      <c r="J54" s="5" t="s">
        <v>184</v>
      </c>
      <c r="K54" s="5" t="s">
        <v>349</v>
      </c>
      <c r="L54" s="5"/>
      <c r="M54" s="5"/>
      <c r="N54" s="5"/>
      <c r="O54" s="9"/>
      <c r="Q54" s="4">
        <v>0.64583333333333337</v>
      </c>
      <c r="R54" s="5" t="s">
        <v>37</v>
      </c>
      <c r="S54" s="28">
        <v>0.14583333333333334</v>
      </c>
      <c r="T54" s="5" t="s">
        <v>178</v>
      </c>
      <c r="U54" s="5"/>
      <c r="V54" s="5"/>
      <c r="W54" s="5"/>
      <c r="X54" s="5"/>
      <c r="Y54" s="5"/>
      <c r="Z54" s="5"/>
      <c r="AA54" s="5"/>
      <c r="AB54" s="5"/>
      <c r="AC54" s="5"/>
      <c r="AD54" s="5"/>
      <c r="AE54" s="9"/>
    </row>
    <row r="55" spans="1:31" x14ac:dyDescent="0.45">
      <c r="A55" s="4">
        <v>0.625</v>
      </c>
      <c r="B55" s="5" t="s">
        <v>131</v>
      </c>
      <c r="C55" s="28">
        <v>0.625</v>
      </c>
      <c r="D55" s="5" t="s">
        <v>169</v>
      </c>
      <c r="E55" s="5" t="s">
        <v>350</v>
      </c>
      <c r="F55" s="5" t="s">
        <v>170</v>
      </c>
      <c r="G55" s="5" t="s">
        <v>240</v>
      </c>
      <c r="H55" s="5" t="s">
        <v>171</v>
      </c>
      <c r="I55" s="5">
        <v>30</v>
      </c>
      <c r="J55" s="5"/>
      <c r="K55" s="5"/>
      <c r="L55" s="5"/>
      <c r="M55" s="5"/>
      <c r="N55" s="5"/>
      <c r="O55" s="9"/>
      <c r="Q55" s="4">
        <v>0.65625</v>
      </c>
      <c r="R55" s="5" t="s">
        <v>59</v>
      </c>
      <c r="S55" s="28">
        <v>0.15625</v>
      </c>
      <c r="T55" s="5" t="s">
        <v>166</v>
      </c>
      <c r="U55" s="5" t="s">
        <v>370</v>
      </c>
      <c r="V55" s="5" t="s">
        <v>167</v>
      </c>
      <c r="W55" s="5" t="s">
        <v>250</v>
      </c>
      <c r="X55" s="5" t="s">
        <v>168</v>
      </c>
      <c r="Y55" s="5">
        <v>30</v>
      </c>
      <c r="Z55" s="5"/>
      <c r="AA55" s="5"/>
      <c r="AB55" s="5"/>
      <c r="AC55" s="5"/>
      <c r="AD55" s="5"/>
      <c r="AE55" s="9"/>
    </row>
    <row r="56" spans="1:31" x14ac:dyDescent="0.45">
      <c r="A56" s="4">
        <v>0.64583333333333337</v>
      </c>
      <c r="B56" s="5" t="s">
        <v>37</v>
      </c>
      <c r="C56" s="28">
        <v>0.64583333333333337</v>
      </c>
      <c r="D56" s="5" t="s">
        <v>178</v>
      </c>
      <c r="E56" s="5" t="s">
        <v>247</v>
      </c>
      <c r="F56" s="5"/>
      <c r="G56" s="5"/>
      <c r="H56" s="5"/>
      <c r="I56" s="5"/>
      <c r="J56" s="5"/>
      <c r="K56" s="5"/>
      <c r="L56" s="5"/>
      <c r="M56" s="5"/>
      <c r="N56" s="5"/>
      <c r="O56" s="9"/>
      <c r="Q56" s="4">
        <v>0.67708333333333337</v>
      </c>
      <c r="R56" s="5" t="s">
        <v>68</v>
      </c>
      <c r="S56" s="28">
        <v>0.17708333333333334</v>
      </c>
      <c r="T56" s="5" t="s">
        <v>172</v>
      </c>
      <c r="U56" s="5" t="s">
        <v>371</v>
      </c>
      <c r="V56" s="5" t="s">
        <v>173</v>
      </c>
      <c r="W56" s="5" t="s">
        <v>372</v>
      </c>
      <c r="X56" s="5" t="s">
        <v>174</v>
      </c>
      <c r="Y56" s="5" t="b">
        <v>1</v>
      </c>
      <c r="Z56" s="5" t="s">
        <v>175</v>
      </c>
      <c r="AA56" s="5" t="s">
        <v>373</v>
      </c>
      <c r="AB56" s="5" t="s">
        <v>176</v>
      </c>
      <c r="AC56" s="5">
        <v>1</v>
      </c>
      <c r="AD56" s="5" t="s">
        <v>177</v>
      </c>
      <c r="AE56" s="9">
        <v>30</v>
      </c>
    </row>
    <row r="57" spans="1:31" x14ac:dyDescent="0.45">
      <c r="A57" s="4">
        <v>0.65625</v>
      </c>
      <c r="B57" s="5" t="s">
        <v>59</v>
      </c>
      <c r="C57" s="28">
        <v>0.65625</v>
      </c>
      <c r="D57" s="5" t="s">
        <v>166</v>
      </c>
      <c r="E57" s="5" t="s">
        <v>320</v>
      </c>
      <c r="F57" s="5" t="s">
        <v>167</v>
      </c>
      <c r="G57" s="5" t="s">
        <v>250</v>
      </c>
      <c r="H57" s="5" t="s">
        <v>168</v>
      </c>
      <c r="I57" s="5">
        <v>30</v>
      </c>
      <c r="J57" s="5"/>
      <c r="K57" s="5"/>
      <c r="L57" s="5"/>
      <c r="M57" s="5"/>
      <c r="N57" s="5"/>
      <c r="O57" s="9"/>
      <c r="Q57" s="4">
        <v>0.69791666666666663</v>
      </c>
      <c r="R57" s="5" t="s">
        <v>69</v>
      </c>
      <c r="S57" s="28">
        <v>0.19791666666666666</v>
      </c>
      <c r="T57" s="5" t="s">
        <v>178</v>
      </c>
      <c r="U57" s="5"/>
      <c r="V57" s="5"/>
      <c r="W57" s="5"/>
      <c r="X57" s="5"/>
      <c r="Y57" s="5"/>
      <c r="Z57" s="5"/>
      <c r="AA57" s="5"/>
      <c r="AB57" s="5"/>
      <c r="AC57" s="5"/>
      <c r="AD57" s="5"/>
      <c r="AE57" s="9"/>
    </row>
    <row r="58" spans="1:31" x14ac:dyDescent="0.45">
      <c r="A58" s="4">
        <v>0.67708333333333337</v>
      </c>
      <c r="B58" s="5" t="s">
        <v>85</v>
      </c>
      <c r="C58" s="28">
        <v>0.67708333333333337</v>
      </c>
      <c r="D58" s="5" t="s">
        <v>172</v>
      </c>
      <c r="E58" s="5" t="s">
        <v>351</v>
      </c>
      <c r="F58" s="5" t="s">
        <v>173</v>
      </c>
      <c r="G58" s="5" t="s">
        <v>352</v>
      </c>
      <c r="H58" s="5" t="s">
        <v>174</v>
      </c>
      <c r="I58" s="5" t="b">
        <v>1</v>
      </c>
      <c r="J58" s="5" t="s">
        <v>175</v>
      </c>
      <c r="K58" s="5" t="s">
        <v>353</v>
      </c>
      <c r="L58" s="5" t="s">
        <v>176</v>
      </c>
      <c r="M58" s="5">
        <v>1</v>
      </c>
      <c r="N58" s="5" t="s">
        <v>177</v>
      </c>
      <c r="O58" s="9">
        <v>1</v>
      </c>
      <c r="Q58" s="4">
        <v>0.70833333333333337</v>
      </c>
      <c r="R58" s="5" t="s">
        <v>19</v>
      </c>
      <c r="S58" s="28">
        <v>0.20833333333333334</v>
      </c>
      <c r="T58" s="5" t="s">
        <v>178</v>
      </c>
      <c r="U58" s="5"/>
      <c r="V58" s="5"/>
      <c r="W58" s="5"/>
      <c r="X58" s="5"/>
      <c r="Y58" s="5"/>
      <c r="Z58" s="5"/>
      <c r="AA58" s="5"/>
      <c r="AB58" s="5"/>
      <c r="AC58" s="5"/>
      <c r="AD58" s="5"/>
      <c r="AE58" s="9"/>
    </row>
    <row r="59" spans="1:31" ht="14.65" thickBot="1" x14ac:dyDescent="0.5">
      <c r="A59" s="4">
        <v>0.69791666666666663</v>
      </c>
      <c r="B59" s="5" t="s">
        <v>69</v>
      </c>
      <c r="C59" s="20">
        <v>0.69791666666666663</v>
      </c>
      <c r="D59" s="14" t="s">
        <v>178</v>
      </c>
      <c r="E59" s="14" t="s">
        <v>354</v>
      </c>
      <c r="F59" s="14"/>
      <c r="G59" s="14"/>
      <c r="H59" s="14"/>
      <c r="I59" s="14"/>
      <c r="J59" s="14"/>
      <c r="K59" s="14"/>
      <c r="L59" s="14"/>
      <c r="M59" s="14"/>
      <c r="N59" s="14"/>
      <c r="O59" s="11"/>
    </row>
    <row r="60" spans="1:31" x14ac:dyDescent="0.45">
      <c r="A60" s="4">
        <v>0.70833333333333337</v>
      </c>
      <c r="B60" s="30" t="s">
        <v>19</v>
      </c>
    </row>
    <row r="61" spans="1:31" ht="14.65" thickBot="1" x14ac:dyDescent="0.5">
      <c r="A61" s="2"/>
    </row>
    <row r="62" spans="1:31" x14ac:dyDescent="0.45">
      <c r="C62" s="21" t="s">
        <v>26</v>
      </c>
      <c r="D62" s="22"/>
      <c r="E62" s="22"/>
      <c r="F62" s="22"/>
      <c r="G62" s="22"/>
      <c r="H62" s="22"/>
      <c r="I62" s="22"/>
      <c r="J62" s="22"/>
      <c r="K62" s="22"/>
      <c r="L62" s="22"/>
      <c r="M62" s="22"/>
      <c r="N62" s="22"/>
      <c r="O62" s="23"/>
      <c r="Q62" s="5"/>
      <c r="R62" s="17" t="s">
        <v>472</v>
      </c>
      <c r="S62" s="21" t="s">
        <v>27</v>
      </c>
      <c r="T62" s="22"/>
      <c r="U62" s="22"/>
      <c r="V62" s="22"/>
      <c r="W62" s="22"/>
      <c r="X62" s="22"/>
      <c r="Y62" s="22"/>
      <c r="Z62" s="22"/>
      <c r="AA62" s="22"/>
      <c r="AB62" s="22"/>
      <c r="AC62" s="22"/>
      <c r="AD62" s="22"/>
      <c r="AE62" s="23"/>
    </row>
    <row r="63" spans="1:31" x14ac:dyDescent="0.45">
      <c r="A63" s="5"/>
      <c r="B63" s="17" t="s">
        <v>472</v>
      </c>
      <c r="C63" s="27" t="s">
        <v>149</v>
      </c>
      <c r="D63" s="25" t="s">
        <v>123</v>
      </c>
      <c r="E63" s="25" t="s">
        <v>150</v>
      </c>
      <c r="F63" s="25" t="s">
        <v>151</v>
      </c>
      <c r="G63" s="25" t="s">
        <v>152</v>
      </c>
      <c r="H63" s="25" t="s">
        <v>153</v>
      </c>
      <c r="I63" s="25" t="s">
        <v>154</v>
      </c>
      <c r="J63" s="25" t="s">
        <v>155</v>
      </c>
      <c r="K63" s="25" t="s">
        <v>156</v>
      </c>
      <c r="L63" s="25" t="s">
        <v>157</v>
      </c>
      <c r="M63" s="25" t="s">
        <v>158</v>
      </c>
      <c r="N63" s="25" t="s">
        <v>159</v>
      </c>
      <c r="O63" s="26" t="s">
        <v>160</v>
      </c>
      <c r="Q63" s="4">
        <v>0.375</v>
      </c>
      <c r="R63" s="30" t="s">
        <v>5</v>
      </c>
      <c r="S63" s="27" t="s">
        <v>149</v>
      </c>
      <c r="T63" s="25" t="s">
        <v>123</v>
      </c>
      <c r="U63" s="25" t="s">
        <v>150</v>
      </c>
      <c r="V63" s="25" t="s">
        <v>151</v>
      </c>
      <c r="W63" s="25" t="s">
        <v>152</v>
      </c>
      <c r="X63" s="25" t="s">
        <v>153</v>
      </c>
      <c r="Y63" s="25" t="s">
        <v>154</v>
      </c>
      <c r="Z63" s="25" t="s">
        <v>155</v>
      </c>
      <c r="AA63" s="25" t="s">
        <v>156</v>
      </c>
      <c r="AB63" s="25" t="s">
        <v>157</v>
      </c>
      <c r="AC63" s="25" t="s">
        <v>158</v>
      </c>
      <c r="AD63" s="25" t="s">
        <v>159</v>
      </c>
      <c r="AE63" s="26" t="s">
        <v>160</v>
      </c>
    </row>
    <row r="64" spans="1:31" x14ac:dyDescent="0.45">
      <c r="A64" s="4">
        <v>0.375</v>
      </c>
      <c r="B64" s="5" t="s">
        <v>5</v>
      </c>
      <c r="C64" s="28">
        <v>0.375</v>
      </c>
      <c r="D64" s="5" t="s">
        <v>169</v>
      </c>
      <c r="E64" s="5" t="s">
        <v>374</v>
      </c>
      <c r="F64" s="5" t="s">
        <v>170</v>
      </c>
      <c r="G64" s="5" t="s">
        <v>375</v>
      </c>
      <c r="H64" s="5" t="s">
        <v>171</v>
      </c>
      <c r="I64" s="5">
        <v>20</v>
      </c>
      <c r="J64" s="5"/>
      <c r="K64" s="5"/>
      <c r="L64" s="5"/>
      <c r="M64" s="5"/>
      <c r="N64" s="5"/>
      <c r="O64" s="9"/>
      <c r="Q64" s="4">
        <v>0.3888888888888889</v>
      </c>
      <c r="R64" s="5" t="s">
        <v>79</v>
      </c>
      <c r="S64" s="28">
        <v>0.3888888888888889</v>
      </c>
      <c r="T64" s="5" t="s">
        <v>179</v>
      </c>
      <c r="U64" s="5" t="s">
        <v>408</v>
      </c>
      <c r="V64" s="5" t="s">
        <v>162</v>
      </c>
      <c r="W64" s="5" t="s">
        <v>207</v>
      </c>
      <c r="X64" s="5" t="s">
        <v>180</v>
      </c>
      <c r="Y64" s="5" t="s">
        <v>409</v>
      </c>
      <c r="Z64" s="5"/>
      <c r="AA64" s="5"/>
      <c r="AB64" s="5"/>
      <c r="AC64" s="5"/>
      <c r="AD64" s="5"/>
      <c r="AE64" s="9"/>
    </row>
    <row r="65" spans="1:31" x14ac:dyDescent="0.45">
      <c r="A65" s="4">
        <v>0.3888888888888889</v>
      </c>
      <c r="B65" s="5" t="s">
        <v>55</v>
      </c>
      <c r="C65" s="28">
        <v>0.3888888888888889</v>
      </c>
      <c r="D65" s="5" t="s">
        <v>172</v>
      </c>
      <c r="E65" s="5" t="s">
        <v>376</v>
      </c>
      <c r="F65" s="5" t="s">
        <v>173</v>
      </c>
      <c r="G65" s="5" t="s">
        <v>377</v>
      </c>
      <c r="H65" s="5" t="s">
        <v>174</v>
      </c>
      <c r="I65" s="5" t="b">
        <v>1</v>
      </c>
      <c r="J65" s="5" t="s">
        <v>175</v>
      </c>
      <c r="K65" s="5" t="s">
        <v>378</v>
      </c>
      <c r="L65" s="5" t="s">
        <v>176</v>
      </c>
      <c r="M65" s="5">
        <v>1</v>
      </c>
      <c r="N65" s="5" t="s">
        <v>177</v>
      </c>
      <c r="O65" s="9">
        <v>1</v>
      </c>
      <c r="Q65" s="4">
        <v>0.41666666666666669</v>
      </c>
      <c r="R65" s="5" t="s">
        <v>80</v>
      </c>
      <c r="S65" s="28">
        <v>0.41666666666666669</v>
      </c>
      <c r="T65" s="5" t="s">
        <v>172</v>
      </c>
      <c r="U65" s="5" t="s">
        <v>410</v>
      </c>
      <c r="V65" s="5" t="s">
        <v>173</v>
      </c>
      <c r="W65" s="5">
        <v>101</v>
      </c>
      <c r="X65" s="5" t="s">
        <v>174</v>
      </c>
      <c r="Y65" s="5" t="b">
        <v>1</v>
      </c>
      <c r="Z65" s="5" t="s">
        <v>175</v>
      </c>
      <c r="AA65" s="5" t="s">
        <v>411</v>
      </c>
      <c r="AB65" s="5" t="s">
        <v>176</v>
      </c>
      <c r="AC65" s="5">
        <v>1</v>
      </c>
      <c r="AD65" s="5" t="s">
        <v>177</v>
      </c>
      <c r="AE65" s="9">
        <v>0</v>
      </c>
    </row>
    <row r="66" spans="1:31" x14ac:dyDescent="0.45">
      <c r="C66" s="28">
        <v>0.40277777777777779</v>
      </c>
      <c r="D66" s="5" t="s">
        <v>172</v>
      </c>
      <c r="E66" s="5" t="s">
        <v>379</v>
      </c>
      <c r="F66" s="5" t="s">
        <v>173</v>
      </c>
      <c r="G66" s="5" t="s">
        <v>380</v>
      </c>
      <c r="H66" s="5" t="s">
        <v>174</v>
      </c>
      <c r="I66" s="5" t="b">
        <v>1</v>
      </c>
      <c r="J66" s="5" t="s">
        <v>175</v>
      </c>
      <c r="K66" s="5" t="s">
        <v>381</v>
      </c>
      <c r="L66" s="5" t="s">
        <v>176</v>
      </c>
      <c r="M66" s="5">
        <v>1</v>
      </c>
      <c r="N66" s="5" t="s">
        <v>177</v>
      </c>
      <c r="O66" s="9">
        <v>1</v>
      </c>
      <c r="Q66" s="4">
        <v>0.44791666666666669</v>
      </c>
      <c r="R66" s="5" t="s">
        <v>31</v>
      </c>
      <c r="S66" s="28">
        <v>0.44791666666666669</v>
      </c>
      <c r="T66" s="5" t="s">
        <v>178</v>
      </c>
      <c r="U66" s="5" t="s">
        <v>198</v>
      </c>
      <c r="V66" s="5"/>
      <c r="W66" s="5"/>
      <c r="X66" s="5"/>
      <c r="Y66" s="5"/>
      <c r="Z66" s="5"/>
      <c r="AA66" s="5"/>
      <c r="AB66" s="5"/>
      <c r="AC66" s="5"/>
      <c r="AD66" s="5"/>
      <c r="AE66" s="9"/>
    </row>
    <row r="67" spans="1:31" x14ac:dyDescent="0.45">
      <c r="A67" s="4">
        <v>0.41666666666666669</v>
      </c>
      <c r="B67" s="5" t="s">
        <v>71</v>
      </c>
      <c r="C67" s="28">
        <v>0.41666666666666669</v>
      </c>
      <c r="D67" s="5" t="s">
        <v>172</v>
      </c>
      <c r="E67" s="5" t="s">
        <v>382</v>
      </c>
      <c r="F67" s="5" t="s">
        <v>173</v>
      </c>
      <c r="G67" s="5" t="s">
        <v>383</v>
      </c>
      <c r="H67" s="5" t="s">
        <v>174</v>
      </c>
      <c r="I67" s="5" t="b">
        <v>1</v>
      </c>
      <c r="J67" s="5" t="s">
        <v>175</v>
      </c>
      <c r="K67" s="5" t="s">
        <v>384</v>
      </c>
      <c r="L67" s="5" t="s">
        <v>176</v>
      </c>
      <c r="M67" s="5">
        <v>1</v>
      </c>
      <c r="N67" s="5" t="s">
        <v>177</v>
      </c>
      <c r="O67" s="9">
        <v>1</v>
      </c>
      <c r="Q67" s="4">
        <v>0.45833333333333331</v>
      </c>
      <c r="R67" s="5" t="s">
        <v>81</v>
      </c>
      <c r="S67" s="28">
        <v>0.45833333333333331</v>
      </c>
      <c r="T67" s="5" t="s">
        <v>172</v>
      </c>
      <c r="U67" s="5" t="s">
        <v>412</v>
      </c>
      <c r="V67" s="5" t="s">
        <v>173</v>
      </c>
      <c r="W67" s="5">
        <v>102</v>
      </c>
      <c r="X67" s="5" t="s">
        <v>174</v>
      </c>
      <c r="Y67" s="5" t="b">
        <v>1</v>
      </c>
      <c r="Z67" s="5" t="s">
        <v>175</v>
      </c>
      <c r="AA67" s="5" t="s">
        <v>413</v>
      </c>
      <c r="AB67" s="5" t="s">
        <v>176</v>
      </c>
      <c r="AC67" s="5">
        <v>1</v>
      </c>
      <c r="AD67" s="5" t="s">
        <v>177</v>
      </c>
      <c r="AE67" s="9">
        <v>0</v>
      </c>
    </row>
    <row r="68" spans="1:31" x14ac:dyDescent="0.45">
      <c r="C68" s="28">
        <v>0.4236111111111111</v>
      </c>
      <c r="D68" s="5" t="s">
        <v>172</v>
      </c>
      <c r="E68" s="5" t="s">
        <v>385</v>
      </c>
      <c r="F68" s="5" t="s">
        <v>173</v>
      </c>
      <c r="G68" s="5" t="s">
        <v>386</v>
      </c>
      <c r="H68" s="5" t="s">
        <v>174</v>
      </c>
      <c r="I68" s="5" t="b">
        <v>1</v>
      </c>
      <c r="J68" s="5" t="s">
        <v>175</v>
      </c>
      <c r="K68" s="5" t="s">
        <v>387</v>
      </c>
      <c r="L68" s="5" t="s">
        <v>176</v>
      </c>
      <c r="M68" s="5">
        <v>1</v>
      </c>
      <c r="N68" s="5" t="s">
        <v>177</v>
      </c>
      <c r="O68" s="9">
        <v>10</v>
      </c>
      <c r="Q68" s="4">
        <v>0.48958333333333331</v>
      </c>
      <c r="R68" s="5" t="s">
        <v>82</v>
      </c>
      <c r="S68" s="28">
        <v>0.48958333333333331</v>
      </c>
      <c r="T68" s="5" t="s">
        <v>166</v>
      </c>
      <c r="U68" s="5" t="s">
        <v>414</v>
      </c>
      <c r="V68" s="5" t="s">
        <v>167</v>
      </c>
      <c r="W68" s="5" t="s">
        <v>415</v>
      </c>
      <c r="X68" s="5" t="s">
        <v>168</v>
      </c>
      <c r="Y68" s="5">
        <v>45</v>
      </c>
      <c r="Z68" s="5"/>
      <c r="AA68" s="5"/>
      <c r="AB68" s="5"/>
      <c r="AC68" s="5"/>
      <c r="AD68" s="5"/>
      <c r="AE68" s="9"/>
    </row>
    <row r="69" spans="1:31" x14ac:dyDescent="0.45">
      <c r="A69" s="4">
        <v>0.44791666666666669</v>
      </c>
      <c r="B69" s="5" t="s">
        <v>52</v>
      </c>
      <c r="C69" s="28">
        <v>0.44791666666666669</v>
      </c>
      <c r="D69" s="5" t="s">
        <v>169</v>
      </c>
      <c r="E69" s="5" t="s">
        <v>388</v>
      </c>
      <c r="F69" s="5" t="s">
        <v>170</v>
      </c>
      <c r="G69" s="5" t="s">
        <v>389</v>
      </c>
      <c r="H69" s="5" t="s">
        <v>171</v>
      </c>
      <c r="I69" s="5">
        <v>15</v>
      </c>
      <c r="J69" s="5"/>
      <c r="K69" s="5"/>
      <c r="L69" s="5"/>
      <c r="M69" s="5"/>
      <c r="N69" s="5"/>
      <c r="O69" s="9"/>
      <c r="Q69" s="4">
        <v>0.52083333333333337</v>
      </c>
      <c r="R69" s="5" t="s">
        <v>10</v>
      </c>
      <c r="S69" s="28">
        <v>0.52083333333333337</v>
      </c>
      <c r="T69" s="5" t="s">
        <v>178</v>
      </c>
      <c r="U69" s="5" t="s">
        <v>202</v>
      </c>
      <c r="V69" s="5"/>
      <c r="W69" s="5"/>
      <c r="X69" s="5"/>
      <c r="Y69" s="5"/>
      <c r="Z69" s="5"/>
      <c r="AA69" s="5"/>
      <c r="AB69" s="5"/>
      <c r="AC69" s="5"/>
      <c r="AD69" s="5"/>
      <c r="AE69" s="9"/>
    </row>
    <row r="70" spans="1:31" x14ac:dyDescent="0.45">
      <c r="A70" s="4">
        <v>0.45833333333333331</v>
      </c>
      <c r="B70" s="5" t="s">
        <v>72</v>
      </c>
      <c r="C70" s="28">
        <v>0.45833333333333331</v>
      </c>
      <c r="D70" s="5" t="s">
        <v>166</v>
      </c>
      <c r="E70" s="5" t="s">
        <v>390</v>
      </c>
      <c r="F70" s="5" t="s">
        <v>167</v>
      </c>
      <c r="G70" s="5" t="s">
        <v>250</v>
      </c>
      <c r="H70" s="5" t="s">
        <v>168</v>
      </c>
      <c r="I70" s="5">
        <v>45</v>
      </c>
      <c r="J70" s="5"/>
      <c r="K70" s="5"/>
      <c r="L70" s="5"/>
      <c r="M70" s="5"/>
      <c r="N70" s="5"/>
      <c r="O70" s="9"/>
      <c r="Q70" s="4">
        <v>0.5625</v>
      </c>
      <c r="R70" s="5" t="s">
        <v>83</v>
      </c>
      <c r="S70" s="28">
        <v>0.5625</v>
      </c>
      <c r="T70" s="5" t="s">
        <v>282</v>
      </c>
      <c r="U70" s="5" t="s">
        <v>416</v>
      </c>
      <c r="V70" s="5" t="s">
        <v>284</v>
      </c>
      <c r="W70" s="5" t="s">
        <v>417</v>
      </c>
      <c r="X70" s="5" t="s">
        <v>286</v>
      </c>
      <c r="Y70" s="5">
        <v>60</v>
      </c>
      <c r="Z70" s="5" t="s">
        <v>287</v>
      </c>
      <c r="AA70" s="5">
        <v>4</v>
      </c>
      <c r="AB70" s="5" t="s">
        <v>288</v>
      </c>
      <c r="AC70" s="5">
        <v>1</v>
      </c>
      <c r="AD70" s="5"/>
      <c r="AE70" s="9"/>
    </row>
    <row r="71" spans="1:31" x14ac:dyDescent="0.45">
      <c r="A71" s="4">
        <v>0.48958333333333331</v>
      </c>
      <c r="B71" s="5" t="s">
        <v>73</v>
      </c>
      <c r="C71" s="28">
        <v>0.48958333333333331</v>
      </c>
      <c r="D71" s="5" t="s">
        <v>161</v>
      </c>
      <c r="E71" s="5" t="s">
        <v>391</v>
      </c>
      <c r="F71" s="5" t="s">
        <v>162</v>
      </c>
      <c r="G71" s="5" t="s">
        <v>190</v>
      </c>
      <c r="H71" s="5" t="s">
        <v>163</v>
      </c>
      <c r="I71" s="5" t="s">
        <v>165</v>
      </c>
      <c r="J71" s="5" t="s">
        <v>164</v>
      </c>
      <c r="K71" s="5" t="s">
        <v>392</v>
      </c>
      <c r="L71" s="5" t="s">
        <v>187</v>
      </c>
      <c r="M71" s="5" t="s">
        <v>393</v>
      </c>
      <c r="N71" s="5" t="s">
        <v>184</v>
      </c>
      <c r="O71" s="9" t="s">
        <v>394</v>
      </c>
      <c r="Q71" s="4">
        <v>0.59375</v>
      </c>
      <c r="R71" s="5" t="s">
        <v>76</v>
      </c>
      <c r="S71" s="28">
        <v>0.59375</v>
      </c>
      <c r="T71" s="5" t="s">
        <v>181</v>
      </c>
      <c r="U71" s="5" t="s">
        <v>418</v>
      </c>
      <c r="V71" s="5" t="s">
        <v>182</v>
      </c>
      <c r="W71" s="5" t="s">
        <v>419</v>
      </c>
      <c r="X71" s="5" t="s">
        <v>183</v>
      </c>
      <c r="Y71" s="5">
        <v>111111111</v>
      </c>
      <c r="Z71" s="5" t="s">
        <v>184</v>
      </c>
      <c r="AA71" s="5" t="s">
        <v>420</v>
      </c>
      <c r="AB71" s="5"/>
      <c r="AC71" s="5"/>
      <c r="AD71" s="5"/>
      <c r="AE71" s="9"/>
    </row>
    <row r="72" spans="1:31" x14ac:dyDescent="0.45">
      <c r="A72" s="4">
        <v>0.52083333333333337</v>
      </c>
      <c r="B72" s="5" t="s">
        <v>10</v>
      </c>
      <c r="C72" s="28">
        <v>0.52083333333333337</v>
      </c>
      <c r="D72" s="5" t="s">
        <v>178</v>
      </c>
      <c r="E72" s="5" t="s">
        <v>395</v>
      </c>
      <c r="F72" s="5"/>
      <c r="G72" s="5"/>
      <c r="H72" s="5"/>
      <c r="I72" s="5"/>
      <c r="J72" s="5"/>
      <c r="K72" s="5"/>
      <c r="L72" s="5"/>
      <c r="M72" s="5"/>
      <c r="N72" s="5"/>
      <c r="O72" s="9"/>
      <c r="Q72" s="4">
        <v>0.60416666666666663</v>
      </c>
      <c r="R72" s="5" t="s">
        <v>84</v>
      </c>
      <c r="S72" s="28">
        <v>0.60416666666666663</v>
      </c>
      <c r="T72" s="5" t="s">
        <v>172</v>
      </c>
      <c r="U72" s="5" t="s">
        <v>421</v>
      </c>
      <c r="V72" s="5" t="s">
        <v>173</v>
      </c>
      <c r="W72" s="5">
        <v>103</v>
      </c>
      <c r="X72" s="5" t="s">
        <v>174</v>
      </c>
      <c r="Y72" s="5" t="b">
        <v>1</v>
      </c>
      <c r="Z72" s="5" t="s">
        <v>175</v>
      </c>
      <c r="AA72" s="5" t="s">
        <v>422</v>
      </c>
      <c r="AB72" s="5" t="s">
        <v>176</v>
      </c>
      <c r="AC72" s="5">
        <v>1</v>
      </c>
      <c r="AD72" s="5" t="s">
        <v>177</v>
      </c>
      <c r="AE72" s="9">
        <v>0</v>
      </c>
    </row>
    <row r="73" spans="1:31" x14ac:dyDescent="0.45">
      <c r="A73" s="4">
        <v>0.5625</v>
      </c>
      <c r="B73" s="5" t="s">
        <v>74</v>
      </c>
      <c r="C73" s="28">
        <v>0.5625</v>
      </c>
      <c r="D73" s="5" t="s">
        <v>172</v>
      </c>
      <c r="E73" s="5" t="s">
        <v>396</v>
      </c>
      <c r="F73" s="5" t="s">
        <v>173</v>
      </c>
      <c r="G73" s="5" t="s">
        <v>397</v>
      </c>
      <c r="H73" s="5" t="s">
        <v>174</v>
      </c>
      <c r="I73" s="5" t="b">
        <v>1</v>
      </c>
      <c r="J73" s="5" t="s">
        <v>175</v>
      </c>
      <c r="K73" s="5" t="s">
        <v>398</v>
      </c>
      <c r="L73" s="5" t="s">
        <v>176</v>
      </c>
      <c r="M73" s="5">
        <v>1</v>
      </c>
      <c r="N73" s="5" t="s">
        <v>177</v>
      </c>
      <c r="O73" s="9">
        <v>45</v>
      </c>
      <c r="Q73" s="4">
        <v>0.63541666666666663</v>
      </c>
      <c r="R73" s="5" t="s">
        <v>37</v>
      </c>
      <c r="S73" s="28">
        <v>0.63541666666666663</v>
      </c>
      <c r="T73" s="5" t="s">
        <v>178</v>
      </c>
      <c r="U73" s="5" t="s">
        <v>247</v>
      </c>
      <c r="V73" s="5"/>
      <c r="W73" s="5"/>
      <c r="X73" s="5"/>
      <c r="Y73" s="5"/>
      <c r="Z73" s="5"/>
      <c r="AA73" s="5"/>
      <c r="AB73" s="5"/>
      <c r="AC73" s="5"/>
      <c r="AD73" s="5"/>
      <c r="AE73" s="9"/>
    </row>
    <row r="74" spans="1:31" x14ac:dyDescent="0.45">
      <c r="A74" s="4">
        <v>0.59375</v>
      </c>
      <c r="B74" s="5" t="s">
        <v>75</v>
      </c>
      <c r="C74" s="28">
        <v>0.59375</v>
      </c>
      <c r="D74" s="5" t="s">
        <v>172</v>
      </c>
      <c r="E74" s="5" t="s">
        <v>399</v>
      </c>
      <c r="F74" s="5" t="s">
        <v>173</v>
      </c>
      <c r="G74" s="5" t="s">
        <v>400</v>
      </c>
      <c r="H74" s="5" t="s">
        <v>174</v>
      </c>
      <c r="I74" s="5" t="b">
        <v>1</v>
      </c>
      <c r="J74" s="5" t="s">
        <v>175</v>
      </c>
      <c r="K74" s="5" t="s">
        <v>401</v>
      </c>
      <c r="L74" s="5" t="s">
        <v>176</v>
      </c>
      <c r="M74" s="5">
        <v>1</v>
      </c>
      <c r="N74" s="5" t="s">
        <v>177</v>
      </c>
      <c r="O74" s="9">
        <v>30</v>
      </c>
      <c r="Q74" s="4">
        <v>0.64583333333333337</v>
      </c>
      <c r="R74" s="5" t="s">
        <v>85</v>
      </c>
      <c r="S74" s="28">
        <v>0.64583333333333337</v>
      </c>
      <c r="T74" s="5" t="s">
        <v>172</v>
      </c>
      <c r="U74" s="5" t="s">
        <v>423</v>
      </c>
      <c r="V74" s="5" t="s">
        <v>173</v>
      </c>
      <c r="W74" s="5">
        <v>104</v>
      </c>
      <c r="X74" s="5" t="s">
        <v>174</v>
      </c>
      <c r="Y74" s="5" t="b">
        <v>1</v>
      </c>
      <c r="Z74" s="5" t="s">
        <v>175</v>
      </c>
      <c r="AA74" s="5" t="s">
        <v>424</v>
      </c>
      <c r="AB74" s="5" t="s">
        <v>176</v>
      </c>
      <c r="AC74" s="5">
        <v>1</v>
      </c>
      <c r="AD74" s="5" t="s">
        <v>177</v>
      </c>
      <c r="AE74" s="9">
        <v>0</v>
      </c>
    </row>
    <row r="75" spans="1:31" x14ac:dyDescent="0.45">
      <c r="A75" s="4">
        <v>0.61458333333333337</v>
      </c>
      <c r="B75" s="5" t="s">
        <v>76</v>
      </c>
      <c r="C75" s="28">
        <v>0.61458333333333337</v>
      </c>
      <c r="D75" s="5" t="s">
        <v>181</v>
      </c>
      <c r="E75" s="5" t="s">
        <v>402</v>
      </c>
      <c r="F75" s="5" t="s">
        <v>182</v>
      </c>
      <c r="G75" s="5" t="s">
        <v>165</v>
      </c>
      <c r="H75" s="5" t="s">
        <v>183</v>
      </c>
      <c r="I75" s="5">
        <v>111111111</v>
      </c>
      <c r="J75" s="5" t="s">
        <v>184</v>
      </c>
      <c r="K75" s="5" t="s">
        <v>403</v>
      </c>
      <c r="L75" s="5"/>
      <c r="M75" s="5"/>
      <c r="N75" s="5"/>
      <c r="O75" s="9"/>
      <c r="Q75" s="4">
        <v>0.67708333333333337</v>
      </c>
      <c r="R75" s="5" t="s">
        <v>86</v>
      </c>
      <c r="S75" s="28">
        <v>0.67708333333333337</v>
      </c>
      <c r="T75" s="5" t="s">
        <v>178</v>
      </c>
      <c r="U75" s="5" t="s">
        <v>354</v>
      </c>
      <c r="V75" s="5"/>
      <c r="W75" s="5"/>
      <c r="X75" s="5"/>
      <c r="Y75" s="5"/>
      <c r="Z75" s="5"/>
      <c r="AA75" s="5"/>
      <c r="AB75" s="5"/>
      <c r="AC75" s="5"/>
      <c r="AD75" s="5"/>
      <c r="AE75" s="9"/>
    </row>
    <row r="76" spans="1:31" x14ac:dyDescent="0.45">
      <c r="A76" s="4">
        <v>0.625</v>
      </c>
      <c r="B76" s="5" t="s">
        <v>59</v>
      </c>
      <c r="C76" s="28">
        <v>0.625</v>
      </c>
      <c r="D76" s="5" t="s">
        <v>166</v>
      </c>
      <c r="E76" s="5" t="s">
        <v>320</v>
      </c>
      <c r="F76" s="5" t="s">
        <v>167</v>
      </c>
      <c r="G76" s="5" t="s">
        <v>250</v>
      </c>
      <c r="H76" s="5" t="s">
        <v>168</v>
      </c>
      <c r="I76" s="5">
        <v>30</v>
      </c>
      <c r="J76" s="5"/>
      <c r="K76" s="5"/>
      <c r="L76" s="5"/>
      <c r="M76" s="5"/>
      <c r="N76" s="5"/>
      <c r="O76" s="9"/>
      <c r="Q76" s="4">
        <v>0.6875</v>
      </c>
      <c r="R76" s="5" t="s">
        <v>62</v>
      </c>
      <c r="S76" s="28">
        <v>0.6875</v>
      </c>
      <c r="T76" s="5" t="s">
        <v>172</v>
      </c>
      <c r="U76" s="5" t="s">
        <v>425</v>
      </c>
      <c r="V76" s="5" t="s">
        <v>173</v>
      </c>
      <c r="W76" s="5">
        <v>105</v>
      </c>
      <c r="X76" s="5" t="s">
        <v>174</v>
      </c>
      <c r="Y76" s="5" t="b">
        <v>1</v>
      </c>
      <c r="Z76" s="5" t="s">
        <v>175</v>
      </c>
      <c r="AA76" s="5" t="s">
        <v>426</v>
      </c>
      <c r="AB76" s="5" t="s">
        <v>176</v>
      </c>
      <c r="AC76" s="5">
        <v>1</v>
      </c>
      <c r="AD76" s="5" t="s">
        <v>177</v>
      </c>
      <c r="AE76" s="9">
        <v>0</v>
      </c>
    </row>
    <row r="77" spans="1:31" ht="14.65" thickBot="1" x14ac:dyDescent="0.5">
      <c r="A77" s="4">
        <v>0.64583333333333337</v>
      </c>
      <c r="B77" s="5" t="s">
        <v>37</v>
      </c>
      <c r="C77" s="28">
        <v>0.64583333333333337</v>
      </c>
      <c r="D77" s="5" t="s">
        <v>178</v>
      </c>
      <c r="E77" s="5" t="s">
        <v>274</v>
      </c>
      <c r="F77" s="5"/>
      <c r="G77" s="5"/>
      <c r="H77" s="5"/>
      <c r="I77" s="5"/>
      <c r="J77" s="5"/>
      <c r="K77" s="5"/>
      <c r="L77" s="5"/>
      <c r="M77" s="5"/>
      <c r="N77" s="5"/>
      <c r="O77" s="9"/>
      <c r="Q77" s="4">
        <v>0.70833333333333337</v>
      </c>
      <c r="R77" s="5" t="s">
        <v>19</v>
      </c>
      <c r="S77" s="29">
        <v>0.70833333333333337</v>
      </c>
      <c r="T77" s="14" t="s">
        <v>178</v>
      </c>
      <c r="U77" s="14" t="s">
        <v>222</v>
      </c>
      <c r="V77" s="14"/>
      <c r="W77" s="14"/>
      <c r="X77" s="14"/>
      <c r="Y77" s="14"/>
      <c r="Z77" s="14"/>
      <c r="AA77" s="14"/>
      <c r="AB77" s="14"/>
      <c r="AC77" s="14"/>
      <c r="AD77" s="14"/>
      <c r="AE77" s="11"/>
    </row>
    <row r="78" spans="1:31" x14ac:dyDescent="0.45">
      <c r="A78" s="4">
        <v>0.65625</v>
      </c>
      <c r="B78" s="5" t="s">
        <v>77</v>
      </c>
      <c r="C78" s="28">
        <v>0.65625</v>
      </c>
      <c r="D78" s="5" t="s">
        <v>169</v>
      </c>
      <c r="E78" s="5" t="s">
        <v>404</v>
      </c>
      <c r="F78" s="5" t="s">
        <v>170</v>
      </c>
      <c r="G78" s="5" t="s">
        <v>237</v>
      </c>
      <c r="H78" s="5" t="s">
        <v>171</v>
      </c>
      <c r="I78" s="5">
        <v>30</v>
      </c>
      <c r="J78" s="5"/>
      <c r="K78" s="5"/>
      <c r="L78" s="5"/>
      <c r="M78" s="5"/>
      <c r="N78" s="5"/>
      <c r="O78" s="9"/>
    </row>
    <row r="79" spans="1:31" x14ac:dyDescent="0.45">
      <c r="A79" s="4">
        <v>0.67708333333333337</v>
      </c>
      <c r="B79" s="30" t="s">
        <v>67</v>
      </c>
      <c r="C79" s="28">
        <v>0.67708333333333337</v>
      </c>
      <c r="D79" s="5" t="s">
        <v>166</v>
      </c>
      <c r="E79" s="5" t="s">
        <v>405</v>
      </c>
      <c r="F79" s="5" t="s">
        <v>167</v>
      </c>
      <c r="G79" s="5" t="s">
        <v>252</v>
      </c>
      <c r="H79" s="5" t="s">
        <v>168</v>
      </c>
      <c r="I79" s="5">
        <v>30</v>
      </c>
      <c r="J79" s="5"/>
      <c r="K79" s="5"/>
      <c r="L79" s="5"/>
      <c r="M79" s="5"/>
      <c r="N79" s="5"/>
      <c r="O79" s="9"/>
    </row>
    <row r="80" spans="1:31" x14ac:dyDescent="0.45">
      <c r="A80" s="4">
        <v>0.69791666666666663</v>
      </c>
      <c r="B80" s="5" t="s">
        <v>78</v>
      </c>
      <c r="C80" s="19">
        <v>0.69791666666666663</v>
      </c>
      <c r="D80" s="5" t="s">
        <v>178</v>
      </c>
      <c r="E80" s="5" t="s">
        <v>276</v>
      </c>
      <c r="F80" s="5" t="s">
        <v>277</v>
      </c>
      <c r="G80" s="5" t="s">
        <v>406</v>
      </c>
      <c r="H80" s="5"/>
      <c r="I80" s="5"/>
      <c r="J80" s="5"/>
      <c r="K80" s="5"/>
      <c r="L80" s="5"/>
      <c r="M80" s="5"/>
      <c r="N80" s="5"/>
      <c r="O80" s="9"/>
    </row>
    <row r="81" spans="1:31" ht="14.65" thickBot="1" x14ac:dyDescent="0.5">
      <c r="A81" s="4">
        <v>0.70833333333333337</v>
      </c>
      <c r="B81" s="5" t="s">
        <v>19</v>
      </c>
      <c r="C81" s="20">
        <v>0.70833333333333337</v>
      </c>
      <c r="D81" s="14" t="s">
        <v>178</v>
      </c>
      <c r="E81" s="14" t="s">
        <v>407</v>
      </c>
      <c r="F81" s="14"/>
      <c r="G81" s="14"/>
      <c r="H81" s="14"/>
      <c r="I81" s="14"/>
      <c r="J81" s="14"/>
      <c r="K81" s="14"/>
      <c r="L81" s="14"/>
      <c r="M81" s="14"/>
      <c r="N81" s="14"/>
      <c r="O81" s="11"/>
    </row>
    <row r="82" spans="1:31" ht="14.65" thickBot="1" x14ac:dyDescent="0.5"/>
    <row r="83" spans="1:31" x14ac:dyDescent="0.45">
      <c r="C83" s="21" t="s">
        <v>70</v>
      </c>
      <c r="D83" s="22"/>
      <c r="E83" s="22"/>
      <c r="F83" s="22"/>
      <c r="G83" s="22"/>
      <c r="H83" s="22"/>
      <c r="I83" s="22"/>
      <c r="J83" s="22"/>
      <c r="K83" s="22"/>
      <c r="L83" s="22"/>
      <c r="M83" s="22"/>
      <c r="N83" s="22"/>
      <c r="O83" s="23"/>
      <c r="S83" s="21" t="s">
        <v>28</v>
      </c>
      <c r="T83" s="22"/>
      <c r="U83" s="22"/>
      <c r="V83" s="22"/>
      <c r="W83" s="22"/>
      <c r="X83" s="22"/>
      <c r="Y83" s="22"/>
      <c r="Z83" s="22"/>
      <c r="AA83" s="22"/>
      <c r="AB83" s="22"/>
      <c r="AC83" s="22"/>
      <c r="AD83" s="22"/>
      <c r="AE83" s="23"/>
    </row>
    <row r="84" spans="1:31" x14ac:dyDescent="0.45">
      <c r="A84" s="5"/>
      <c r="B84" s="17" t="s">
        <v>472</v>
      </c>
      <c r="C84" s="27" t="s">
        <v>149</v>
      </c>
      <c r="D84" s="25" t="s">
        <v>123</v>
      </c>
      <c r="E84" s="25" t="s">
        <v>150</v>
      </c>
      <c r="F84" s="25" t="s">
        <v>151</v>
      </c>
      <c r="G84" s="25" t="s">
        <v>152</v>
      </c>
      <c r="H84" s="25" t="s">
        <v>153</v>
      </c>
      <c r="I84" s="25" t="s">
        <v>154</v>
      </c>
      <c r="J84" s="25" t="s">
        <v>155</v>
      </c>
      <c r="K84" s="25" t="s">
        <v>156</v>
      </c>
      <c r="L84" s="25" t="s">
        <v>157</v>
      </c>
      <c r="M84" s="25" t="s">
        <v>158</v>
      </c>
      <c r="N84" s="25" t="s">
        <v>159</v>
      </c>
      <c r="O84" s="26" t="s">
        <v>160</v>
      </c>
      <c r="Q84" s="5"/>
      <c r="R84" s="17" t="s">
        <v>472</v>
      </c>
      <c r="S84" s="27" t="s">
        <v>149</v>
      </c>
      <c r="T84" s="25" t="s">
        <v>123</v>
      </c>
      <c r="U84" s="25" t="s">
        <v>150</v>
      </c>
      <c r="V84" s="25" t="s">
        <v>151</v>
      </c>
      <c r="W84" s="25" t="s">
        <v>152</v>
      </c>
      <c r="X84" s="25" t="s">
        <v>153</v>
      </c>
      <c r="Y84" s="25" t="s">
        <v>154</v>
      </c>
      <c r="Z84" s="25" t="s">
        <v>155</v>
      </c>
      <c r="AA84" s="25" t="s">
        <v>156</v>
      </c>
      <c r="AB84" s="25" t="s">
        <v>157</v>
      </c>
      <c r="AC84" s="25" t="s">
        <v>158</v>
      </c>
      <c r="AD84" s="25" t="s">
        <v>159</v>
      </c>
      <c r="AE84" s="26" t="s">
        <v>160</v>
      </c>
    </row>
    <row r="85" spans="1:31" x14ac:dyDescent="0.45">
      <c r="A85" s="4">
        <v>0.375</v>
      </c>
      <c r="B85" s="5" t="s">
        <v>5</v>
      </c>
      <c r="C85" s="28">
        <v>0.375</v>
      </c>
      <c r="D85" s="5" t="s">
        <v>169</v>
      </c>
      <c r="E85" s="5" t="s">
        <v>427</v>
      </c>
      <c r="F85" s="5" t="s">
        <v>170</v>
      </c>
      <c r="G85" s="5" t="s">
        <v>428</v>
      </c>
      <c r="H85" s="5" t="s">
        <v>171</v>
      </c>
      <c r="I85" s="5">
        <v>20</v>
      </c>
      <c r="J85" s="5"/>
      <c r="K85" s="5"/>
      <c r="L85" s="5"/>
      <c r="M85" s="5"/>
      <c r="N85" s="5"/>
      <c r="O85" s="9"/>
      <c r="Q85" s="4">
        <v>0.375</v>
      </c>
      <c r="R85" s="5" t="s">
        <v>5</v>
      </c>
      <c r="S85" s="28">
        <v>0.375</v>
      </c>
      <c r="T85" s="5" t="s">
        <v>169</v>
      </c>
      <c r="U85" s="5" t="s">
        <v>189</v>
      </c>
      <c r="V85" s="5" t="s">
        <v>170</v>
      </c>
      <c r="W85" s="5" t="s">
        <v>185</v>
      </c>
      <c r="X85" s="5" t="s">
        <v>171</v>
      </c>
      <c r="Y85" s="5">
        <v>15</v>
      </c>
      <c r="Z85" s="5"/>
      <c r="AA85" s="5"/>
      <c r="AB85" s="5"/>
      <c r="AC85" s="5"/>
      <c r="AD85" s="5"/>
      <c r="AE85" s="9"/>
    </row>
    <row r="86" spans="1:31" x14ac:dyDescent="0.45">
      <c r="A86" s="4">
        <v>0.3888888888888889</v>
      </c>
      <c r="B86" s="5" t="s">
        <v>87</v>
      </c>
      <c r="C86" s="28">
        <v>0.3888888888888889</v>
      </c>
      <c r="D86" s="5" t="s">
        <v>282</v>
      </c>
      <c r="E86" s="5" t="s">
        <v>429</v>
      </c>
      <c r="F86" s="5" t="s">
        <v>284</v>
      </c>
      <c r="G86" s="5" t="s">
        <v>417</v>
      </c>
      <c r="H86" s="5" t="s">
        <v>286</v>
      </c>
      <c r="I86" s="5">
        <v>1</v>
      </c>
      <c r="J86" s="5" t="s">
        <v>287</v>
      </c>
      <c r="K86" s="5">
        <v>5</v>
      </c>
      <c r="L86" s="5" t="s">
        <v>288</v>
      </c>
      <c r="M86" s="5">
        <v>2</v>
      </c>
      <c r="N86" s="5"/>
      <c r="O86" s="9"/>
      <c r="Q86" s="4">
        <v>0.3888888888888889</v>
      </c>
      <c r="R86" s="5" t="s">
        <v>94</v>
      </c>
      <c r="S86" s="28">
        <v>0.3888888888888889</v>
      </c>
      <c r="T86" s="5" t="s">
        <v>172</v>
      </c>
      <c r="U86" s="5" t="s">
        <v>456</v>
      </c>
      <c r="V86" s="5" t="s">
        <v>173</v>
      </c>
      <c r="W86" s="5" t="s">
        <v>457</v>
      </c>
      <c r="X86" s="5" t="s">
        <v>174</v>
      </c>
      <c r="Y86" s="5" t="b">
        <v>1</v>
      </c>
      <c r="Z86" s="5" t="s">
        <v>175</v>
      </c>
      <c r="AA86" s="5" t="s">
        <v>458</v>
      </c>
      <c r="AB86" s="5" t="s">
        <v>176</v>
      </c>
      <c r="AC86" s="5">
        <v>1</v>
      </c>
      <c r="AD86" s="5" t="s">
        <v>177</v>
      </c>
      <c r="AE86" s="9">
        <v>0</v>
      </c>
    </row>
    <row r="87" spans="1:31" x14ac:dyDescent="0.45">
      <c r="A87" s="4">
        <v>0.41666666666666669</v>
      </c>
      <c r="B87" s="30" t="s">
        <v>88</v>
      </c>
      <c r="C87" s="28">
        <v>0.41666666666666669</v>
      </c>
      <c r="D87" s="5" t="s">
        <v>226</v>
      </c>
      <c r="E87" s="5" t="s">
        <v>430</v>
      </c>
      <c r="F87" s="5" t="s">
        <v>228</v>
      </c>
      <c r="G87" s="5" t="s">
        <v>431</v>
      </c>
      <c r="H87" s="5" t="s">
        <v>230</v>
      </c>
      <c r="I87" s="5" t="s">
        <v>432</v>
      </c>
      <c r="J87" s="5" t="s">
        <v>433</v>
      </c>
      <c r="K87" s="5" t="s">
        <v>434</v>
      </c>
      <c r="L87" s="5"/>
      <c r="M87" s="5"/>
      <c r="N87" s="5"/>
      <c r="O87" s="9"/>
      <c r="Q87" s="4">
        <v>0.41666666666666669</v>
      </c>
      <c r="R87" s="5" t="s">
        <v>95</v>
      </c>
      <c r="S87" s="28">
        <v>0.41666666666666669</v>
      </c>
      <c r="T87" s="5" t="s">
        <v>169</v>
      </c>
      <c r="U87" s="5" t="s">
        <v>459</v>
      </c>
      <c r="V87" s="5" t="s">
        <v>170</v>
      </c>
      <c r="W87" s="5" t="s">
        <v>342</v>
      </c>
      <c r="X87" s="5" t="s">
        <v>171</v>
      </c>
      <c r="Y87" s="5">
        <v>45</v>
      </c>
      <c r="Z87" s="5"/>
      <c r="AA87" s="5"/>
      <c r="AB87" s="5"/>
      <c r="AC87" s="5"/>
      <c r="AD87" s="5"/>
      <c r="AE87" s="9"/>
    </row>
    <row r="88" spans="1:31" x14ac:dyDescent="0.45">
      <c r="C88" s="28">
        <v>0.41666666666666669</v>
      </c>
      <c r="D88" s="5" t="s">
        <v>172</v>
      </c>
      <c r="E88" s="5" t="s">
        <v>435</v>
      </c>
      <c r="F88" s="5" t="s">
        <v>173</v>
      </c>
      <c r="G88" s="5" t="s">
        <v>436</v>
      </c>
      <c r="H88" s="5" t="s">
        <v>174</v>
      </c>
      <c r="I88" s="5" t="b">
        <v>1</v>
      </c>
      <c r="J88" s="5" t="s">
        <v>175</v>
      </c>
      <c r="K88" s="5" t="s">
        <v>437</v>
      </c>
      <c r="L88" s="5" t="s">
        <v>176</v>
      </c>
      <c r="M88" s="5">
        <v>1</v>
      </c>
      <c r="N88" s="5" t="s">
        <v>177</v>
      </c>
      <c r="O88" s="9">
        <v>0</v>
      </c>
      <c r="Q88" s="4">
        <v>0.44791666666666669</v>
      </c>
      <c r="R88" s="30" t="s">
        <v>89</v>
      </c>
    </row>
    <row r="89" spans="1:31" x14ac:dyDescent="0.45">
      <c r="A89" s="4">
        <v>0.44791666666666669</v>
      </c>
      <c r="B89" s="5" t="s">
        <v>89</v>
      </c>
      <c r="C89" s="28">
        <v>0.44791666666666669</v>
      </c>
      <c r="D89" s="5" t="s">
        <v>178</v>
      </c>
      <c r="E89" s="5"/>
      <c r="F89" s="5"/>
      <c r="G89" s="5"/>
      <c r="H89" s="5"/>
      <c r="I89" s="5"/>
      <c r="J89" s="5"/>
      <c r="K89" s="5"/>
      <c r="L89" s="5"/>
      <c r="M89" s="5"/>
      <c r="N89" s="5"/>
      <c r="O89" s="9"/>
      <c r="Q89" s="4">
        <v>0.45833333333333331</v>
      </c>
      <c r="R89" s="5" t="s">
        <v>96</v>
      </c>
      <c r="S89" s="28">
        <v>0.45833333333333331</v>
      </c>
      <c r="T89" s="5" t="s">
        <v>172</v>
      </c>
      <c r="U89" s="5" t="s">
        <v>460</v>
      </c>
      <c r="V89" s="5" t="s">
        <v>173</v>
      </c>
      <c r="W89" s="5" t="s">
        <v>461</v>
      </c>
      <c r="X89" s="5" t="s">
        <v>174</v>
      </c>
      <c r="Y89" s="5" t="b">
        <v>1</v>
      </c>
      <c r="Z89" s="5" t="s">
        <v>175</v>
      </c>
      <c r="AA89" s="5" t="s">
        <v>462</v>
      </c>
      <c r="AB89" s="5" t="s">
        <v>176</v>
      </c>
      <c r="AC89" s="5">
        <v>1</v>
      </c>
      <c r="AD89" s="5" t="s">
        <v>177</v>
      </c>
      <c r="AE89" s="9">
        <v>0</v>
      </c>
    </row>
    <row r="90" spans="1:31" x14ac:dyDescent="0.45">
      <c r="A90" s="4">
        <v>0.45833333333333331</v>
      </c>
      <c r="B90" s="5" t="s">
        <v>90</v>
      </c>
      <c r="C90" s="28">
        <v>0.45833333333333331</v>
      </c>
      <c r="D90" s="5" t="s">
        <v>172</v>
      </c>
      <c r="E90" s="5" t="s">
        <v>438</v>
      </c>
      <c r="F90" s="5" t="s">
        <v>173</v>
      </c>
      <c r="G90" s="5" t="s">
        <v>439</v>
      </c>
      <c r="H90" s="5" t="s">
        <v>174</v>
      </c>
      <c r="I90" s="5" t="b">
        <v>1</v>
      </c>
      <c r="J90" s="5" t="s">
        <v>175</v>
      </c>
      <c r="K90" s="5" t="s">
        <v>440</v>
      </c>
      <c r="L90" s="5" t="s">
        <v>176</v>
      </c>
      <c r="M90" s="5">
        <v>1</v>
      </c>
      <c r="N90" s="5" t="s">
        <v>177</v>
      </c>
      <c r="O90" s="9">
        <v>0</v>
      </c>
      <c r="Q90" s="4">
        <v>0.48958333333333331</v>
      </c>
      <c r="R90" s="5" t="s">
        <v>67</v>
      </c>
      <c r="S90" s="28">
        <v>0.48958333333333331</v>
      </c>
      <c r="T90" s="5" t="s">
        <v>166</v>
      </c>
      <c r="U90" s="5" t="s">
        <v>463</v>
      </c>
      <c r="V90" s="5" t="s">
        <v>167</v>
      </c>
      <c r="W90" s="5" t="s">
        <v>252</v>
      </c>
      <c r="X90" s="5" t="s">
        <v>168</v>
      </c>
      <c r="Y90" s="5">
        <v>45</v>
      </c>
      <c r="Z90" s="5"/>
      <c r="AA90" s="5"/>
      <c r="AB90" s="5"/>
      <c r="AC90" s="5"/>
      <c r="AD90" s="5"/>
      <c r="AE90" s="9"/>
    </row>
    <row r="91" spans="1:31" x14ac:dyDescent="0.45">
      <c r="A91" s="4">
        <v>0.48958333333333331</v>
      </c>
      <c r="B91" s="5" t="s">
        <v>91</v>
      </c>
      <c r="C91" s="28">
        <v>0.48958333333333331</v>
      </c>
      <c r="D91" s="5" t="s">
        <v>161</v>
      </c>
      <c r="E91" s="5" t="s">
        <v>441</v>
      </c>
      <c r="F91" s="5" t="s">
        <v>162</v>
      </c>
      <c r="G91" s="5" t="s">
        <v>190</v>
      </c>
      <c r="H91" s="5" t="s">
        <v>163</v>
      </c>
      <c r="I91" s="5" t="s">
        <v>442</v>
      </c>
      <c r="J91" s="5" t="s">
        <v>164</v>
      </c>
      <c r="K91" s="5" t="s">
        <v>443</v>
      </c>
      <c r="L91" s="5" t="s">
        <v>187</v>
      </c>
      <c r="M91" s="5" t="s">
        <v>444</v>
      </c>
      <c r="N91" s="5" t="s">
        <v>184</v>
      </c>
      <c r="O91" s="9" t="s">
        <v>445</v>
      </c>
      <c r="Q91" s="4">
        <v>0.52083333333333337</v>
      </c>
      <c r="R91" s="5" t="s">
        <v>10</v>
      </c>
      <c r="S91" s="28">
        <v>0.52083333333333337</v>
      </c>
      <c r="T91" s="5" t="s">
        <v>178</v>
      </c>
      <c r="U91" s="5"/>
      <c r="V91" s="5"/>
      <c r="W91" s="5"/>
      <c r="X91" s="5"/>
      <c r="Y91" s="5"/>
      <c r="Z91" s="5"/>
      <c r="AA91" s="5"/>
      <c r="AB91" s="5"/>
      <c r="AC91" s="5"/>
      <c r="AD91" s="5"/>
      <c r="AE91" s="9"/>
    </row>
    <row r="92" spans="1:31" x14ac:dyDescent="0.45">
      <c r="A92" s="4">
        <v>0.52083333333333337</v>
      </c>
      <c r="B92" s="5" t="s">
        <v>10</v>
      </c>
      <c r="C92" s="28">
        <v>0.52083333333333337</v>
      </c>
      <c r="D92" s="5" t="s">
        <v>178</v>
      </c>
      <c r="E92" s="5"/>
      <c r="F92" s="5"/>
      <c r="G92" s="5"/>
      <c r="H92" s="5"/>
      <c r="I92" s="5"/>
      <c r="J92" s="5"/>
      <c r="K92" s="5"/>
      <c r="L92" s="5"/>
      <c r="M92" s="5"/>
      <c r="N92" s="5"/>
      <c r="O92" s="9"/>
      <c r="Q92" s="4">
        <v>0.5625</v>
      </c>
      <c r="R92" s="5" t="s">
        <v>97</v>
      </c>
      <c r="S92" s="28">
        <v>0.5625</v>
      </c>
      <c r="T92" s="5" t="s">
        <v>172</v>
      </c>
      <c r="U92" s="5" t="s">
        <v>464</v>
      </c>
      <c r="V92" s="5" t="s">
        <v>173</v>
      </c>
      <c r="W92" s="5" t="s">
        <v>272</v>
      </c>
      <c r="X92" s="5" t="s">
        <v>174</v>
      </c>
      <c r="Y92" s="5" t="b">
        <v>1</v>
      </c>
      <c r="Z92" s="5" t="s">
        <v>175</v>
      </c>
      <c r="AA92" s="5" t="s">
        <v>465</v>
      </c>
      <c r="AB92" s="5" t="s">
        <v>176</v>
      </c>
      <c r="AC92" s="5">
        <v>1</v>
      </c>
      <c r="AD92" s="5" t="s">
        <v>177</v>
      </c>
      <c r="AE92" s="9">
        <v>0</v>
      </c>
    </row>
    <row r="93" spans="1:31" x14ac:dyDescent="0.45">
      <c r="A93" s="4">
        <v>0.5625</v>
      </c>
      <c r="B93" s="5" t="s">
        <v>92</v>
      </c>
      <c r="C93" s="28">
        <v>6.25E-2</v>
      </c>
      <c r="D93" s="5" t="s">
        <v>179</v>
      </c>
      <c r="E93" s="5" t="s">
        <v>241</v>
      </c>
      <c r="F93" s="5" t="s">
        <v>162</v>
      </c>
      <c r="G93" s="5" t="s">
        <v>207</v>
      </c>
      <c r="H93" s="5" t="s">
        <v>180</v>
      </c>
      <c r="I93" s="5" t="s">
        <v>409</v>
      </c>
      <c r="J93" s="5"/>
      <c r="K93" s="5"/>
      <c r="L93" s="5"/>
      <c r="M93" s="5"/>
      <c r="N93" s="5"/>
      <c r="O93" s="9"/>
      <c r="Q93" s="4">
        <v>0.59375</v>
      </c>
      <c r="R93" s="5" t="s">
        <v>13</v>
      </c>
      <c r="S93" s="28">
        <v>0.59375</v>
      </c>
      <c r="T93" s="5" t="s">
        <v>181</v>
      </c>
      <c r="U93" s="5" t="s">
        <v>418</v>
      </c>
      <c r="V93" s="5" t="s">
        <v>182</v>
      </c>
      <c r="W93" s="5" t="s">
        <v>165</v>
      </c>
      <c r="X93" s="5" t="s">
        <v>183</v>
      </c>
      <c r="Y93" s="5">
        <v>111111111</v>
      </c>
      <c r="Z93" s="5" t="s">
        <v>184</v>
      </c>
      <c r="AA93" s="5" t="s">
        <v>466</v>
      </c>
      <c r="AB93" s="5"/>
      <c r="AC93" s="5"/>
      <c r="AD93" s="5"/>
      <c r="AE93" s="9"/>
    </row>
    <row r="94" spans="1:31" x14ac:dyDescent="0.45">
      <c r="A94" s="4">
        <v>0.59375</v>
      </c>
      <c r="B94" s="5" t="s">
        <v>93</v>
      </c>
      <c r="C94" s="28">
        <v>9.375E-2</v>
      </c>
      <c r="D94" s="5" t="s">
        <v>169</v>
      </c>
      <c r="E94" s="5" t="s">
        <v>446</v>
      </c>
      <c r="F94" s="5" t="s">
        <v>170</v>
      </c>
      <c r="G94" s="5" t="s">
        <v>201</v>
      </c>
      <c r="H94" s="5" t="s">
        <v>171</v>
      </c>
      <c r="I94" s="5">
        <v>30</v>
      </c>
      <c r="J94" s="5"/>
      <c r="K94" s="5"/>
      <c r="L94" s="5"/>
      <c r="M94" s="5"/>
      <c r="N94" s="5"/>
      <c r="O94" s="9"/>
      <c r="Q94" s="4">
        <v>0.60416666666666663</v>
      </c>
      <c r="R94" s="5" t="s">
        <v>98</v>
      </c>
      <c r="S94" s="28">
        <v>0.60416666666666663</v>
      </c>
      <c r="T94" s="5" t="s">
        <v>172</v>
      </c>
      <c r="U94" s="5" t="s">
        <v>467</v>
      </c>
      <c r="V94" s="5" t="s">
        <v>173</v>
      </c>
      <c r="W94" s="5" t="s">
        <v>468</v>
      </c>
      <c r="X94" s="5" t="s">
        <v>174</v>
      </c>
      <c r="Y94" s="5" t="b">
        <v>1</v>
      </c>
      <c r="Z94" s="5" t="s">
        <v>175</v>
      </c>
      <c r="AA94" s="5" t="s">
        <v>469</v>
      </c>
      <c r="AB94" s="5" t="s">
        <v>176</v>
      </c>
      <c r="AC94" s="5">
        <v>1</v>
      </c>
      <c r="AD94" s="5" t="s">
        <v>177</v>
      </c>
      <c r="AE94" s="9">
        <v>0</v>
      </c>
    </row>
    <row r="95" spans="1:31" x14ac:dyDescent="0.45">
      <c r="A95" s="4">
        <v>0.61458333333333337</v>
      </c>
      <c r="B95" s="5" t="s">
        <v>57</v>
      </c>
      <c r="C95" s="28">
        <v>0.11458333333333333</v>
      </c>
      <c r="D95" s="5" t="s">
        <v>181</v>
      </c>
      <c r="E95" s="5" t="s">
        <v>447</v>
      </c>
      <c r="F95" s="5" t="s">
        <v>182</v>
      </c>
      <c r="G95" s="5" t="s">
        <v>448</v>
      </c>
      <c r="H95" s="5" t="s">
        <v>183</v>
      </c>
      <c r="I95" s="5">
        <v>111111111</v>
      </c>
      <c r="J95" s="5" t="s">
        <v>184</v>
      </c>
      <c r="K95" s="5" t="s">
        <v>449</v>
      </c>
      <c r="L95" s="5"/>
      <c r="M95" s="5"/>
      <c r="N95" s="5"/>
      <c r="O95" s="9"/>
      <c r="Q95" s="4">
        <v>0.63541666666666663</v>
      </c>
      <c r="R95" s="5" t="s">
        <v>37</v>
      </c>
      <c r="S95" s="28">
        <v>0.63541666666666663</v>
      </c>
      <c r="T95" s="5" t="s">
        <v>178</v>
      </c>
      <c r="U95" s="5"/>
      <c r="V95" s="5"/>
      <c r="W95" s="5"/>
      <c r="X95" s="5"/>
      <c r="Y95" s="5"/>
      <c r="Z95" s="5"/>
      <c r="AA95" s="5"/>
      <c r="AB95" s="5"/>
      <c r="AC95" s="5"/>
      <c r="AD95" s="5"/>
      <c r="AE95" s="9"/>
    </row>
    <row r="96" spans="1:31" x14ac:dyDescent="0.45">
      <c r="A96" s="4">
        <v>0.625</v>
      </c>
      <c r="B96" s="5" t="s">
        <v>85</v>
      </c>
      <c r="C96" s="28">
        <v>0.125</v>
      </c>
      <c r="D96" s="5" t="s">
        <v>172</v>
      </c>
      <c r="E96" s="5" t="s">
        <v>450</v>
      </c>
      <c r="F96" s="5" t="s">
        <v>173</v>
      </c>
      <c r="G96" s="5" t="s">
        <v>352</v>
      </c>
      <c r="H96" s="5" t="s">
        <v>174</v>
      </c>
      <c r="I96" s="5" t="b">
        <v>1</v>
      </c>
      <c r="J96" s="5" t="s">
        <v>175</v>
      </c>
      <c r="K96" s="5" t="s">
        <v>451</v>
      </c>
      <c r="L96" s="5" t="s">
        <v>176</v>
      </c>
      <c r="M96" s="5">
        <v>1</v>
      </c>
      <c r="N96" s="5" t="s">
        <v>177</v>
      </c>
      <c r="O96" s="9">
        <v>0</v>
      </c>
      <c r="Q96" s="4">
        <v>0.64583333333333337</v>
      </c>
      <c r="R96" s="5" t="s">
        <v>85</v>
      </c>
      <c r="S96" s="28">
        <v>0.64583333333333337</v>
      </c>
      <c r="T96" s="5" t="s">
        <v>172</v>
      </c>
      <c r="U96" s="5" t="s">
        <v>423</v>
      </c>
      <c r="V96" s="5" t="s">
        <v>173</v>
      </c>
      <c r="W96" s="5" t="s">
        <v>263</v>
      </c>
      <c r="X96" s="5" t="s">
        <v>174</v>
      </c>
      <c r="Y96" s="5" t="b">
        <v>1</v>
      </c>
      <c r="Z96" s="5" t="s">
        <v>175</v>
      </c>
      <c r="AA96" s="5" t="s">
        <v>470</v>
      </c>
      <c r="AB96" s="5" t="s">
        <v>176</v>
      </c>
      <c r="AC96" s="5">
        <v>1</v>
      </c>
      <c r="AD96" s="5" t="s">
        <v>177</v>
      </c>
      <c r="AE96" s="9">
        <v>0</v>
      </c>
    </row>
    <row r="97" spans="1:31" x14ac:dyDescent="0.45">
      <c r="A97" s="4">
        <v>0.64583333333333337</v>
      </c>
      <c r="B97" s="5" t="s">
        <v>37</v>
      </c>
      <c r="C97" s="28">
        <v>0.14583333333333334</v>
      </c>
      <c r="D97" s="5" t="s">
        <v>178</v>
      </c>
      <c r="E97" s="5"/>
      <c r="F97" s="5"/>
      <c r="G97" s="5"/>
      <c r="H97" s="5"/>
      <c r="I97" s="5"/>
      <c r="J97" s="5"/>
      <c r="K97" s="5"/>
      <c r="L97" s="5"/>
      <c r="M97" s="5"/>
      <c r="N97" s="5"/>
      <c r="O97" s="9"/>
      <c r="Q97" s="4">
        <v>0.67708333333333337</v>
      </c>
      <c r="R97" s="5" t="s">
        <v>59</v>
      </c>
      <c r="S97" s="28">
        <v>0.67708333333333337</v>
      </c>
      <c r="T97" s="5" t="s">
        <v>166</v>
      </c>
      <c r="U97" s="5" t="s">
        <v>320</v>
      </c>
      <c r="V97" s="5" t="s">
        <v>167</v>
      </c>
      <c r="W97" s="5" t="s">
        <v>471</v>
      </c>
      <c r="X97" s="5" t="s">
        <v>168</v>
      </c>
      <c r="Y97" s="5">
        <v>30</v>
      </c>
      <c r="Z97" s="5"/>
      <c r="AA97" s="5"/>
      <c r="AB97" s="5"/>
      <c r="AC97" s="5"/>
      <c r="AD97" s="5"/>
      <c r="AE97" s="9"/>
    </row>
    <row r="98" spans="1:31" x14ac:dyDescent="0.45">
      <c r="A98" s="4">
        <v>0.65625</v>
      </c>
      <c r="B98" s="5" t="s">
        <v>59</v>
      </c>
      <c r="C98" s="28">
        <v>0.15625</v>
      </c>
      <c r="D98" s="5" t="s">
        <v>166</v>
      </c>
      <c r="E98" s="5" t="s">
        <v>320</v>
      </c>
      <c r="F98" s="5" t="s">
        <v>167</v>
      </c>
      <c r="G98" s="5" t="s">
        <v>250</v>
      </c>
      <c r="H98" s="5" t="s">
        <v>168</v>
      </c>
      <c r="I98" s="5">
        <v>30</v>
      </c>
      <c r="J98" s="5"/>
      <c r="K98" s="5"/>
      <c r="L98" s="5"/>
      <c r="M98" s="5"/>
      <c r="N98" s="5"/>
      <c r="O98" s="9"/>
      <c r="Q98" s="4">
        <v>0.69791666666666663</v>
      </c>
      <c r="R98" s="5" t="s">
        <v>69</v>
      </c>
      <c r="S98" s="28">
        <v>0.69791666666666663</v>
      </c>
      <c r="T98" s="5" t="s">
        <v>178</v>
      </c>
      <c r="U98" s="5"/>
      <c r="V98" s="5"/>
      <c r="W98" s="5"/>
      <c r="X98" s="5"/>
      <c r="Y98" s="5"/>
      <c r="Z98" s="5"/>
      <c r="AA98" s="5"/>
      <c r="AB98" s="5"/>
      <c r="AC98" s="5"/>
      <c r="AD98" s="5"/>
      <c r="AE98" s="9"/>
    </row>
    <row r="99" spans="1:31" ht="14.65" thickBot="1" x14ac:dyDescent="0.5">
      <c r="A99" s="4">
        <v>0.67708333333333337</v>
      </c>
      <c r="B99" s="5" t="s">
        <v>67</v>
      </c>
      <c r="C99" s="28">
        <v>0.17708333333333334</v>
      </c>
      <c r="D99" s="5" t="s">
        <v>169</v>
      </c>
      <c r="E99" s="5" t="s">
        <v>452</v>
      </c>
      <c r="F99" s="5" t="s">
        <v>170</v>
      </c>
      <c r="G99" s="5" t="s">
        <v>453</v>
      </c>
      <c r="H99" s="5" t="s">
        <v>171</v>
      </c>
      <c r="I99" s="5">
        <v>30</v>
      </c>
      <c r="J99" s="5"/>
      <c r="K99" s="5"/>
      <c r="L99" s="5"/>
      <c r="M99" s="5"/>
      <c r="N99" s="5"/>
      <c r="O99" s="9"/>
      <c r="Q99" s="4">
        <v>0.70833333333333337</v>
      </c>
      <c r="R99" s="5" t="s">
        <v>19</v>
      </c>
      <c r="S99" s="29">
        <v>0.70833333333333337</v>
      </c>
      <c r="T99" s="14" t="s">
        <v>178</v>
      </c>
      <c r="U99" s="14"/>
      <c r="V99" s="14"/>
      <c r="W99" s="14"/>
      <c r="X99" s="14"/>
      <c r="Y99" s="14"/>
      <c r="Z99" s="14"/>
      <c r="AA99" s="14"/>
      <c r="AB99" s="14"/>
      <c r="AC99" s="14"/>
      <c r="AD99" s="14"/>
      <c r="AE99" s="11"/>
    </row>
    <row r="100" spans="1:31" x14ac:dyDescent="0.45">
      <c r="A100" s="4">
        <v>0.69791666666666663</v>
      </c>
      <c r="B100" s="5" t="s">
        <v>69</v>
      </c>
      <c r="C100" s="28">
        <v>0.19791666666666666</v>
      </c>
      <c r="D100" s="5" t="s">
        <v>178</v>
      </c>
      <c r="E100" s="5"/>
      <c r="F100" s="5"/>
      <c r="G100" s="5"/>
      <c r="H100" s="5"/>
      <c r="I100" s="5"/>
      <c r="J100" s="5"/>
      <c r="K100" s="5"/>
      <c r="L100" s="5"/>
      <c r="M100" s="5"/>
      <c r="N100" s="5"/>
      <c r="O100" s="9"/>
    </row>
    <row r="101" spans="1:31" ht="14.65" thickBot="1" x14ac:dyDescent="0.5">
      <c r="A101" s="4">
        <v>0.70833333333333337</v>
      </c>
      <c r="B101" s="5" t="s">
        <v>19</v>
      </c>
      <c r="C101" s="20">
        <v>0.20833333333333334</v>
      </c>
      <c r="D101" s="14" t="s">
        <v>172</v>
      </c>
      <c r="E101" s="14" t="s">
        <v>454</v>
      </c>
      <c r="F101" s="14" t="s">
        <v>173</v>
      </c>
      <c r="G101" s="14" t="s">
        <v>280</v>
      </c>
      <c r="H101" s="14" t="s">
        <v>174</v>
      </c>
      <c r="I101" s="14" t="b">
        <v>1</v>
      </c>
      <c r="J101" s="14" t="s">
        <v>175</v>
      </c>
      <c r="K101" s="14" t="s">
        <v>455</v>
      </c>
      <c r="L101" s="14" t="s">
        <v>176</v>
      </c>
      <c r="M101" s="14">
        <v>1</v>
      </c>
      <c r="N101" s="14" t="s">
        <v>177</v>
      </c>
      <c r="O101" s="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 workbookViewId="2"/>
  </sheetViews>
  <sheetFormatPr defaultRowHeight="14.25"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dimension ref="A1:U180"/>
  <sheetViews>
    <sheetView workbookViewId="0">
      <pane ySplit="4" topLeftCell="A5" activePane="bottomLeft" state="frozen"/>
      <selection pane="bottomLeft" activeCell="A4" sqref="A4:E14"/>
    </sheetView>
    <sheetView workbookViewId="1"/>
    <sheetView workbookViewId="2"/>
  </sheetViews>
  <sheetFormatPr defaultRowHeight="14.25" x14ac:dyDescent="0.45"/>
  <cols>
    <col min="9" max="9" width="36.9296875" bestFit="1" customWidth="1"/>
  </cols>
  <sheetData>
    <row r="1" spans="1:21" x14ac:dyDescent="0.45">
      <c r="A1" s="1" t="s">
        <v>0</v>
      </c>
      <c r="B1" t="s">
        <v>483</v>
      </c>
      <c r="I1" s="38" t="s">
        <v>685</v>
      </c>
      <c r="J1" s="39">
        <f>SUM(J5:J180)</f>
        <v>19</v>
      </c>
      <c r="K1" s="39">
        <f t="shared" ref="K1:S1" si="0">SUM(K5:K180)</f>
        <v>20</v>
      </c>
      <c r="L1" s="39">
        <f t="shared" si="0"/>
        <v>20</v>
      </c>
      <c r="M1" s="39">
        <f t="shared" si="0"/>
        <v>19</v>
      </c>
      <c r="N1" s="39">
        <f t="shared" si="0"/>
        <v>20</v>
      </c>
      <c r="O1" s="39">
        <f t="shared" si="0"/>
        <v>20</v>
      </c>
      <c r="P1" s="39">
        <f t="shared" si="0"/>
        <v>19</v>
      </c>
      <c r="Q1" s="39">
        <f t="shared" si="0"/>
        <v>19</v>
      </c>
      <c r="R1" s="39">
        <f t="shared" si="0"/>
        <v>19</v>
      </c>
      <c r="S1" s="39">
        <f t="shared" si="0"/>
        <v>20</v>
      </c>
    </row>
    <row r="2" spans="1:21" x14ac:dyDescent="0.45">
      <c r="A2" s="1" t="s">
        <v>486</v>
      </c>
      <c r="B2" t="s">
        <v>484</v>
      </c>
      <c r="I2" s="38" t="s">
        <v>109</v>
      </c>
      <c r="J2" s="39">
        <v>19</v>
      </c>
      <c r="K2" s="39">
        <v>20</v>
      </c>
      <c r="L2" s="39">
        <v>20</v>
      </c>
      <c r="M2" s="39">
        <v>19</v>
      </c>
      <c r="N2" s="39">
        <v>20</v>
      </c>
      <c r="O2" s="39">
        <v>20</v>
      </c>
      <c r="P2" s="39">
        <v>19</v>
      </c>
      <c r="Q2" s="39">
        <v>19</v>
      </c>
      <c r="R2" s="39">
        <v>19</v>
      </c>
      <c r="S2" s="39">
        <v>20</v>
      </c>
    </row>
    <row r="3" spans="1:21" x14ac:dyDescent="0.45">
      <c r="I3" s="38" t="s">
        <v>684</v>
      </c>
      <c r="J3" s="39">
        <v>7</v>
      </c>
      <c r="K3" s="39">
        <v>11</v>
      </c>
      <c r="L3" s="39">
        <v>22</v>
      </c>
      <c r="M3" s="39">
        <v>26</v>
      </c>
      <c r="N3" s="39">
        <v>32</v>
      </c>
      <c r="O3" s="39">
        <v>39</v>
      </c>
      <c r="P3" s="39">
        <v>44</v>
      </c>
      <c r="Q3" s="39">
        <v>64</v>
      </c>
      <c r="R3" s="39">
        <v>71</v>
      </c>
      <c r="S3" s="39">
        <v>86</v>
      </c>
    </row>
    <row r="4" spans="1:21" x14ac:dyDescent="0.45">
      <c r="A4" s="17" t="s">
        <v>20</v>
      </c>
      <c r="B4" s="17" t="s">
        <v>99</v>
      </c>
      <c r="C4" s="17" t="s">
        <v>100</v>
      </c>
      <c r="D4" s="17" t="s">
        <v>109</v>
      </c>
      <c r="E4" s="17" t="s">
        <v>122</v>
      </c>
      <c r="I4" s="38" t="s">
        <v>683</v>
      </c>
      <c r="J4" s="39"/>
      <c r="K4" s="39"/>
      <c r="L4" s="39"/>
      <c r="M4" s="39"/>
      <c r="N4" s="39"/>
      <c r="O4" s="39"/>
      <c r="P4" s="39"/>
      <c r="Q4" s="39"/>
      <c r="R4" s="39"/>
      <c r="S4" s="39"/>
      <c r="T4" s="1"/>
      <c r="U4" s="1"/>
    </row>
    <row r="5" spans="1:21" x14ac:dyDescent="0.45">
      <c r="A5" s="5">
        <v>7</v>
      </c>
      <c r="B5" s="5"/>
      <c r="C5" s="5"/>
      <c r="D5" s="5">
        <f>COUNTA('Schedules - IT HR'!B2:B20)</f>
        <v>19</v>
      </c>
      <c r="E5" s="5"/>
      <c r="I5" t="s">
        <v>772</v>
      </c>
      <c r="J5">
        <v>1</v>
      </c>
    </row>
    <row r="6" spans="1:21" x14ac:dyDescent="0.45">
      <c r="A6" s="5">
        <v>11</v>
      </c>
      <c r="B6" s="5"/>
      <c r="C6" s="5"/>
      <c r="D6" s="5">
        <f>COUNTA('Schedules - IT HR'!E2:E21)</f>
        <v>20</v>
      </c>
      <c r="E6" s="5"/>
      <c r="I6" t="s">
        <v>774</v>
      </c>
      <c r="J6">
        <v>1</v>
      </c>
    </row>
    <row r="7" spans="1:21" x14ac:dyDescent="0.45">
      <c r="A7" s="5">
        <v>22</v>
      </c>
      <c r="B7" s="5"/>
      <c r="C7" s="5"/>
      <c r="D7" s="5">
        <f>COUNTA('Schedules - IT HR'!H2:H21)</f>
        <v>20</v>
      </c>
      <c r="E7" s="5"/>
      <c r="I7" t="s">
        <v>776</v>
      </c>
      <c r="J7">
        <v>1</v>
      </c>
    </row>
    <row r="8" spans="1:21" x14ac:dyDescent="0.45">
      <c r="A8" s="5">
        <v>26</v>
      </c>
      <c r="B8" s="5"/>
      <c r="C8" s="5"/>
      <c r="D8" s="5">
        <f>COUNTA('Schedules - IT HR'!B24:B43)</f>
        <v>19</v>
      </c>
      <c r="E8" s="5"/>
      <c r="I8" t="s">
        <v>778</v>
      </c>
      <c r="J8">
        <v>1</v>
      </c>
    </row>
    <row r="9" spans="1:21" x14ac:dyDescent="0.45">
      <c r="A9" s="5">
        <v>32</v>
      </c>
      <c r="B9" s="5"/>
      <c r="C9" s="5"/>
      <c r="D9" s="5">
        <f>COUNTA('Schedules - IT HR'!E24:E43)</f>
        <v>20</v>
      </c>
      <c r="E9" s="5"/>
      <c r="I9" t="s">
        <v>780</v>
      </c>
      <c r="J9">
        <v>1</v>
      </c>
    </row>
    <row r="10" spans="1:21" x14ac:dyDescent="0.45">
      <c r="A10" s="5">
        <v>39</v>
      </c>
      <c r="B10" s="5"/>
      <c r="C10" s="5"/>
      <c r="D10" s="5">
        <f>COUNTA('Schedules - IT HR'!H24:H43)</f>
        <v>20</v>
      </c>
      <c r="E10" s="5"/>
      <c r="I10" t="s">
        <v>782</v>
      </c>
      <c r="J10">
        <v>1</v>
      </c>
    </row>
    <row r="11" spans="1:21" x14ac:dyDescent="0.45">
      <c r="A11" s="5">
        <v>44</v>
      </c>
      <c r="B11" s="5"/>
      <c r="C11" s="5"/>
      <c r="D11" s="5">
        <f>COUNTA('Schedules - IT HR'!B46:B64)</f>
        <v>19</v>
      </c>
      <c r="E11" s="5"/>
      <c r="I11" t="s">
        <v>784</v>
      </c>
      <c r="J11">
        <v>1</v>
      </c>
    </row>
    <row r="12" spans="1:21" x14ac:dyDescent="0.45">
      <c r="A12" s="5">
        <v>64</v>
      </c>
      <c r="B12" s="5"/>
      <c r="C12" s="5"/>
      <c r="D12" s="5">
        <f>COUNTA('Schedules - IT HR'!E46:E64)</f>
        <v>19</v>
      </c>
      <c r="E12" s="5"/>
      <c r="I12" t="s">
        <v>202</v>
      </c>
      <c r="J12">
        <v>1</v>
      </c>
      <c r="K12">
        <v>1</v>
      </c>
      <c r="L12">
        <v>1</v>
      </c>
      <c r="M12">
        <v>1</v>
      </c>
      <c r="N12">
        <v>1</v>
      </c>
      <c r="O12">
        <v>1</v>
      </c>
      <c r="P12">
        <v>1</v>
      </c>
      <c r="Q12">
        <v>1</v>
      </c>
      <c r="R12">
        <v>1</v>
      </c>
      <c r="S12">
        <v>1</v>
      </c>
    </row>
    <row r="13" spans="1:21" x14ac:dyDescent="0.45">
      <c r="A13" s="5">
        <v>71</v>
      </c>
      <c r="B13" s="5"/>
      <c r="C13" s="5"/>
      <c r="D13" s="5">
        <f>COUNTA('Schedules - IT HR'!H46:H64)</f>
        <v>19</v>
      </c>
      <c r="E13" s="5"/>
      <c r="I13" t="s">
        <v>786</v>
      </c>
      <c r="J13">
        <v>1</v>
      </c>
    </row>
    <row r="14" spans="1:21" x14ac:dyDescent="0.45">
      <c r="A14" s="5">
        <v>86</v>
      </c>
      <c r="B14" s="5"/>
      <c r="C14" s="5"/>
      <c r="D14" s="5">
        <f>COUNTA('Schedules - IT HR'!B68:B87)</f>
        <v>20</v>
      </c>
      <c r="E14" s="5"/>
      <c r="I14" t="s">
        <v>788</v>
      </c>
      <c r="J14">
        <v>1</v>
      </c>
    </row>
    <row r="15" spans="1:21" x14ac:dyDescent="0.45">
      <c r="I15" t="s">
        <v>790</v>
      </c>
      <c r="J15">
        <v>1</v>
      </c>
    </row>
    <row r="16" spans="1:21" x14ac:dyDescent="0.45">
      <c r="I16" t="s">
        <v>792</v>
      </c>
      <c r="J16">
        <v>1</v>
      </c>
    </row>
    <row r="17" spans="4:11" x14ac:dyDescent="0.45">
      <c r="D17">
        <v>19</v>
      </c>
      <c r="I17" t="s">
        <v>794</v>
      </c>
      <c r="J17">
        <v>1</v>
      </c>
    </row>
    <row r="18" spans="4:11" x14ac:dyDescent="0.45">
      <c r="D18">
        <v>20</v>
      </c>
      <c r="I18" t="s">
        <v>796</v>
      </c>
      <c r="J18">
        <v>1</v>
      </c>
    </row>
    <row r="19" spans="4:11" x14ac:dyDescent="0.45">
      <c r="D19">
        <v>20</v>
      </c>
      <c r="I19" t="s">
        <v>798</v>
      </c>
      <c r="J19">
        <v>1</v>
      </c>
    </row>
    <row r="20" spans="4:11" x14ac:dyDescent="0.45">
      <c r="D20">
        <v>20</v>
      </c>
      <c r="I20" t="s">
        <v>799</v>
      </c>
      <c r="J20">
        <v>1</v>
      </c>
    </row>
    <row r="21" spans="4:11" x14ac:dyDescent="0.45">
      <c r="D21">
        <v>20</v>
      </c>
      <c r="I21" t="s">
        <v>800</v>
      </c>
      <c r="J21">
        <v>1</v>
      </c>
    </row>
    <row r="22" spans="4:11" x14ac:dyDescent="0.45">
      <c r="D22">
        <v>20</v>
      </c>
      <c r="I22" t="s">
        <v>801</v>
      </c>
      <c r="J22">
        <v>1</v>
      </c>
    </row>
    <row r="23" spans="4:11" x14ac:dyDescent="0.45">
      <c r="D23">
        <v>19</v>
      </c>
      <c r="I23" t="s">
        <v>802</v>
      </c>
      <c r="J23">
        <v>1</v>
      </c>
    </row>
    <row r="24" spans="4:11" x14ac:dyDescent="0.45">
      <c r="D24">
        <v>19</v>
      </c>
      <c r="I24" t="s">
        <v>803</v>
      </c>
      <c r="K24">
        <v>1</v>
      </c>
    </row>
    <row r="25" spans="4:11" x14ac:dyDescent="0.45">
      <c r="D25">
        <v>19</v>
      </c>
      <c r="I25" t="s">
        <v>805</v>
      </c>
      <c r="K25">
        <v>1</v>
      </c>
    </row>
    <row r="26" spans="4:11" x14ac:dyDescent="0.45">
      <c r="D26">
        <v>19</v>
      </c>
      <c r="I26" t="s">
        <v>807</v>
      </c>
      <c r="K26">
        <v>1</v>
      </c>
    </row>
    <row r="27" spans="4:11" x14ac:dyDescent="0.45">
      <c r="I27" t="s">
        <v>809</v>
      </c>
      <c r="K27">
        <v>1</v>
      </c>
    </row>
    <row r="28" spans="4:11" x14ac:dyDescent="0.45">
      <c r="I28" t="s">
        <v>811</v>
      </c>
      <c r="K28">
        <v>1</v>
      </c>
    </row>
    <row r="29" spans="4:11" x14ac:dyDescent="0.45">
      <c r="I29" t="s">
        <v>813</v>
      </c>
      <c r="K29">
        <v>1</v>
      </c>
    </row>
    <row r="30" spans="4:11" x14ac:dyDescent="0.45">
      <c r="I30" t="s">
        <v>815</v>
      </c>
      <c r="K30">
        <v>1</v>
      </c>
    </row>
    <row r="31" spans="4:11" x14ac:dyDescent="0.45">
      <c r="I31" t="s">
        <v>816</v>
      </c>
      <c r="K31">
        <v>1</v>
      </c>
    </row>
    <row r="32" spans="4:11" x14ac:dyDescent="0.45">
      <c r="I32" t="s">
        <v>818</v>
      </c>
      <c r="K32">
        <v>1</v>
      </c>
    </row>
    <row r="33" spans="9:16" x14ac:dyDescent="0.45">
      <c r="I33" t="s">
        <v>820</v>
      </c>
      <c r="K33">
        <v>1</v>
      </c>
    </row>
    <row r="34" spans="9:16" x14ac:dyDescent="0.45">
      <c r="I34" t="s">
        <v>822</v>
      </c>
      <c r="K34">
        <v>1</v>
      </c>
    </row>
    <row r="35" spans="9:16" x14ac:dyDescent="0.45">
      <c r="I35" t="s">
        <v>824</v>
      </c>
      <c r="K35">
        <v>1</v>
      </c>
    </row>
    <row r="36" spans="9:16" x14ac:dyDescent="0.45">
      <c r="I36" t="s">
        <v>825</v>
      </c>
      <c r="K36">
        <v>1</v>
      </c>
    </row>
    <row r="37" spans="9:16" x14ac:dyDescent="0.45">
      <c r="I37" t="s">
        <v>827</v>
      </c>
      <c r="K37">
        <v>1</v>
      </c>
    </row>
    <row r="38" spans="9:16" x14ac:dyDescent="0.45">
      <c r="I38" t="s">
        <v>829</v>
      </c>
      <c r="K38">
        <v>1</v>
      </c>
    </row>
    <row r="39" spans="9:16" x14ac:dyDescent="0.45">
      <c r="I39" t="s">
        <v>831</v>
      </c>
      <c r="K39">
        <v>1</v>
      </c>
    </row>
    <row r="40" spans="9:16" x14ac:dyDescent="0.45">
      <c r="I40" t="s">
        <v>833</v>
      </c>
      <c r="K40">
        <v>1</v>
      </c>
    </row>
    <row r="41" spans="9:16" x14ac:dyDescent="0.45">
      <c r="I41" t="s">
        <v>835</v>
      </c>
      <c r="K41">
        <v>1</v>
      </c>
    </row>
    <row r="42" spans="9:16" x14ac:dyDescent="0.45">
      <c r="I42" t="s">
        <v>837</v>
      </c>
      <c r="K42">
        <v>1</v>
      </c>
      <c r="L42">
        <v>1</v>
      </c>
    </row>
    <row r="43" spans="9:16" x14ac:dyDescent="0.45">
      <c r="I43" t="s">
        <v>839</v>
      </c>
      <c r="L43">
        <v>1</v>
      </c>
    </row>
    <row r="44" spans="9:16" x14ac:dyDescent="0.45">
      <c r="I44" t="s">
        <v>841</v>
      </c>
      <c r="L44">
        <v>1</v>
      </c>
    </row>
    <row r="45" spans="9:16" x14ac:dyDescent="0.45">
      <c r="I45" t="s">
        <v>843</v>
      </c>
      <c r="L45">
        <v>1</v>
      </c>
    </row>
    <row r="46" spans="9:16" x14ac:dyDescent="0.45">
      <c r="I46" t="s">
        <v>845</v>
      </c>
      <c r="L46">
        <v>1</v>
      </c>
      <c r="P46">
        <v>1</v>
      </c>
    </row>
    <row r="47" spans="9:16" x14ac:dyDescent="0.45">
      <c r="I47" t="s">
        <v>847</v>
      </c>
      <c r="L47">
        <v>1</v>
      </c>
    </row>
    <row r="48" spans="9:16" x14ac:dyDescent="0.45">
      <c r="I48" t="s">
        <v>849</v>
      </c>
      <c r="L48">
        <v>1</v>
      </c>
    </row>
    <row r="49" spans="9:17" x14ac:dyDescent="0.45">
      <c r="I49" t="s">
        <v>851</v>
      </c>
      <c r="L49">
        <v>1</v>
      </c>
    </row>
    <row r="50" spans="9:17" x14ac:dyDescent="0.45">
      <c r="I50" t="s">
        <v>854</v>
      </c>
      <c r="L50">
        <v>1</v>
      </c>
    </row>
    <row r="51" spans="9:17" x14ac:dyDescent="0.45">
      <c r="I51" t="s">
        <v>856</v>
      </c>
      <c r="L51">
        <v>1</v>
      </c>
    </row>
    <row r="52" spans="9:17" x14ac:dyDescent="0.45">
      <c r="I52" t="s">
        <v>858</v>
      </c>
      <c r="L52">
        <v>1</v>
      </c>
    </row>
    <row r="53" spans="9:17" x14ac:dyDescent="0.45">
      <c r="I53" t="s">
        <v>860</v>
      </c>
      <c r="L53">
        <v>1</v>
      </c>
      <c r="O53">
        <v>1</v>
      </c>
      <c r="Q53">
        <v>1</v>
      </c>
    </row>
    <row r="54" spans="9:17" x14ac:dyDescent="0.45">
      <c r="I54" t="s">
        <v>862</v>
      </c>
      <c r="L54">
        <v>1</v>
      </c>
    </row>
    <row r="55" spans="9:17" x14ac:dyDescent="0.45">
      <c r="I55" t="s">
        <v>864</v>
      </c>
      <c r="L55">
        <v>1</v>
      </c>
    </row>
    <row r="56" spans="9:17" x14ac:dyDescent="0.45">
      <c r="I56" t="s">
        <v>866</v>
      </c>
      <c r="L56">
        <v>1</v>
      </c>
    </row>
    <row r="57" spans="9:17" x14ac:dyDescent="0.45">
      <c r="I57" t="s">
        <v>868</v>
      </c>
      <c r="L57">
        <v>1</v>
      </c>
    </row>
    <row r="58" spans="9:17" x14ac:dyDescent="0.45">
      <c r="I58" t="s">
        <v>870</v>
      </c>
      <c r="L58">
        <v>1</v>
      </c>
    </row>
    <row r="59" spans="9:17" x14ac:dyDescent="0.45">
      <c r="I59" t="s">
        <v>872</v>
      </c>
      <c r="L59">
        <v>1</v>
      </c>
    </row>
    <row r="60" spans="9:17" x14ac:dyDescent="0.45">
      <c r="I60" t="s">
        <v>874</v>
      </c>
      <c r="L60">
        <v>1</v>
      </c>
    </row>
    <row r="61" spans="9:17" x14ac:dyDescent="0.45">
      <c r="I61" t="s">
        <v>876</v>
      </c>
      <c r="M61">
        <v>1</v>
      </c>
    </row>
    <row r="62" spans="9:17" x14ac:dyDescent="0.45">
      <c r="I62" t="s">
        <v>878</v>
      </c>
      <c r="M62">
        <v>1</v>
      </c>
    </row>
    <row r="63" spans="9:17" x14ac:dyDescent="0.45">
      <c r="I63" t="s">
        <v>879</v>
      </c>
      <c r="M63">
        <v>1</v>
      </c>
    </row>
    <row r="64" spans="9:17" x14ac:dyDescent="0.45">
      <c r="I64" t="s">
        <v>881</v>
      </c>
      <c r="M64">
        <v>1</v>
      </c>
    </row>
    <row r="65" spans="9:14" x14ac:dyDescent="0.45">
      <c r="I65" t="s">
        <v>883</v>
      </c>
      <c r="M65">
        <v>1</v>
      </c>
    </row>
    <row r="66" spans="9:14" x14ac:dyDescent="0.45">
      <c r="I66" t="s">
        <v>884</v>
      </c>
      <c r="M66">
        <v>1</v>
      </c>
    </row>
    <row r="67" spans="9:14" x14ac:dyDescent="0.45">
      <c r="I67" t="s">
        <v>886</v>
      </c>
      <c r="M67">
        <v>1</v>
      </c>
    </row>
    <row r="68" spans="9:14" x14ac:dyDescent="0.45">
      <c r="I68" t="s">
        <v>888</v>
      </c>
      <c r="M68">
        <v>1</v>
      </c>
    </row>
    <row r="69" spans="9:14" x14ac:dyDescent="0.45">
      <c r="I69" t="s">
        <v>889</v>
      </c>
      <c r="M69">
        <v>1</v>
      </c>
    </row>
    <row r="70" spans="9:14" x14ac:dyDescent="0.45">
      <c r="I70" t="s">
        <v>891</v>
      </c>
      <c r="M70">
        <v>1</v>
      </c>
    </row>
    <row r="71" spans="9:14" x14ac:dyDescent="0.45">
      <c r="I71" t="s">
        <v>892</v>
      </c>
      <c r="M71">
        <v>1</v>
      </c>
    </row>
    <row r="72" spans="9:14" x14ac:dyDescent="0.45">
      <c r="I72" t="s">
        <v>894</v>
      </c>
      <c r="M72">
        <v>1</v>
      </c>
    </row>
    <row r="73" spans="9:14" x14ac:dyDescent="0.45">
      <c r="I73" t="s">
        <v>896</v>
      </c>
      <c r="M73">
        <v>1</v>
      </c>
    </row>
    <row r="74" spans="9:14" x14ac:dyDescent="0.45">
      <c r="I74" t="s">
        <v>898</v>
      </c>
      <c r="M74">
        <v>1</v>
      </c>
    </row>
    <row r="75" spans="9:14" x14ac:dyDescent="0.45">
      <c r="I75" t="s">
        <v>900</v>
      </c>
      <c r="M75">
        <v>1</v>
      </c>
    </row>
    <row r="76" spans="9:14" x14ac:dyDescent="0.45">
      <c r="I76" t="s">
        <v>901</v>
      </c>
      <c r="M76">
        <v>1</v>
      </c>
    </row>
    <row r="77" spans="9:14" x14ac:dyDescent="0.45">
      <c r="I77" t="s">
        <v>903</v>
      </c>
      <c r="M77">
        <v>1</v>
      </c>
    </row>
    <row r="78" spans="9:14" x14ac:dyDescent="0.45">
      <c r="I78" t="s">
        <v>905</v>
      </c>
      <c r="M78">
        <v>1</v>
      </c>
    </row>
    <row r="79" spans="9:14" x14ac:dyDescent="0.45">
      <c r="I79" t="s">
        <v>906</v>
      </c>
      <c r="N79">
        <v>1</v>
      </c>
    </row>
    <row r="80" spans="9:14" x14ac:dyDescent="0.45">
      <c r="I80" t="s">
        <v>908</v>
      </c>
      <c r="N80">
        <v>1</v>
      </c>
    </row>
    <row r="81" spans="9:16" x14ac:dyDescent="0.45">
      <c r="I81" t="s">
        <v>910</v>
      </c>
      <c r="N81">
        <v>1</v>
      </c>
    </row>
    <row r="82" spans="9:16" x14ac:dyDescent="0.45">
      <c r="I82" t="s">
        <v>912</v>
      </c>
      <c r="N82">
        <v>1</v>
      </c>
    </row>
    <row r="83" spans="9:16" x14ac:dyDescent="0.45">
      <c r="I83" t="s">
        <v>914</v>
      </c>
      <c r="N83">
        <v>1</v>
      </c>
    </row>
    <row r="84" spans="9:16" x14ac:dyDescent="0.45">
      <c r="I84" t="s">
        <v>915</v>
      </c>
      <c r="N84">
        <v>1</v>
      </c>
    </row>
    <row r="85" spans="9:16" x14ac:dyDescent="0.45">
      <c r="I85" t="s">
        <v>916</v>
      </c>
      <c r="N85">
        <v>1</v>
      </c>
    </row>
    <row r="86" spans="9:16" x14ac:dyDescent="0.45">
      <c r="I86" t="s">
        <v>917</v>
      </c>
      <c r="N86">
        <v>1</v>
      </c>
      <c r="O86">
        <v>1</v>
      </c>
      <c r="P86">
        <v>1</v>
      </c>
    </row>
    <row r="87" spans="9:16" x14ac:dyDescent="0.45">
      <c r="I87" t="s">
        <v>920</v>
      </c>
      <c r="N87">
        <v>1</v>
      </c>
    </row>
    <row r="88" spans="9:16" x14ac:dyDescent="0.45">
      <c r="I88" t="s">
        <v>922</v>
      </c>
      <c r="N88">
        <v>1</v>
      </c>
    </row>
    <row r="89" spans="9:16" x14ac:dyDescent="0.45">
      <c r="I89" t="s">
        <v>924</v>
      </c>
      <c r="N89">
        <v>1</v>
      </c>
    </row>
    <row r="90" spans="9:16" x14ac:dyDescent="0.45">
      <c r="I90" t="s">
        <v>925</v>
      </c>
      <c r="N90">
        <v>1</v>
      </c>
    </row>
    <row r="91" spans="9:16" x14ac:dyDescent="0.45">
      <c r="I91" t="s">
        <v>927</v>
      </c>
      <c r="N91">
        <v>1</v>
      </c>
    </row>
    <row r="92" spans="9:16" x14ac:dyDescent="0.45">
      <c r="I92" t="s">
        <v>929</v>
      </c>
      <c r="N92">
        <v>1</v>
      </c>
    </row>
    <row r="93" spans="9:16" x14ac:dyDescent="0.45">
      <c r="I93" t="s">
        <v>931</v>
      </c>
      <c r="N93">
        <v>1</v>
      </c>
    </row>
    <row r="94" spans="9:16" x14ac:dyDescent="0.45">
      <c r="I94" t="s">
        <v>932</v>
      </c>
      <c r="N94">
        <v>1</v>
      </c>
    </row>
    <row r="95" spans="9:16" x14ac:dyDescent="0.45">
      <c r="I95" t="s">
        <v>933</v>
      </c>
      <c r="N95">
        <v>1</v>
      </c>
      <c r="O95">
        <v>1</v>
      </c>
      <c r="P95">
        <v>1</v>
      </c>
    </row>
    <row r="96" spans="9:16" x14ac:dyDescent="0.45">
      <c r="I96" t="s">
        <v>935</v>
      </c>
      <c r="N96">
        <v>1</v>
      </c>
    </row>
    <row r="97" spans="9:18" x14ac:dyDescent="0.45">
      <c r="I97" t="s">
        <v>936</v>
      </c>
      <c r="N97">
        <v>1</v>
      </c>
    </row>
    <row r="98" spans="9:18" x14ac:dyDescent="0.45">
      <c r="I98" t="s">
        <v>938</v>
      </c>
      <c r="O98">
        <v>1</v>
      </c>
    </row>
    <row r="99" spans="9:18" x14ac:dyDescent="0.45">
      <c r="I99" t="s">
        <v>940</v>
      </c>
      <c r="O99">
        <v>1</v>
      </c>
    </row>
    <row r="100" spans="9:18" x14ac:dyDescent="0.45">
      <c r="I100" t="s">
        <v>942</v>
      </c>
      <c r="O100">
        <v>1</v>
      </c>
    </row>
    <row r="101" spans="9:18" x14ac:dyDescent="0.45">
      <c r="I101" t="s">
        <v>943</v>
      </c>
      <c r="O101">
        <v>1</v>
      </c>
    </row>
    <row r="102" spans="9:18" x14ac:dyDescent="0.45">
      <c r="I102" t="s">
        <v>944</v>
      </c>
      <c r="O102">
        <v>1</v>
      </c>
    </row>
    <row r="103" spans="9:18" x14ac:dyDescent="0.45">
      <c r="I103" t="s">
        <v>945</v>
      </c>
      <c r="O103">
        <v>1</v>
      </c>
    </row>
    <row r="104" spans="9:18" x14ac:dyDescent="0.45">
      <c r="I104" t="s">
        <v>949</v>
      </c>
      <c r="O104">
        <v>1</v>
      </c>
    </row>
    <row r="105" spans="9:18" x14ac:dyDescent="0.45">
      <c r="I105" t="s">
        <v>951</v>
      </c>
      <c r="O105">
        <v>1</v>
      </c>
    </row>
    <row r="106" spans="9:18" x14ac:dyDescent="0.45">
      <c r="I106" t="s">
        <v>953</v>
      </c>
      <c r="O106">
        <v>1</v>
      </c>
    </row>
    <row r="107" spans="9:18" x14ac:dyDescent="0.45">
      <c r="I107" t="s">
        <v>954</v>
      </c>
      <c r="O107">
        <v>1</v>
      </c>
    </row>
    <row r="108" spans="9:18" x14ac:dyDescent="0.45">
      <c r="I108" t="s">
        <v>955</v>
      </c>
      <c r="O108">
        <v>1</v>
      </c>
    </row>
    <row r="109" spans="9:18" x14ac:dyDescent="0.45">
      <c r="I109" t="s">
        <v>956</v>
      </c>
      <c r="O109">
        <v>1</v>
      </c>
    </row>
    <row r="110" spans="9:18" x14ac:dyDescent="0.45">
      <c r="I110" t="s">
        <v>957</v>
      </c>
      <c r="O110">
        <v>1</v>
      </c>
      <c r="R110">
        <v>1</v>
      </c>
    </row>
    <row r="111" spans="9:18" x14ac:dyDescent="0.45">
      <c r="I111" t="s">
        <v>958</v>
      </c>
      <c r="O111">
        <v>1</v>
      </c>
    </row>
    <row r="112" spans="9:18" x14ac:dyDescent="0.45">
      <c r="I112" t="s">
        <v>960</v>
      </c>
      <c r="O112">
        <v>1</v>
      </c>
    </row>
    <row r="113" spans="9:17" x14ac:dyDescent="0.45">
      <c r="I113" t="s">
        <v>961</v>
      </c>
      <c r="O113">
        <v>1</v>
      </c>
    </row>
    <row r="114" spans="9:17" x14ac:dyDescent="0.45">
      <c r="I114" t="s">
        <v>962</v>
      </c>
      <c r="P114">
        <v>1</v>
      </c>
    </row>
    <row r="115" spans="9:17" x14ac:dyDescent="0.45">
      <c r="I115" t="s">
        <v>964</v>
      </c>
      <c r="P115">
        <v>1</v>
      </c>
    </row>
    <row r="116" spans="9:17" x14ac:dyDescent="0.45">
      <c r="I116" t="s">
        <v>966</v>
      </c>
      <c r="P116">
        <v>1</v>
      </c>
    </row>
    <row r="117" spans="9:17" x14ac:dyDescent="0.45">
      <c r="I117" t="s">
        <v>969</v>
      </c>
      <c r="P117">
        <v>1</v>
      </c>
    </row>
    <row r="118" spans="9:17" x14ac:dyDescent="0.45">
      <c r="I118" t="s">
        <v>971</v>
      </c>
      <c r="P118">
        <v>1</v>
      </c>
    </row>
    <row r="119" spans="9:17" x14ac:dyDescent="0.45">
      <c r="I119" t="s">
        <v>975</v>
      </c>
      <c r="P119">
        <v>1</v>
      </c>
    </row>
    <row r="120" spans="9:17" x14ac:dyDescent="0.45">
      <c r="I120" t="s">
        <v>977</v>
      </c>
      <c r="P120">
        <v>1</v>
      </c>
    </row>
    <row r="121" spans="9:17" x14ac:dyDescent="0.45">
      <c r="I121" t="s">
        <v>978</v>
      </c>
      <c r="P121">
        <v>1</v>
      </c>
    </row>
    <row r="122" spans="9:17" x14ac:dyDescent="0.45">
      <c r="I122" t="s">
        <v>980</v>
      </c>
      <c r="P122">
        <v>1</v>
      </c>
    </row>
    <row r="123" spans="9:17" x14ac:dyDescent="0.45">
      <c r="I123" t="s">
        <v>982</v>
      </c>
      <c r="P123">
        <v>1</v>
      </c>
    </row>
    <row r="124" spans="9:17" x14ac:dyDescent="0.45">
      <c r="I124" t="s">
        <v>983</v>
      </c>
      <c r="P124">
        <v>1</v>
      </c>
    </row>
    <row r="125" spans="9:17" x14ac:dyDescent="0.45">
      <c r="I125" t="s">
        <v>984</v>
      </c>
      <c r="P125">
        <v>1</v>
      </c>
    </row>
    <row r="126" spans="9:17" x14ac:dyDescent="0.45">
      <c r="I126" t="s">
        <v>985</v>
      </c>
      <c r="P126">
        <v>1</v>
      </c>
    </row>
    <row r="127" spans="9:17" x14ac:dyDescent="0.45">
      <c r="I127" t="s">
        <v>988</v>
      </c>
      <c r="P127">
        <v>1</v>
      </c>
      <c r="Q127">
        <v>1</v>
      </c>
    </row>
    <row r="128" spans="9:17" x14ac:dyDescent="0.45">
      <c r="I128" t="s">
        <v>989</v>
      </c>
      <c r="P128">
        <v>1</v>
      </c>
    </row>
    <row r="129" spans="9:17" x14ac:dyDescent="0.45">
      <c r="I129" t="s">
        <v>991</v>
      </c>
      <c r="Q129">
        <v>1</v>
      </c>
    </row>
    <row r="130" spans="9:17" x14ac:dyDescent="0.45">
      <c r="I130" t="s">
        <v>993</v>
      </c>
      <c r="Q130">
        <v>1</v>
      </c>
    </row>
    <row r="131" spans="9:17" x14ac:dyDescent="0.45">
      <c r="I131" t="s">
        <v>995</v>
      </c>
      <c r="Q131">
        <v>1</v>
      </c>
    </row>
    <row r="132" spans="9:17" x14ac:dyDescent="0.45">
      <c r="I132" t="s">
        <v>996</v>
      </c>
      <c r="Q132">
        <v>1</v>
      </c>
    </row>
    <row r="133" spans="9:17" x14ac:dyDescent="0.45">
      <c r="I133" t="s">
        <v>998</v>
      </c>
      <c r="Q133">
        <v>1</v>
      </c>
    </row>
    <row r="134" spans="9:17" x14ac:dyDescent="0.45">
      <c r="I134" t="s">
        <v>999</v>
      </c>
      <c r="Q134">
        <v>1</v>
      </c>
    </row>
    <row r="135" spans="9:17" x14ac:dyDescent="0.45">
      <c r="I135" t="s">
        <v>1001</v>
      </c>
      <c r="Q135">
        <v>1</v>
      </c>
    </row>
    <row r="136" spans="9:17" x14ac:dyDescent="0.45">
      <c r="I136" t="s">
        <v>1004</v>
      </c>
      <c r="Q136">
        <v>1</v>
      </c>
    </row>
    <row r="137" spans="9:17" x14ac:dyDescent="0.45">
      <c r="I137" t="s">
        <v>1006</v>
      </c>
      <c r="Q137">
        <v>1</v>
      </c>
    </row>
    <row r="138" spans="9:17" x14ac:dyDescent="0.45">
      <c r="I138" t="s">
        <v>1008</v>
      </c>
      <c r="Q138">
        <v>1</v>
      </c>
    </row>
    <row r="139" spans="9:17" x14ac:dyDescent="0.45">
      <c r="I139" t="s">
        <v>1011</v>
      </c>
      <c r="Q139">
        <v>1</v>
      </c>
    </row>
    <row r="140" spans="9:17" x14ac:dyDescent="0.45">
      <c r="I140" t="s">
        <v>1013</v>
      </c>
      <c r="Q140">
        <v>1</v>
      </c>
    </row>
    <row r="141" spans="9:17" x14ac:dyDescent="0.45">
      <c r="I141" t="s">
        <v>1015</v>
      </c>
      <c r="Q141">
        <v>1</v>
      </c>
    </row>
    <row r="142" spans="9:17" x14ac:dyDescent="0.45">
      <c r="I142" t="s">
        <v>1017</v>
      </c>
      <c r="Q142">
        <v>1</v>
      </c>
    </row>
    <row r="143" spans="9:17" x14ac:dyDescent="0.45">
      <c r="I143" t="s">
        <v>1018</v>
      </c>
      <c r="Q143">
        <v>1</v>
      </c>
    </row>
    <row r="144" spans="9:17" x14ac:dyDescent="0.45">
      <c r="I144" t="s">
        <v>1020</v>
      </c>
      <c r="Q144">
        <v>1</v>
      </c>
    </row>
    <row r="145" spans="9:18" x14ac:dyDescent="0.45">
      <c r="I145" t="s">
        <v>1022</v>
      </c>
      <c r="R145">
        <v>1</v>
      </c>
    </row>
    <row r="146" spans="9:18" x14ac:dyDescent="0.45">
      <c r="I146" t="s">
        <v>1024</v>
      </c>
      <c r="R146">
        <v>1</v>
      </c>
    </row>
    <row r="147" spans="9:18" x14ac:dyDescent="0.45">
      <c r="I147" t="s">
        <v>1026</v>
      </c>
      <c r="R147">
        <v>1</v>
      </c>
    </row>
    <row r="148" spans="9:18" x14ac:dyDescent="0.45">
      <c r="I148" t="s">
        <v>1028</v>
      </c>
      <c r="R148">
        <v>1</v>
      </c>
    </row>
    <row r="149" spans="9:18" x14ac:dyDescent="0.45">
      <c r="I149" t="s">
        <v>1030</v>
      </c>
      <c r="R149">
        <v>1</v>
      </c>
    </row>
    <row r="150" spans="9:18" x14ac:dyDescent="0.45">
      <c r="I150" t="s">
        <v>1032</v>
      </c>
      <c r="R150">
        <v>1</v>
      </c>
    </row>
    <row r="151" spans="9:18" x14ac:dyDescent="0.45">
      <c r="I151" t="s">
        <v>1033</v>
      </c>
      <c r="R151">
        <v>1</v>
      </c>
    </row>
    <row r="152" spans="9:18" x14ac:dyDescent="0.45">
      <c r="I152" t="s">
        <v>1036</v>
      </c>
      <c r="R152">
        <v>1</v>
      </c>
    </row>
    <row r="153" spans="9:18" x14ac:dyDescent="0.45">
      <c r="I153" t="s">
        <v>1038</v>
      </c>
      <c r="R153">
        <v>1</v>
      </c>
    </row>
    <row r="154" spans="9:18" x14ac:dyDescent="0.45">
      <c r="I154" t="s">
        <v>1040</v>
      </c>
      <c r="R154">
        <v>1</v>
      </c>
    </row>
    <row r="155" spans="9:18" x14ac:dyDescent="0.45">
      <c r="I155" t="s">
        <v>1042</v>
      </c>
      <c r="R155">
        <v>1</v>
      </c>
    </row>
    <row r="156" spans="9:18" x14ac:dyDescent="0.45">
      <c r="I156" t="s">
        <v>1044</v>
      </c>
      <c r="R156">
        <v>1</v>
      </c>
    </row>
    <row r="157" spans="9:18" x14ac:dyDescent="0.45">
      <c r="I157" t="s">
        <v>1047</v>
      </c>
      <c r="R157">
        <v>1</v>
      </c>
    </row>
    <row r="158" spans="9:18" x14ac:dyDescent="0.45">
      <c r="I158" t="s">
        <v>1049</v>
      </c>
      <c r="R158">
        <v>1</v>
      </c>
    </row>
    <row r="159" spans="9:18" x14ac:dyDescent="0.45">
      <c r="I159" t="s">
        <v>1050</v>
      </c>
      <c r="R159">
        <v>1</v>
      </c>
    </row>
    <row r="160" spans="9:18" x14ac:dyDescent="0.45">
      <c r="I160" t="s">
        <v>1052</v>
      </c>
      <c r="R160">
        <v>1</v>
      </c>
    </row>
    <row r="161" spans="9:19" x14ac:dyDescent="0.45">
      <c r="I161" t="s">
        <v>1053</v>
      </c>
      <c r="R161">
        <v>1</v>
      </c>
    </row>
    <row r="162" spans="9:19" x14ac:dyDescent="0.45">
      <c r="I162" t="s">
        <v>1074</v>
      </c>
      <c r="S162">
        <v>1</v>
      </c>
    </row>
    <row r="163" spans="9:19" x14ac:dyDescent="0.45">
      <c r="I163" t="s">
        <v>1076</v>
      </c>
      <c r="S163">
        <v>1</v>
      </c>
    </row>
    <row r="164" spans="9:19" x14ac:dyDescent="0.45">
      <c r="I164" t="s">
        <v>1078</v>
      </c>
      <c r="S164">
        <v>1</v>
      </c>
    </row>
    <row r="165" spans="9:19" x14ac:dyDescent="0.45">
      <c r="I165" t="s">
        <v>1080</v>
      </c>
      <c r="S165">
        <v>1</v>
      </c>
    </row>
    <row r="166" spans="9:19" x14ac:dyDescent="0.45">
      <c r="I166" t="s">
        <v>1081</v>
      </c>
      <c r="S166">
        <v>1</v>
      </c>
    </row>
    <row r="167" spans="9:19" x14ac:dyDescent="0.45">
      <c r="I167" t="s">
        <v>1082</v>
      </c>
      <c r="S167">
        <v>1</v>
      </c>
    </row>
    <row r="168" spans="9:19" x14ac:dyDescent="0.45">
      <c r="I168" t="s">
        <v>1084</v>
      </c>
      <c r="S168">
        <v>1</v>
      </c>
    </row>
    <row r="169" spans="9:19" x14ac:dyDescent="0.45">
      <c r="I169" t="s">
        <v>1086</v>
      </c>
      <c r="S169">
        <v>1</v>
      </c>
    </row>
    <row r="170" spans="9:19" x14ac:dyDescent="0.45">
      <c r="I170" t="s">
        <v>1088</v>
      </c>
      <c r="S170">
        <v>1</v>
      </c>
    </row>
    <row r="171" spans="9:19" x14ac:dyDescent="0.45">
      <c r="I171" t="s">
        <v>1090</v>
      </c>
      <c r="S171">
        <v>1</v>
      </c>
    </row>
    <row r="172" spans="9:19" x14ac:dyDescent="0.45">
      <c r="I172" t="s">
        <v>1091</v>
      </c>
      <c r="S172">
        <v>1</v>
      </c>
    </row>
    <row r="173" spans="9:19" x14ac:dyDescent="0.45">
      <c r="I173" t="s">
        <v>1092</v>
      </c>
      <c r="S173">
        <v>1</v>
      </c>
    </row>
    <row r="174" spans="9:19" x14ac:dyDescent="0.45">
      <c r="I174" t="s">
        <v>1093</v>
      </c>
      <c r="S174">
        <v>1</v>
      </c>
    </row>
    <row r="175" spans="9:19" x14ac:dyDescent="0.45">
      <c r="I175" t="s">
        <v>1094</v>
      </c>
      <c r="S175">
        <v>1</v>
      </c>
    </row>
    <row r="176" spans="9:19" x14ac:dyDescent="0.45">
      <c r="I176" t="s">
        <v>1095</v>
      </c>
      <c r="S176">
        <v>1</v>
      </c>
    </row>
    <row r="177" spans="9:19" x14ac:dyDescent="0.45">
      <c r="I177" t="s">
        <v>1096</v>
      </c>
      <c r="S177">
        <v>1</v>
      </c>
    </row>
    <row r="178" spans="9:19" x14ac:dyDescent="0.45">
      <c r="I178" t="s">
        <v>1097</v>
      </c>
      <c r="S178">
        <v>1</v>
      </c>
    </row>
    <row r="179" spans="9:19" x14ac:dyDescent="0.45">
      <c r="I179" t="s">
        <v>1099</v>
      </c>
      <c r="S179">
        <v>1</v>
      </c>
    </row>
    <row r="180" spans="9:19" x14ac:dyDescent="0.45">
      <c r="I180" t="s">
        <v>1100</v>
      </c>
      <c r="S180">
        <v>1</v>
      </c>
    </row>
  </sheetData>
  <autoFilter ref="I4:S180" xr:uid="{A7E168E5-EDC4-46DC-B5C3-E26B52A56705}"/>
  <conditionalFormatting sqref="I1:I4">
    <cfRule type="duplicateValues" dxfId="37" priority="4"/>
  </conditionalFormatting>
  <conditionalFormatting sqref="I1:I1048576">
    <cfRule type="duplicateValues" dxfId="36" priority="1"/>
    <cfRule type="duplicateValues" dxfId="35" priority="2"/>
  </conditionalFormatting>
  <conditionalFormatting sqref="I5:I23">
    <cfRule type="duplicateValues" dxfId="34" priority="3"/>
  </conditionalFormatting>
  <conditionalFormatting sqref="I24:I1048576">
    <cfRule type="duplicateValues" dxfId="33" priority="6"/>
  </conditionalFormatting>
  <conditionalFormatting sqref="U1:U1048576">
    <cfRule type="cellIs" dxfId="32" priority="5"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Software Engineer</vt:lpstr>
      <vt:lpstr>Layer 1</vt:lpstr>
      <vt:lpstr>Cosine similarity</vt:lpstr>
      <vt:lpstr>Schedules</vt:lpstr>
      <vt:lpstr>Distinct Tasks</vt:lpstr>
      <vt:lpstr>Layer 2</vt:lpstr>
      <vt:lpstr>IT HR Administrator</vt:lpstr>
      <vt:lpstr>Layer 1 - IT HR</vt:lpstr>
      <vt:lpstr>Schedules - IT HR</vt:lpstr>
      <vt:lpstr>Distinct Tasks - IT HR</vt:lpstr>
      <vt:lpstr>IT Project Manager</vt:lpstr>
      <vt:lpstr>Layer 1 - IT Project Manager</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2024-10-12T12:40:05Z</dcterms:modified>
</cp:coreProperties>
</file>