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AlgorithmName="SHA-512" workbookHashValue="/xnEThP5K8dkubAfJvhNqXn6SL6Aj7rry9R2z7SQRrX297W3E7pXXNhaUUOFjp/MF7A1duHOCUkjDPK62WPH2w==" workbookSaltValue="QswmfPvLedrwM/ST95IoGg==" workbookSpinCount="100000" lockStructure="1"/>
  <bookViews>
    <workbookView windowWidth="28800" windowHeight="12375" tabRatio="499"/>
  </bookViews>
  <sheets>
    <sheet name="现金流量表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<sst xmlns="http://schemas.openxmlformats.org/spreadsheetml/2006/main" count="162" uniqueCount="96">
  <si>
    <t>企业现金流量表填报模板</t>
  </si>
  <si>
    <t>填报说明</t>
  </si>
  <si>
    <r>
      <rPr>
        <sz val="11"/>
        <color theme="1"/>
        <rFont val="等线"/>
        <charset val="134"/>
        <scheme val="minor"/>
      </rPr>
      <t>1. 填写近十年的年度报表数据，</t>
    </r>
    <r>
      <rPr>
        <sz val="11"/>
        <color rgb="FFC00000"/>
        <rFont val="等线"/>
        <charset val="134"/>
        <scheme val="minor"/>
      </rPr>
      <t>货币单位统一按“人民币:元”来填写,小数点位数不能超过2位</t>
    </r>
    <r>
      <rPr>
        <sz val="11"/>
        <color theme="1"/>
        <rFont val="等线"/>
        <charset val="134"/>
        <scheme val="minor"/>
      </rPr>
      <t>；</t>
    </r>
  </si>
  <si>
    <t>2. 报表项目不要填写特殊字符，会导致格式校验错误，影响数据上传；</t>
  </si>
  <si>
    <t>3. 不要在模板表自行编辑、删除或添加报表项目，会导致格式校验错误，影响数据上传；</t>
  </si>
  <si>
    <t>4. 报表附注项目属于可选填部分，若不填写数据，会影响到经营诊断少量分析点。</t>
  </si>
  <si>
    <t>报表项目(人民币:元)</t>
  </si>
  <si>
    <t>item_code</t>
  </si>
  <si>
    <t>经营活动产生的现金流量</t>
  </si>
  <si>
    <t>--</t>
  </si>
  <si>
    <t>销售商品、提供劳务收到的现金</t>
  </si>
  <si>
    <t>OFCS00001LC</t>
  </si>
  <si>
    <t>收到的税费返还</t>
  </si>
  <si>
    <t>OFCS00013LC</t>
  </si>
  <si>
    <t>收到其他与经营活动有关的现金</t>
  </si>
  <si>
    <t>OFCS00014LC</t>
  </si>
  <si>
    <t>经营活动现金流入小计</t>
  </si>
  <si>
    <t>OFCS00016LC</t>
  </si>
  <si>
    <t>购买商品、接受劳务支付的现金</t>
  </si>
  <si>
    <t>OFCS00017LC</t>
  </si>
  <si>
    <t>支付给职工以及为职工支付的现金</t>
  </si>
  <si>
    <t>OFCS00026LC</t>
  </si>
  <si>
    <t>支付的各项税费</t>
  </si>
  <si>
    <t>OFCS00027LC</t>
  </si>
  <si>
    <t>支付其他与经营活动有关的现金</t>
  </si>
  <si>
    <t>OFCS00028LC</t>
  </si>
  <si>
    <t>经营活动现金流出小计</t>
  </si>
  <si>
    <t>OFCS00030LC</t>
  </si>
  <si>
    <t>经营活动产生的现金流量净额</t>
  </si>
  <si>
    <t>OFCS00032LC</t>
  </si>
  <si>
    <t>投资活动产生的现金流量</t>
  </si>
  <si>
    <t>收回投资收到的现金</t>
  </si>
  <si>
    <t>OFCS00033LC</t>
  </si>
  <si>
    <t>取得投资收益收到的现金</t>
  </si>
  <si>
    <t>OFCS00034LC</t>
  </si>
  <si>
    <t>处置固定资产、无形资产和其他长期资产收回的现金净额</t>
  </si>
  <si>
    <t>OFCS00035LC</t>
  </si>
  <si>
    <t>处置子公司及其他营业单位收到的现金净额</t>
  </si>
  <si>
    <t>OFCS00036LC</t>
  </si>
  <si>
    <t>收到其他与投资活动有关的现金</t>
  </si>
  <si>
    <t>OFCS00037LC</t>
  </si>
  <si>
    <t>投资活动现金流入小计</t>
  </si>
  <si>
    <t>OFCS00039LC</t>
  </si>
  <si>
    <t>购建固定资产、无形资产和其他长期资产支付的现金</t>
  </si>
  <si>
    <t>OFCS00040LC</t>
  </si>
  <si>
    <t>投资支付的现金</t>
  </si>
  <si>
    <t>OFCS00041LC</t>
  </si>
  <si>
    <t>取得子公司及其他营业单位支付的现金净额</t>
  </si>
  <si>
    <t>OFCS00044LC</t>
  </si>
  <si>
    <t>支付其他与投资活动有关的现金</t>
  </si>
  <si>
    <t>OFCS00045LC</t>
  </si>
  <si>
    <t>投资活动现金流出小计</t>
  </si>
  <si>
    <t>OFCS00047LC</t>
  </si>
  <si>
    <t>投资活动产生的现金流量净额</t>
  </si>
  <si>
    <t>OFCS00049LC</t>
  </si>
  <si>
    <t>筹资活动产生的现金流量</t>
  </si>
  <si>
    <t>吸收投资收到的现金</t>
  </si>
  <si>
    <t>OFCS00050LC</t>
  </si>
  <si>
    <t>取得借款收到的现金</t>
  </si>
  <si>
    <t>OFCS00051LC</t>
  </si>
  <si>
    <t>发行债券收到的现金</t>
  </si>
  <si>
    <t>OFCS00052LC</t>
  </si>
  <si>
    <t>收到其他与筹资活动有关的现金</t>
  </si>
  <si>
    <t>OFCS00054LC</t>
  </si>
  <si>
    <t>筹资活动现金流入小计</t>
  </si>
  <si>
    <t>OFCS00056LC</t>
  </si>
  <si>
    <t>偿还债务支付的现金</t>
  </si>
  <si>
    <t>OFCS00057LC</t>
  </si>
  <si>
    <t>分配股利、利润或偿付利息支付的现金</t>
  </si>
  <si>
    <t>OFCS00058LC</t>
  </si>
  <si>
    <t>支付其他与筹资活动有关的现金</t>
  </si>
  <si>
    <t>OFCS00059LC</t>
  </si>
  <si>
    <t>筹资活动现金流出小计</t>
  </si>
  <si>
    <t>OFCS00061LC</t>
  </si>
  <si>
    <t>筹资活动产生的现金流量净额</t>
  </si>
  <si>
    <t>OFCS00063LC</t>
  </si>
  <si>
    <t>现金及现金等价物</t>
  </si>
  <si>
    <t>汇率变动对现金及现金等价物的影响</t>
  </si>
  <si>
    <t>OFCS00064LC</t>
  </si>
  <si>
    <t>现金及现金等价物净增加额</t>
  </si>
  <si>
    <t>OFCS00066LC</t>
  </si>
  <si>
    <t>期初现金及现金等价物余额</t>
  </si>
  <si>
    <t>OFCS00067LC</t>
  </si>
  <si>
    <t>期末现金及现金等价物余额</t>
  </si>
  <si>
    <t>OFCS00068LC</t>
  </si>
  <si>
    <t>现金流量表补充资料</t>
  </si>
  <si>
    <t>固定资产折旧、油气资产折耗、生产性生物资产折旧</t>
  </si>
  <si>
    <t>OFCS00069LC</t>
  </si>
  <si>
    <t>投资性房地产折旧</t>
  </si>
  <si>
    <t>OFCS00070LC</t>
  </si>
  <si>
    <t>使用权资产折旧</t>
  </si>
  <si>
    <t>OFCS00071LC</t>
  </si>
  <si>
    <t>无形资产摊销</t>
  </si>
  <si>
    <t>OFCS00072LC</t>
  </si>
  <si>
    <t>长期待摊费用摊销</t>
  </si>
  <si>
    <t>OFCS00073LC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</si>
</sst>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</numFmts>
  <fonts count="27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C000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4" fontId="2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76" fontId="5" fillId="0" borderId="1" xfId="0" applyNumberFormat="1" applyFont="1" applyBorder="1" applyAlignment="1" applyProtection="1">
      <alignment horizontal="right" vertical="center"/>
      <protection locked="0"/>
    </xf>
    <xf numFmtId="177" fontId="4" fillId="0" borderId="1" xfId="0" applyNumberFormat="1" applyFont="1" applyBorder="1" applyAlignment="1" applyProtection="1">
      <alignment horizontal="right" vertical="center"/>
      <protection locked="0"/>
    </xf>
    <xf numFmtId="176" fontId="4" fillId="0" borderId="1" xfId="0" applyNumberFormat="1" applyFont="1" applyBorder="1" applyAlignment="1" applyProtection="1">
      <alignment horizontal="right" vertical="center"/>
      <protection locked="0"/>
    </xf>
    <xf numFmtId="177" fontId="4" fillId="2" borderId="1" xfId="0" applyNumberFormat="1" applyFont="1" applyFill="1" applyBorder="1" applyAlignment="1">
      <alignment horizontal="right" vertical="center"/>
    </xf>
    <xf numFmtId="176" fontId="4" fillId="2" borderId="1" xfId="0" applyNumberFormat="1" applyFont="1" applyFill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177" fontId="5" fillId="0" borderId="1" xfId="0" applyNumberFormat="1" applyFont="1" applyBorder="1" applyAlignment="1" applyProtection="1">
      <alignment horizontal="right" vertical="center"/>
      <protection locked="0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abSelected="1" workbookViewId="0">
      <pane xSplit="1" ySplit="8" topLeftCell="B33" activePane="bottomRight" state="frozen"/>
      <selection/>
      <selection pane="topRight"/>
      <selection pane="bottomLeft"/>
      <selection pane="bottomRight" activeCell="C52" sqref="C52"/>
    </sheetView>
  </sheetViews>
  <sheetFormatPr defaultColWidth="9" defaultRowHeight="14.25"/>
  <cols>
    <col min="1" max="1" width="43.8333333333333" customWidth="1"/>
    <col min="2" max="12" width="18.5833333333333" customWidth="1"/>
    <col min="13" max="13" width="13.8333333333333" customWidth="1"/>
  </cols>
  <sheetData>
    <row r="1" ht="20.25" spans="1:2">
      <c r="A1" s="1" t="s">
        <v>0</v>
      </c>
      <c r="B1" s="1"/>
    </row>
    <row r="2" spans="1:2">
      <c r="A2" s="2" t="s">
        <v>1</v>
      </c>
      <c r="B2" s="2"/>
    </row>
    <row r="3" spans="1:1">
      <c r="A3" s="3" t="s">
        <v>2</v>
      </c>
    </row>
    <row r="4" spans="1:1">
      <c r="A4" s="3" t="s">
        <v>3</v>
      </c>
    </row>
    <row r="5" spans="1:1">
      <c r="A5" t="s">
        <v>4</v>
      </c>
    </row>
    <row r="6" spans="1:1">
      <c r="A6" t="s">
        <v>5</v>
      </c>
    </row>
    <row r="8" spans="1:12">
      <c r="A8" s="4" t="s">
        <v>6</v>
      </c>
      <c r="B8" s="5">
        <v>45291</v>
      </c>
      <c r="C8" s="5">
        <v>44926</v>
      </c>
      <c r="D8" s="5">
        <v>44561</v>
      </c>
      <c r="E8" s="5">
        <v>44196</v>
      </c>
      <c r="F8" s="5">
        <v>43830</v>
      </c>
      <c r="G8" s="5">
        <v>43465</v>
      </c>
      <c r="H8" s="5">
        <v>43100</v>
      </c>
      <c r="I8" s="5">
        <v>42735</v>
      </c>
      <c r="J8" s="5">
        <v>42369</v>
      </c>
      <c r="K8" s="5">
        <v>42004</v>
      </c>
      <c r="L8" s="15" t="s">
        <v>7</v>
      </c>
    </row>
    <row r="9" spans="1:12">
      <c r="A9" s="4" t="s">
        <v>8</v>
      </c>
      <c r="B9" s="17" t="s">
        <v>9</v>
      </c>
      <c r="C9" s="17" t="s">
        <v>9</v>
      </c>
      <c r="D9" s="17" t="s">
        <v>9</v>
      </c>
      <c r="E9" s="17" t="s">
        <v>9</v>
      </c>
      <c r="F9" s="17" t="s">
        <v>9</v>
      </c>
      <c r="G9" s="17" t="s">
        <v>9</v>
      </c>
      <c r="H9" s="17" t="s">
        <v>9</v>
      </c>
      <c r="I9" s="17" t="s">
        <v>9</v>
      </c>
      <c r="J9" s="17" t="s">
        <v>9</v>
      </c>
      <c r="K9" s="17" t="s">
        <v>9</v>
      </c>
      <c r="L9" s="17" t="s">
        <v>9</v>
      </c>
    </row>
    <row r="10" spans="1:12">
      <c r="A10" s="7" t="s">
        <v>10</v>
      </c>
      <c r="B10" s="8">
        <v>3723960294.05</v>
      </c>
      <c r="C10" s="8">
        <v>353408771.37</v>
      </c>
      <c r="D10" s="8">
        <v>3010428986.42</v>
      </c>
      <c r="E10" s="8">
        <v>994067486.97</v>
      </c>
      <c r="F10" s="9"/>
      <c r="G10" s="10"/>
      <c r="H10" s="10"/>
      <c r="I10" s="10"/>
      <c r="J10" s="10"/>
      <c r="K10" s="10"/>
      <c r="L10" s="16" t="s">
        <v>11</v>
      </c>
    </row>
    <row r="11" spans="1:12">
      <c r="A11" s="7" t="s">
        <v>12</v>
      </c>
      <c r="B11" s="8"/>
      <c r="C11" s="8"/>
      <c r="D11" s="8">
        <v>3549.6</v>
      </c>
      <c r="E11" s="8">
        <v>25217.82</v>
      </c>
      <c r="F11" s="9"/>
      <c r="G11" s="10"/>
      <c r="H11" s="10"/>
      <c r="I11" s="10"/>
      <c r="J11" s="10"/>
      <c r="K11" s="10"/>
      <c r="L11" s="16" t="s">
        <v>13</v>
      </c>
    </row>
    <row r="12" spans="1:12">
      <c r="A12" s="7" t="s">
        <v>14</v>
      </c>
      <c r="B12" s="8">
        <v>122867442.86</v>
      </c>
      <c r="C12" s="8">
        <v>14405711.57</v>
      </c>
      <c r="D12" s="8">
        <v>1810644.67</v>
      </c>
      <c r="E12" s="8">
        <v>4159991.99</v>
      </c>
      <c r="F12" s="9"/>
      <c r="G12" s="10"/>
      <c r="H12" s="10"/>
      <c r="I12" s="10"/>
      <c r="J12" s="10"/>
      <c r="K12" s="10"/>
      <c r="L12" s="16" t="s">
        <v>15</v>
      </c>
    </row>
    <row r="13" spans="1:12">
      <c r="A13" s="7" t="s">
        <v>16</v>
      </c>
      <c r="B13" s="11">
        <f>IF(COUNTA(B10:B12)=0,"",SUM(B10:B12))</f>
        <v>3846827736.91</v>
      </c>
      <c r="C13" s="11">
        <f>IF(COUNTA(C10:C12)=0,"",SUM(C10:C12))</f>
        <v>367814482.94</v>
      </c>
      <c r="D13" s="11">
        <f t="shared" ref="D13:K13" si="0">IF(COUNTA(D10:D12)=0,"",SUM(D10:D12))</f>
        <v>3012243180.69</v>
      </c>
      <c r="E13" s="11">
        <f t="shared" si="0"/>
        <v>998252696.78</v>
      </c>
      <c r="F13" s="11" t="str">
        <f t="shared" si="0"/>
        <v/>
      </c>
      <c r="G13" s="12" t="str">
        <f t="shared" si="0"/>
        <v/>
      </c>
      <c r="H13" s="12" t="str">
        <f t="shared" si="0"/>
        <v/>
      </c>
      <c r="I13" s="12" t="str">
        <f t="shared" si="0"/>
        <v/>
      </c>
      <c r="J13" s="12" t="str">
        <f t="shared" si="0"/>
        <v/>
      </c>
      <c r="K13" s="12" t="str">
        <f t="shared" si="0"/>
        <v/>
      </c>
      <c r="L13" s="16" t="s">
        <v>17</v>
      </c>
    </row>
    <row r="14" spans="1:12">
      <c r="A14" s="7" t="s">
        <v>18</v>
      </c>
      <c r="B14" s="8">
        <v>728509258.23</v>
      </c>
      <c r="C14" s="8">
        <v>108298315.56</v>
      </c>
      <c r="D14" s="8">
        <v>882346785.22</v>
      </c>
      <c r="E14" s="8">
        <v>249814376.93</v>
      </c>
      <c r="F14" s="9"/>
      <c r="G14" s="10"/>
      <c r="H14" s="10"/>
      <c r="I14" s="10"/>
      <c r="J14" s="10"/>
      <c r="K14" s="10"/>
      <c r="L14" s="16" t="s">
        <v>19</v>
      </c>
    </row>
    <row r="15" spans="1:12">
      <c r="A15" s="7" t="s">
        <v>20</v>
      </c>
      <c r="B15" s="8">
        <v>316945816.18</v>
      </c>
      <c r="C15" s="8">
        <v>19245187.97</v>
      </c>
      <c r="D15" s="8">
        <v>52759497.12</v>
      </c>
      <c r="E15" s="8">
        <v>19743618.07</v>
      </c>
      <c r="F15" s="9"/>
      <c r="G15" s="10"/>
      <c r="H15" s="10"/>
      <c r="I15" s="10"/>
      <c r="J15" s="10"/>
      <c r="K15" s="10"/>
      <c r="L15" s="16" t="s">
        <v>21</v>
      </c>
    </row>
    <row r="16" spans="1:12">
      <c r="A16" s="7" t="s">
        <v>22</v>
      </c>
      <c r="B16" s="8">
        <v>391718984.63</v>
      </c>
      <c r="C16" s="8">
        <v>59447716.8</v>
      </c>
      <c r="D16" s="8">
        <v>178777093.7</v>
      </c>
      <c r="E16" s="8">
        <v>55757114.7</v>
      </c>
      <c r="F16" s="9"/>
      <c r="G16" s="10"/>
      <c r="H16" s="10"/>
      <c r="I16" s="10"/>
      <c r="J16" s="10"/>
      <c r="K16" s="10"/>
      <c r="L16" s="16" t="s">
        <v>23</v>
      </c>
    </row>
    <row r="17" spans="1:12">
      <c r="A17" s="7" t="s">
        <v>24</v>
      </c>
      <c r="B17" s="8">
        <v>2071261535.35</v>
      </c>
      <c r="C17" s="8">
        <v>256900428.73</v>
      </c>
      <c r="D17" s="8">
        <v>1757639337.03</v>
      </c>
      <c r="E17" s="8">
        <v>595893105.43</v>
      </c>
      <c r="F17" s="9"/>
      <c r="G17" s="10"/>
      <c r="H17" s="10"/>
      <c r="I17" s="10"/>
      <c r="J17" s="10"/>
      <c r="K17" s="10"/>
      <c r="L17" s="16" t="s">
        <v>25</v>
      </c>
    </row>
    <row r="18" spans="1:12">
      <c r="A18" s="7" t="s">
        <v>26</v>
      </c>
      <c r="B18" s="11">
        <f>IF(COUNTA(B14:B17)=0,"",SUM(B14:B17))</f>
        <v>3508435594.39</v>
      </c>
      <c r="C18" s="11">
        <f>IF(COUNTA(C14:C17)=0,"",SUM(C14:C17))</f>
        <v>443891649.06</v>
      </c>
      <c r="D18" s="11">
        <f t="shared" ref="D18:K18" si="1">IF(COUNTA(D14:D17)=0,"",SUM(D14:D17))</f>
        <v>2871522713.07</v>
      </c>
      <c r="E18" s="11">
        <f t="shared" si="1"/>
        <v>921208215.13</v>
      </c>
      <c r="F18" s="11" t="str">
        <f t="shared" si="1"/>
        <v/>
      </c>
      <c r="G18" s="12" t="str">
        <f t="shared" si="1"/>
        <v/>
      </c>
      <c r="H18" s="12" t="str">
        <f t="shared" si="1"/>
        <v/>
      </c>
      <c r="I18" s="12" t="str">
        <f t="shared" si="1"/>
        <v/>
      </c>
      <c r="J18" s="12" t="str">
        <f t="shared" si="1"/>
        <v/>
      </c>
      <c r="K18" s="12" t="str">
        <f t="shared" si="1"/>
        <v/>
      </c>
      <c r="L18" s="16" t="s">
        <v>27</v>
      </c>
    </row>
    <row r="19" spans="1:12">
      <c r="A19" s="7" t="s">
        <v>28</v>
      </c>
      <c r="B19" s="11">
        <f>IF(AND(B13&lt;&gt;"",B18&lt;&gt;""),B13-B18,"")</f>
        <v>338392142.52</v>
      </c>
      <c r="C19" s="11">
        <f>IF(AND(C13&lt;&gt;"",C18&lt;&gt;""),C13-C18,"")</f>
        <v>-76077166.1199999</v>
      </c>
      <c r="D19" s="11">
        <f t="shared" ref="D19:K19" si="2">IF(AND(D13&lt;&gt;"",D18&lt;&gt;""),D13-D18,"")</f>
        <v>140720467.62</v>
      </c>
      <c r="E19" s="11">
        <f t="shared" si="2"/>
        <v>77044481.6500002</v>
      </c>
      <c r="F19" s="11" t="str">
        <f t="shared" si="2"/>
        <v/>
      </c>
      <c r="G19" s="12" t="str">
        <f t="shared" si="2"/>
        <v/>
      </c>
      <c r="H19" s="12" t="str">
        <f t="shared" si="2"/>
        <v/>
      </c>
      <c r="I19" s="12" t="str">
        <f t="shared" si="2"/>
        <v/>
      </c>
      <c r="J19" s="12" t="str">
        <f t="shared" si="2"/>
        <v/>
      </c>
      <c r="K19" s="12" t="str">
        <f t="shared" si="2"/>
        <v/>
      </c>
      <c r="L19" s="16" t="s">
        <v>29</v>
      </c>
    </row>
    <row r="20" spans="1:12">
      <c r="A20" s="13" t="s">
        <v>30</v>
      </c>
      <c r="B20" s="17" t="s">
        <v>9</v>
      </c>
      <c r="C20" s="17" t="s">
        <v>9</v>
      </c>
      <c r="D20" s="17" t="s">
        <v>9</v>
      </c>
      <c r="E20" s="17" t="s">
        <v>9</v>
      </c>
      <c r="F20" s="17" t="s">
        <v>9</v>
      </c>
      <c r="G20" s="17" t="s">
        <v>9</v>
      </c>
      <c r="H20" s="17" t="s">
        <v>9</v>
      </c>
      <c r="I20" s="17" t="s">
        <v>9</v>
      </c>
      <c r="J20" s="17" t="s">
        <v>9</v>
      </c>
      <c r="K20" s="17" t="s">
        <v>9</v>
      </c>
      <c r="L20" s="17" t="s">
        <v>9</v>
      </c>
    </row>
    <row r="21" spans="1:12">
      <c r="A21" s="7" t="s">
        <v>31</v>
      </c>
      <c r="B21" s="14"/>
      <c r="C21" s="14"/>
      <c r="D21" s="14">
        <v>100000000</v>
      </c>
      <c r="E21" s="14"/>
      <c r="F21" s="9"/>
      <c r="G21" s="9"/>
      <c r="H21" s="9"/>
      <c r="I21" s="9"/>
      <c r="J21" s="9"/>
      <c r="K21" s="9"/>
      <c r="L21" s="16" t="s">
        <v>32</v>
      </c>
    </row>
    <row r="22" spans="1:12">
      <c r="A22" s="7" t="s">
        <v>33</v>
      </c>
      <c r="B22" s="14">
        <v>113150.09</v>
      </c>
      <c r="C22" s="14">
        <v>0</v>
      </c>
      <c r="D22" s="14">
        <v>1763862.34</v>
      </c>
      <c r="E22" s="14">
        <v>121057.25</v>
      </c>
      <c r="F22" s="9"/>
      <c r="G22" s="9"/>
      <c r="H22" s="9"/>
      <c r="I22" s="9"/>
      <c r="J22" s="9"/>
      <c r="K22" s="9"/>
      <c r="L22" s="16" t="s">
        <v>34</v>
      </c>
    </row>
    <row r="23" spans="1:12">
      <c r="A23" s="7" t="s">
        <v>35</v>
      </c>
      <c r="B23" s="14">
        <v>6758</v>
      </c>
      <c r="C23" s="14">
        <v>0</v>
      </c>
      <c r="D23" s="14">
        <v>31998.57</v>
      </c>
      <c r="E23" s="14">
        <v>66126.63</v>
      </c>
      <c r="F23" s="9"/>
      <c r="G23" s="9"/>
      <c r="H23" s="9"/>
      <c r="I23" s="9"/>
      <c r="J23" s="9"/>
      <c r="K23" s="9"/>
      <c r="L23" s="16" t="s">
        <v>36</v>
      </c>
    </row>
    <row r="24" spans="1:12">
      <c r="A24" s="7" t="s">
        <v>37</v>
      </c>
      <c r="B24" s="14"/>
      <c r="C24" s="14">
        <v>0</v>
      </c>
      <c r="D24" s="14"/>
      <c r="E24" s="14"/>
      <c r="F24" s="9"/>
      <c r="G24" s="9"/>
      <c r="H24" s="9"/>
      <c r="I24" s="9"/>
      <c r="J24" s="9"/>
      <c r="K24" s="9"/>
      <c r="L24" s="16" t="s">
        <v>38</v>
      </c>
    </row>
    <row r="25" spans="1:12">
      <c r="A25" s="7" t="s">
        <v>39</v>
      </c>
      <c r="B25" s="14">
        <v>160010000</v>
      </c>
      <c r="C25" s="14">
        <v>0</v>
      </c>
      <c r="D25" s="14"/>
      <c r="E25" s="14"/>
      <c r="F25" s="9"/>
      <c r="G25" s="9"/>
      <c r="H25" s="9"/>
      <c r="I25" s="9"/>
      <c r="J25" s="9"/>
      <c r="K25" s="9"/>
      <c r="L25" s="16" t="s">
        <v>40</v>
      </c>
    </row>
    <row r="26" spans="1:12">
      <c r="A26" s="7" t="s">
        <v>41</v>
      </c>
      <c r="B26" s="11">
        <f>IF(COUNTA(B21:B25)=0,"",SUM(B21:B25))</f>
        <v>160129908.09</v>
      </c>
      <c r="C26" s="11">
        <f>IF(COUNTA(C21:C25)=0,"",SUM(C21:C25))</f>
        <v>0</v>
      </c>
      <c r="D26" s="11">
        <f>IF(COUNTA(D21:D25)=0,"",SUM(D21:D25))</f>
        <v>101795860.91</v>
      </c>
      <c r="E26" s="11">
        <f t="shared" ref="E26:K26" si="3">IF(COUNTA(E21:E25)=0,"",SUM(E21:E25))</f>
        <v>187183.88</v>
      </c>
      <c r="F26" s="11" t="str">
        <f t="shared" si="3"/>
        <v/>
      </c>
      <c r="G26" s="11" t="str">
        <f t="shared" si="3"/>
        <v/>
      </c>
      <c r="H26" s="11" t="str">
        <f t="shared" si="3"/>
        <v/>
      </c>
      <c r="I26" s="11" t="str">
        <f t="shared" si="3"/>
        <v/>
      </c>
      <c r="J26" s="11" t="str">
        <f t="shared" si="3"/>
        <v/>
      </c>
      <c r="K26" s="11" t="str">
        <f t="shared" si="3"/>
        <v/>
      </c>
      <c r="L26" s="16" t="s">
        <v>42</v>
      </c>
    </row>
    <row r="27" spans="1:12">
      <c r="A27" s="7" t="s">
        <v>43</v>
      </c>
      <c r="B27" s="14">
        <v>27347190.93</v>
      </c>
      <c r="C27" s="14">
        <v>844753.49</v>
      </c>
      <c r="D27" s="14">
        <v>24547028.58</v>
      </c>
      <c r="E27" s="14">
        <v>1817840.56</v>
      </c>
      <c r="F27" s="9"/>
      <c r="G27" s="9"/>
      <c r="H27" s="9"/>
      <c r="I27" s="9"/>
      <c r="J27" s="9"/>
      <c r="K27" s="9"/>
      <c r="L27" s="16" t="s">
        <v>44</v>
      </c>
    </row>
    <row r="28" spans="1:12">
      <c r="A28" s="7" t="s">
        <v>45</v>
      </c>
      <c r="B28" s="14">
        <v>4355525.19</v>
      </c>
      <c r="C28" s="14"/>
      <c r="D28" s="14">
        <v>198110000</v>
      </c>
      <c r="E28" s="14"/>
      <c r="F28" s="9"/>
      <c r="G28" s="9"/>
      <c r="H28" s="9"/>
      <c r="I28" s="9"/>
      <c r="J28" s="9"/>
      <c r="K28" s="9"/>
      <c r="L28" s="16" t="s">
        <v>46</v>
      </c>
    </row>
    <row r="29" spans="1:12">
      <c r="A29" s="7" t="s">
        <v>47</v>
      </c>
      <c r="B29" s="14">
        <v>28493100.69</v>
      </c>
      <c r="C29" s="14"/>
      <c r="D29" s="14"/>
      <c r="E29" s="14"/>
      <c r="F29" s="9"/>
      <c r="G29" s="9"/>
      <c r="H29" s="9"/>
      <c r="I29" s="9"/>
      <c r="J29" s="9"/>
      <c r="K29" s="9"/>
      <c r="L29" s="16" t="s">
        <v>48</v>
      </c>
    </row>
    <row r="30" spans="1:12">
      <c r="A30" s="7" t="s">
        <v>49</v>
      </c>
      <c r="B30" s="14">
        <v>130464933.97</v>
      </c>
      <c r="C30" s="14">
        <v>50000000</v>
      </c>
      <c r="D30" s="14"/>
      <c r="E30" s="14">
        <v>57000000</v>
      </c>
      <c r="F30" s="9"/>
      <c r="G30" s="9"/>
      <c r="H30" s="9"/>
      <c r="I30" s="9"/>
      <c r="J30" s="9"/>
      <c r="K30" s="9"/>
      <c r="L30" s="16" t="s">
        <v>50</v>
      </c>
    </row>
    <row r="31" spans="1:12">
      <c r="A31" s="7" t="s">
        <v>51</v>
      </c>
      <c r="B31" s="11">
        <f>IF(COUNTA(B27:B30)=0,"",SUM(B27:B30))</f>
        <v>190660750.78</v>
      </c>
      <c r="C31" s="11">
        <f>IF(COUNTA(C27:C30)=0,"",SUM(C27:C30))</f>
        <v>50844753.49</v>
      </c>
      <c r="D31" s="11">
        <f t="shared" ref="D31:K31" si="4">IF(COUNTA(D27:D30)=0,"",SUM(D27:D30))</f>
        <v>222657028.58</v>
      </c>
      <c r="E31" s="11">
        <f t="shared" si="4"/>
        <v>58817840.56</v>
      </c>
      <c r="F31" s="11" t="str">
        <f t="shared" si="4"/>
        <v/>
      </c>
      <c r="G31" s="11" t="str">
        <f t="shared" si="4"/>
        <v/>
      </c>
      <c r="H31" s="11" t="str">
        <f t="shared" si="4"/>
        <v/>
      </c>
      <c r="I31" s="11" t="str">
        <f t="shared" si="4"/>
        <v/>
      </c>
      <c r="J31" s="11" t="str">
        <f t="shared" si="4"/>
        <v/>
      </c>
      <c r="K31" s="11" t="str">
        <f t="shared" si="4"/>
        <v/>
      </c>
      <c r="L31" s="16" t="s">
        <v>52</v>
      </c>
    </row>
    <row r="32" spans="1:12">
      <c r="A32" s="7" t="s">
        <v>53</v>
      </c>
      <c r="B32" s="11">
        <f>IF(AND(B26&lt;&gt;"",B31&lt;&gt;""),B26-B31,"")</f>
        <v>-30530842.69</v>
      </c>
      <c r="C32" s="11">
        <f>IF(AND(C26&lt;&gt;"",C31&lt;&gt;""),C26-C31,"")</f>
        <v>-50844753.49</v>
      </c>
      <c r="D32" s="11">
        <f t="shared" ref="D32:K32" si="5">IF(AND(D26&lt;&gt;"",D31&lt;&gt;""),D26-D31,"")</f>
        <v>-120861167.67</v>
      </c>
      <c r="E32" s="11">
        <f t="shared" si="5"/>
        <v>-58630656.68</v>
      </c>
      <c r="F32" s="11" t="str">
        <f t="shared" si="5"/>
        <v/>
      </c>
      <c r="G32" s="11" t="str">
        <f t="shared" si="5"/>
        <v/>
      </c>
      <c r="H32" s="11" t="str">
        <f t="shared" si="5"/>
        <v/>
      </c>
      <c r="I32" s="11" t="str">
        <f t="shared" si="5"/>
        <v/>
      </c>
      <c r="J32" s="11" t="str">
        <f t="shared" si="5"/>
        <v/>
      </c>
      <c r="K32" s="11" t="str">
        <f t="shared" si="5"/>
        <v/>
      </c>
      <c r="L32" s="16" t="s">
        <v>54</v>
      </c>
    </row>
    <row r="33" spans="1:12">
      <c r="A33" s="13" t="s">
        <v>55</v>
      </c>
      <c r="B33" s="17" t="s">
        <v>9</v>
      </c>
      <c r="C33" s="17" t="s">
        <v>9</v>
      </c>
      <c r="D33" s="17" t="s">
        <v>9</v>
      </c>
      <c r="E33" s="17" t="s">
        <v>9</v>
      </c>
      <c r="F33" s="17" t="s">
        <v>9</v>
      </c>
      <c r="G33" s="17" t="s">
        <v>9</v>
      </c>
      <c r="H33" s="17" t="s">
        <v>9</v>
      </c>
      <c r="I33" s="17" t="s">
        <v>9</v>
      </c>
      <c r="J33" s="17" t="s">
        <v>9</v>
      </c>
      <c r="K33" s="17" t="s">
        <v>9</v>
      </c>
      <c r="L33" s="17" t="s">
        <v>9</v>
      </c>
    </row>
    <row r="34" spans="1:12">
      <c r="A34" s="7" t="s">
        <v>56</v>
      </c>
      <c r="B34" s="14">
        <v>1731959</v>
      </c>
      <c r="C34" s="14">
        <v>50000000</v>
      </c>
      <c r="D34" s="14">
        <v>8200000</v>
      </c>
      <c r="E34" s="14">
        <v>2020000</v>
      </c>
      <c r="F34" s="9"/>
      <c r="G34" s="9"/>
      <c r="H34" s="9"/>
      <c r="I34" s="9"/>
      <c r="J34" s="9"/>
      <c r="K34" s="9"/>
      <c r="L34" s="16" t="s">
        <v>57</v>
      </c>
    </row>
    <row r="35" spans="1:12">
      <c r="A35" s="7" t="s">
        <v>58</v>
      </c>
      <c r="B35" s="14">
        <v>145000000</v>
      </c>
      <c r="C35" s="14"/>
      <c r="D35" s="14">
        <v>51150000</v>
      </c>
      <c r="E35" s="14"/>
      <c r="F35" s="9"/>
      <c r="G35" s="9"/>
      <c r="H35" s="9"/>
      <c r="I35" s="9"/>
      <c r="J35" s="9"/>
      <c r="K35" s="9"/>
      <c r="L35" s="16" t="s">
        <v>59</v>
      </c>
    </row>
    <row r="36" spans="1:12">
      <c r="A36" s="7" t="s">
        <v>60</v>
      </c>
      <c r="B36" s="14"/>
      <c r="C36" s="14"/>
      <c r="D36" s="14"/>
      <c r="E36" s="14"/>
      <c r="F36" s="9"/>
      <c r="G36" s="9"/>
      <c r="H36" s="9"/>
      <c r="I36" s="9"/>
      <c r="J36" s="9"/>
      <c r="K36" s="9"/>
      <c r="L36" s="16" t="s">
        <v>61</v>
      </c>
    </row>
    <row r="37" spans="1:12">
      <c r="A37" s="7" t="s">
        <v>62</v>
      </c>
      <c r="B37" s="14">
        <v>373686333.35</v>
      </c>
      <c r="C37" s="14">
        <v>3000000</v>
      </c>
      <c r="D37" s="14"/>
      <c r="E37" s="14">
        <v>19500000</v>
      </c>
      <c r="F37" s="9"/>
      <c r="G37" s="9"/>
      <c r="H37" s="9"/>
      <c r="I37" s="9"/>
      <c r="J37" s="9"/>
      <c r="K37" s="9"/>
      <c r="L37" s="16" t="s">
        <v>63</v>
      </c>
    </row>
    <row r="38" spans="1:12">
      <c r="A38" s="7" t="s">
        <v>64</v>
      </c>
      <c r="B38" s="11">
        <f>IF(COUNTA(B34:B37)=0,"",SUM(B34:B37))</f>
        <v>520418292.35</v>
      </c>
      <c r="C38" s="11">
        <f>IF(COUNTA(C34:C37)=0,"",SUM(C34:C37))</f>
        <v>53000000</v>
      </c>
      <c r="D38" s="11">
        <f t="shared" ref="D38:K38" si="6">IF(COUNTA(D34:D37)=0,"",SUM(D34:D37))</f>
        <v>59350000</v>
      </c>
      <c r="E38" s="11">
        <f t="shared" si="6"/>
        <v>21520000</v>
      </c>
      <c r="F38" s="11" t="str">
        <f t="shared" si="6"/>
        <v/>
      </c>
      <c r="G38" s="11" t="str">
        <f t="shared" si="6"/>
        <v/>
      </c>
      <c r="H38" s="11" t="str">
        <f t="shared" si="6"/>
        <v/>
      </c>
      <c r="I38" s="11" t="str">
        <f t="shared" si="6"/>
        <v/>
      </c>
      <c r="J38" s="11" t="str">
        <f t="shared" si="6"/>
        <v/>
      </c>
      <c r="K38" s="11" t="str">
        <f t="shared" si="6"/>
        <v/>
      </c>
      <c r="L38" s="16" t="s">
        <v>65</v>
      </c>
    </row>
    <row r="39" spans="1:12">
      <c r="A39" s="7" t="s">
        <v>66</v>
      </c>
      <c r="B39" s="14">
        <v>190000000</v>
      </c>
      <c r="C39" s="14">
        <v>0</v>
      </c>
      <c r="D39" s="14">
        <v>0</v>
      </c>
      <c r="E39" s="14"/>
      <c r="F39" s="9"/>
      <c r="G39" s="9"/>
      <c r="H39" s="9"/>
      <c r="I39" s="9"/>
      <c r="J39" s="9"/>
      <c r="K39" s="9"/>
      <c r="L39" s="16" t="s">
        <v>67</v>
      </c>
    </row>
    <row r="40" spans="1:12">
      <c r="A40" s="7" t="s">
        <v>68</v>
      </c>
      <c r="B40" s="14">
        <v>72920782</v>
      </c>
      <c r="C40" s="14">
        <v>0</v>
      </c>
      <c r="D40" s="14"/>
      <c r="E40" s="14"/>
      <c r="F40" s="9"/>
      <c r="G40" s="9"/>
      <c r="H40" s="9"/>
      <c r="I40" s="9"/>
      <c r="J40" s="9"/>
      <c r="K40" s="9"/>
      <c r="L40" s="16" t="s">
        <v>69</v>
      </c>
    </row>
    <row r="41" spans="1:12">
      <c r="A41" s="7" t="s">
        <v>70</v>
      </c>
      <c r="B41" s="14">
        <v>330615000</v>
      </c>
      <c r="C41" s="14">
        <v>0</v>
      </c>
      <c r="D41" s="14"/>
      <c r="E41" s="14">
        <v>1000000</v>
      </c>
      <c r="F41" s="9"/>
      <c r="G41" s="9"/>
      <c r="H41" s="9"/>
      <c r="I41" s="9"/>
      <c r="J41" s="9"/>
      <c r="K41" s="9"/>
      <c r="L41" s="16" t="s">
        <v>71</v>
      </c>
    </row>
    <row r="42" spans="1:12">
      <c r="A42" s="7" t="s">
        <v>72</v>
      </c>
      <c r="B42" s="11">
        <f>IF(COUNTA(B39:B41)=0,"",SUM(B39:B41))</f>
        <v>593535782</v>
      </c>
      <c r="C42" s="11">
        <f>IF(COUNTA(C39:C41)=0,"",SUM(C39:C41))</f>
        <v>0</v>
      </c>
      <c r="D42" s="11">
        <f t="shared" ref="D42:K42" si="7">IF(COUNTA(D39:D41)=0,"",SUM(D39:D41))</f>
        <v>0</v>
      </c>
      <c r="E42" s="11">
        <f t="shared" si="7"/>
        <v>1000000</v>
      </c>
      <c r="F42" s="11" t="str">
        <f t="shared" si="7"/>
        <v/>
      </c>
      <c r="G42" s="11" t="str">
        <f t="shared" si="7"/>
        <v/>
      </c>
      <c r="H42" s="11" t="str">
        <f t="shared" si="7"/>
        <v/>
      </c>
      <c r="I42" s="11" t="str">
        <f t="shared" si="7"/>
        <v/>
      </c>
      <c r="J42" s="11" t="str">
        <f t="shared" si="7"/>
        <v/>
      </c>
      <c r="K42" s="11" t="str">
        <f t="shared" si="7"/>
        <v/>
      </c>
      <c r="L42" s="16" t="s">
        <v>73</v>
      </c>
    </row>
    <row r="43" spans="1:12">
      <c r="A43" s="7" t="s">
        <v>74</v>
      </c>
      <c r="B43" s="11">
        <f>IF(AND(B38&lt;&gt;"",B42&lt;&gt;""),B38-B42,"")</f>
        <v>-73117489.65</v>
      </c>
      <c r="C43" s="11">
        <f>IF(AND(C38&lt;&gt;"",C42&lt;&gt;""),C38-C42,"")</f>
        <v>53000000</v>
      </c>
      <c r="D43" s="11">
        <f t="shared" ref="D43:K43" si="8">IF(AND(D38&lt;&gt;"",D42&lt;&gt;""),D38-D42,"")</f>
        <v>59350000</v>
      </c>
      <c r="E43" s="11">
        <f t="shared" si="8"/>
        <v>20520000</v>
      </c>
      <c r="F43" s="11" t="str">
        <f t="shared" si="8"/>
        <v/>
      </c>
      <c r="G43" s="11" t="str">
        <f t="shared" si="8"/>
        <v/>
      </c>
      <c r="H43" s="11" t="str">
        <f t="shared" si="8"/>
        <v/>
      </c>
      <c r="I43" s="11" t="str">
        <f t="shared" si="8"/>
        <v/>
      </c>
      <c r="J43" s="11" t="str">
        <f t="shared" si="8"/>
        <v/>
      </c>
      <c r="K43" s="11" t="str">
        <f t="shared" si="8"/>
        <v/>
      </c>
      <c r="L43" s="16" t="s">
        <v>75</v>
      </c>
    </row>
    <row r="44" spans="1:12">
      <c r="A44" s="13" t="s">
        <v>76</v>
      </c>
      <c r="B44" s="17" t="s">
        <v>9</v>
      </c>
      <c r="C44" s="17" t="s">
        <v>9</v>
      </c>
      <c r="D44" s="17" t="s">
        <v>9</v>
      </c>
      <c r="E44" s="17" t="s">
        <v>9</v>
      </c>
      <c r="F44" s="17" t="s">
        <v>9</v>
      </c>
      <c r="G44" s="17" t="s">
        <v>9</v>
      </c>
      <c r="H44" s="17" t="s">
        <v>9</v>
      </c>
      <c r="I44" s="17" t="s">
        <v>9</v>
      </c>
      <c r="J44" s="17" t="s">
        <v>9</v>
      </c>
      <c r="K44" s="17" t="s">
        <v>9</v>
      </c>
      <c r="L44" s="17" t="s">
        <v>9</v>
      </c>
    </row>
    <row r="45" spans="1:12">
      <c r="A45" s="7" t="s">
        <v>77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16" t="s">
        <v>78</v>
      </c>
    </row>
    <row r="46" spans="1:12">
      <c r="A46" s="13" t="s">
        <v>79</v>
      </c>
      <c r="B46" s="17" t="s">
        <v>9</v>
      </c>
      <c r="C46" s="17" t="s">
        <v>9</v>
      </c>
      <c r="D46" s="17" t="s">
        <v>9</v>
      </c>
      <c r="E46" s="17" t="s">
        <v>9</v>
      </c>
      <c r="F46" s="17" t="s">
        <v>9</v>
      </c>
      <c r="G46" s="17" t="s">
        <v>9</v>
      </c>
      <c r="H46" s="17" t="s">
        <v>9</v>
      </c>
      <c r="I46" s="17" t="s">
        <v>9</v>
      </c>
      <c r="J46" s="17" t="s">
        <v>9</v>
      </c>
      <c r="K46" s="17" t="s">
        <v>9</v>
      </c>
      <c r="L46" s="17" t="s">
        <v>9</v>
      </c>
    </row>
    <row r="47" spans="1:12">
      <c r="A47" s="7" t="s">
        <v>79</v>
      </c>
      <c r="B47" s="11">
        <f>IF(AND(B19&lt;&gt;"",B32&lt;&gt;"",B43&lt;&gt;""),B19+B32+B43+B45,"")</f>
        <v>234743810.18</v>
      </c>
      <c r="C47" s="11">
        <f>IF(AND(C19&lt;&gt;"",C32&lt;&gt;"",C43&lt;&gt;""),C19+C32+C43+C45,"")</f>
        <v>-73921919.61</v>
      </c>
      <c r="D47" s="11">
        <f t="shared" ref="D47:K47" si="9">IF(AND(D19&lt;&gt;"",D32&lt;&gt;"",D43&lt;&gt;""),D19+D32+D43+D45,"")</f>
        <v>79209299.9500004</v>
      </c>
      <c r="E47" s="11">
        <f t="shared" si="9"/>
        <v>38933824.9700002</v>
      </c>
      <c r="F47" s="11" t="str">
        <f t="shared" si="9"/>
        <v/>
      </c>
      <c r="G47" s="11" t="str">
        <f t="shared" si="9"/>
        <v/>
      </c>
      <c r="H47" s="11" t="str">
        <f t="shared" si="9"/>
        <v/>
      </c>
      <c r="I47" s="11" t="str">
        <f t="shared" si="9"/>
        <v/>
      </c>
      <c r="J47" s="11" t="str">
        <f t="shared" si="9"/>
        <v/>
      </c>
      <c r="K47" s="11" t="str">
        <f t="shared" si="9"/>
        <v/>
      </c>
      <c r="L47" s="16" t="s">
        <v>80</v>
      </c>
    </row>
    <row r="48" spans="1:12">
      <c r="A48" s="7" t="s">
        <v>81</v>
      </c>
      <c r="B48" s="14">
        <v>214506880.41</v>
      </c>
      <c r="C48" s="14">
        <v>294489387.02</v>
      </c>
      <c r="D48" s="14">
        <v>42745522.26</v>
      </c>
      <c r="E48" s="14">
        <v>3811277.29</v>
      </c>
      <c r="F48" s="9"/>
      <c r="G48" s="9"/>
      <c r="H48" s="9"/>
      <c r="I48" s="9"/>
      <c r="J48" s="9"/>
      <c r="K48" s="9"/>
      <c r="L48" s="16" t="s">
        <v>82</v>
      </c>
    </row>
    <row r="49" spans="1:12">
      <c r="A49" s="7" t="s">
        <v>83</v>
      </c>
      <c r="B49" s="11">
        <f>IF(AND(B47&lt;&gt;"",B48&lt;&gt;""),B47+B48,"")</f>
        <v>449250690.590001</v>
      </c>
      <c r="C49" s="11">
        <f>IF(AND(C47&lt;&gt;"",C48&lt;&gt;""),C47+C48,"")</f>
        <v>220567467.41</v>
      </c>
      <c r="D49" s="11">
        <f t="shared" ref="D49:K49" si="10">IF(AND(D47&lt;&gt;"",D48&lt;&gt;""),D47+D48,"")</f>
        <v>121954822.21</v>
      </c>
      <c r="E49" s="11">
        <f t="shared" si="10"/>
        <v>42745102.2600002</v>
      </c>
      <c r="F49" s="11" t="str">
        <f t="shared" si="10"/>
        <v/>
      </c>
      <c r="G49" s="11" t="str">
        <f t="shared" si="10"/>
        <v/>
      </c>
      <c r="H49" s="11" t="str">
        <f t="shared" si="10"/>
        <v/>
      </c>
      <c r="I49" s="11" t="str">
        <f t="shared" si="10"/>
        <v/>
      </c>
      <c r="J49" s="11" t="str">
        <f t="shared" si="10"/>
        <v/>
      </c>
      <c r="K49" s="11" t="str">
        <f t="shared" si="10"/>
        <v/>
      </c>
      <c r="L49" s="16" t="s">
        <v>84</v>
      </c>
    </row>
    <row r="50" spans="1:12">
      <c r="A50" s="13" t="s">
        <v>85</v>
      </c>
      <c r="B50" s="17" t="s">
        <v>9</v>
      </c>
      <c r="C50" s="17" t="s">
        <v>9</v>
      </c>
      <c r="D50" s="17" t="s">
        <v>9</v>
      </c>
      <c r="E50" s="17" t="s">
        <v>9</v>
      </c>
      <c r="F50" s="17" t="s">
        <v>9</v>
      </c>
      <c r="G50" s="17" t="s">
        <v>9</v>
      </c>
      <c r="H50" s="17" t="s">
        <v>9</v>
      </c>
      <c r="I50" s="17" t="s">
        <v>9</v>
      </c>
      <c r="J50" s="17" t="s">
        <v>9</v>
      </c>
      <c r="K50" s="17" t="s">
        <v>9</v>
      </c>
      <c r="L50" s="17" t="s">
        <v>9</v>
      </c>
    </row>
    <row r="51" spans="1:12">
      <c r="A51" s="7" t="s">
        <v>86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16" t="s">
        <v>87</v>
      </c>
    </row>
    <row r="52" spans="1:12">
      <c r="A52" s="7" t="s">
        <v>88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16" t="s">
        <v>89</v>
      </c>
    </row>
    <row r="53" spans="1:12">
      <c r="A53" s="7" t="s">
        <v>90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16" t="s">
        <v>91</v>
      </c>
    </row>
    <row r="54" spans="1:12">
      <c r="A54" s="7" t="s">
        <v>92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16" t="s">
        <v>93</v>
      </c>
    </row>
    <row r="55" spans="1:12">
      <c r="A55" s="7" t="s">
        <v>94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16" t="s">
        <v>95</v>
      </c>
    </row>
  </sheetData>
  <sheetProtection algorithmName="SHA-512" hashValue="OHIIchAYP/6bwpG++pcvfz8hJah4ISGTe4t8qHsAIyZkF4m2pVpMydcGX7+8tVTDITlCj/kvT8tJ1tr/PB8AMg==" saltValue="dx05a/QpoXfqCvZjCNdx+A==" spinCount="100000" sheet="1" objects="1" scenarios="1"/>
  <dataValidations count="2">
    <dataValidation type="custom" allowBlank="1" showInputMessage="1" showErrorMessage="1" error="请检查小数位是否超过两位&#10;" sqref="B45 C45:K45">
      <formula1>ISNUMBER(B45)*(TRUNC(B45,2)=B45)</formula1>
    </dataValidation>
    <dataValidation type="custom" allowBlank="1" showInputMessage="1" showErrorMessage="1" error="请检查是否按正值填写，或小数位是否超过两位" sqref="B48:K48 B21:K25 B51:K55 B14:K17 B34:K37 B27:K30 B39:K41 B10:K12">
      <formula1>AND(ISNUMBER(B10)*(TRUNC(B10,2)=B10),B10&gt;=0)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LZQ</cp:lastModifiedBy>
  <dcterms:created xsi:type="dcterms:W3CDTF">2015-06-05T18:19:00Z</dcterms:created>
  <dcterms:modified xsi:type="dcterms:W3CDTF">2024-04-28T06:28:57Z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BD02516AFC7A4240A0914347D97CBB95_13</vt:lpwstr>
  </property>
  <property fmtid="{D5CDD505-2E9C-101B-9397-08002B2CF9AE}" pid="3" name="KSOProductBuildVer">
    <vt:lpwstr>2052-12.1.0.16729</vt:lpwstr>
  </property>
</Properties>
</file>