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kYHpHdSVVCvqvdr8tNGJNB6HfTx1xtxb7tVsW/lxBCPcInNtiJew7ms6NNN3ZK7Hy9dYSf/jcfsO0iBa1nBrnw==" workbookSaltValue="iVkMVxfMoSBlvaWG1udFXw==" workbookSpinCount="100000" lockStructure="1"/>
  <bookViews>
    <workbookView windowWidth="28800" windowHeight="12375" tabRatio="499"/>
  </bookViews>
  <sheets>
    <sheet name="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<sst xmlns="http://schemas.openxmlformats.org/spreadsheetml/2006/main" count="326" uniqueCount="215">
  <si>
    <t>企业资产负债表填报模板</t>
  </si>
  <si>
    <t>填报说明</t>
  </si>
  <si>
    <r>
      <rPr>
        <sz val="11"/>
        <color theme="1"/>
        <rFont val="等线"/>
        <charset val="134"/>
        <scheme val="minor"/>
      </rPr>
      <t>1. 填写近十年的年度报表数据，</t>
    </r>
    <r>
      <rPr>
        <sz val="11"/>
        <color rgb="FFC00000"/>
        <rFont val="等线"/>
        <charset val="134"/>
        <scheme val="minor"/>
      </rPr>
      <t>货币单位统一按“人民币:元”来填写, 小数点不能超过2位；</t>
    </r>
  </si>
  <si>
    <t>2. 报表项目不要填写特殊字符，会导致格式校验错误，影响数据上传；</t>
  </si>
  <si>
    <t>3. 不要在模板表自行编辑、删除或添加报表项目，会导致格式校验错误，影响数据上传；</t>
  </si>
  <si>
    <t>4. 报表附注项目属于可选填部分，若不填写数据，会影响到经营诊断少量分析点。</t>
  </si>
  <si>
    <t>报表项目(人民币:元)</t>
  </si>
  <si>
    <t>item_code</t>
  </si>
  <si>
    <t>流动资产</t>
  </si>
  <si>
    <t>--</t>
  </si>
  <si>
    <t>货币资金</t>
  </si>
  <si>
    <t>OFBS00001LC</t>
  </si>
  <si>
    <t>交易性金融资产</t>
  </si>
  <si>
    <t>OFBS00009LC</t>
  </si>
  <si>
    <t>衍生金融资产</t>
  </si>
  <si>
    <t>OFBS00011LC</t>
  </si>
  <si>
    <t>应收票据</t>
  </si>
  <si>
    <t>OFBS00012LC</t>
  </si>
  <si>
    <t>应收账款</t>
  </si>
  <si>
    <t>OFBS00013LC</t>
  </si>
  <si>
    <t>应收款项融资</t>
  </si>
  <si>
    <t>OFBS00014LC</t>
  </si>
  <si>
    <t>预付款项</t>
  </si>
  <si>
    <t>OFBS00015LC</t>
  </si>
  <si>
    <t>其他应收款(含利息和股利)</t>
  </si>
  <si>
    <t>OFBS00016LC</t>
  </si>
  <si>
    <t>存货</t>
  </si>
  <si>
    <t>OFBS00020LC</t>
  </si>
  <si>
    <t>合同资产</t>
  </si>
  <si>
    <t>OFBS00021LC</t>
  </si>
  <si>
    <t>买入返售金融资产</t>
  </si>
  <si>
    <t>OFBS00027LC</t>
  </si>
  <si>
    <t>持有待售资产</t>
  </si>
  <si>
    <t>OFBS00028LC</t>
  </si>
  <si>
    <t>一年内到期的非流动资产</t>
  </si>
  <si>
    <t>OFBS00030LC</t>
  </si>
  <si>
    <t>其他流动资产</t>
  </si>
  <si>
    <t>OFBS00031LC</t>
  </si>
  <si>
    <t>流动资产合计</t>
  </si>
  <si>
    <t>OFBS00033LC</t>
  </si>
  <si>
    <t>非流动资产</t>
  </si>
  <si>
    <t>债权投资</t>
  </si>
  <si>
    <t>OFBS00034LC</t>
  </si>
  <si>
    <t>其他债权投资</t>
  </si>
  <si>
    <t>OFBS00035LC</t>
  </si>
  <si>
    <t>其他权益工具投资</t>
  </si>
  <si>
    <t>OFBS00038LC</t>
  </si>
  <si>
    <t>可供出售金融资产</t>
  </si>
  <si>
    <t>OFBS00039LC</t>
  </si>
  <si>
    <t>持有至到期投资</t>
  </si>
  <si>
    <t>OFBS00040LC</t>
  </si>
  <si>
    <t>其他非流动金融资产</t>
  </si>
  <si>
    <t>OFBS00043LC</t>
  </si>
  <si>
    <t>长期应收款</t>
  </si>
  <si>
    <t>OFBS00036LC</t>
  </si>
  <si>
    <t>长期股权投资</t>
  </si>
  <si>
    <t>OFBS00037LC</t>
  </si>
  <si>
    <t>投资性房地产</t>
  </si>
  <si>
    <t>OFBS00044LC</t>
  </si>
  <si>
    <t>固定资产</t>
  </si>
  <si>
    <t>OFBS00045LC</t>
  </si>
  <si>
    <t>在建工程</t>
  </si>
  <si>
    <t>OFBS00046LC</t>
  </si>
  <si>
    <t>生产性生物资产</t>
  </si>
  <si>
    <t>OFBS00047LC</t>
  </si>
  <si>
    <t>油气资产</t>
  </si>
  <si>
    <t>OFBS00048LC</t>
  </si>
  <si>
    <t>使用权资产</t>
  </si>
  <si>
    <t>OFBS00049LC</t>
  </si>
  <si>
    <t>无形资产</t>
  </si>
  <si>
    <t>OFBS00050LC</t>
  </si>
  <si>
    <t>开发支出</t>
  </si>
  <si>
    <t>OFBS00051LC</t>
  </si>
  <si>
    <t>商誉</t>
  </si>
  <si>
    <t>OFBS00052LC</t>
  </si>
  <si>
    <t>长期待摊费用</t>
  </si>
  <si>
    <t>OFBS00053LC</t>
  </si>
  <si>
    <t>递延所得税资产</t>
  </si>
  <si>
    <t>OFBS00055LC</t>
  </si>
  <si>
    <t>其他非流动资产</t>
  </si>
  <si>
    <t>OFBS00056LC</t>
  </si>
  <si>
    <t>非流动资产合计</t>
  </si>
  <si>
    <t>OFBS00058LC</t>
  </si>
  <si>
    <t>资产总计</t>
  </si>
  <si>
    <t>OFBS00061LC</t>
  </si>
  <si>
    <t>流动负债</t>
  </si>
  <si>
    <t>短期借款</t>
  </si>
  <si>
    <t>OFBS00062LC</t>
  </si>
  <si>
    <t>交易性金融负债</t>
  </si>
  <si>
    <t>OFBS00067LC</t>
  </si>
  <si>
    <t>衍生金融负债</t>
  </si>
  <si>
    <t>OFBS00069LC</t>
  </si>
  <si>
    <t>应付票据</t>
  </si>
  <si>
    <t>OFBS00070LC</t>
  </si>
  <si>
    <t>应付账款</t>
  </si>
  <si>
    <t>OFBS00071LC</t>
  </si>
  <si>
    <t>预收款项</t>
  </si>
  <si>
    <t>OFBS00072LC</t>
  </si>
  <si>
    <t>合同负债</t>
  </si>
  <si>
    <t>OFBS00073LC</t>
  </si>
  <si>
    <t>应付职工薪酬</t>
  </si>
  <si>
    <t>OFBS00081LC</t>
  </si>
  <si>
    <t>应交税费</t>
  </si>
  <si>
    <t>OFBS00082LC</t>
  </si>
  <si>
    <t>其他应付款(含利息和股利)</t>
  </si>
  <si>
    <t>OFBS00083LC</t>
  </si>
  <si>
    <t>持有待售负债</t>
  </si>
  <si>
    <t>OFBS00087LC</t>
  </si>
  <si>
    <t>一年内到期的非流动负债</t>
  </si>
  <si>
    <t>OFBS00092LC</t>
  </si>
  <si>
    <t>其他流动负债</t>
  </si>
  <si>
    <t>OFBS00093LC</t>
  </si>
  <si>
    <t>流动负债合计</t>
  </si>
  <si>
    <t>OFBS00095LC</t>
  </si>
  <si>
    <t>非流动负债</t>
  </si>
  <si>
    <t>长期借款</t>
  </si>
  <si>
    <t>OFBS00096LC</t>
  </si>
  <si>
    <t>应付债券</t>
  </si>
  <si>
    <t>OFBS00097LC</t>
  </si>
  <si>
    <t>租赁负债</t>
  </si>
  <si>
    <t>OFBS00098LC</t>
  </si>
  <si>
    <t>长期应付款</t>
  </si>
  <si>
    <t>OFBS00099LC</t>
  </si>
  <si>
    <t>长期应付职工薪酬</t>
  </si>
  <si>
    <t>OFBS00100LC</t>
  </si>
  <si>
    <t>预计负债</t>
  </si>
  <si>
    <t>OFBS00101LC</t>
  </si>
  <si>
    <t>长期递延收益</t>
  </si>
  <si>
    <t>OFBS00103LC</t>
  </si>
  <si>
    <t>递延所得税负债</t>
  </si>
  <si>
    <t>OFBS00104LC</t>
  </si>
  <si>
    <t>非流动负债合计</t>
  </si>
  <si>
    <t>OFBS00107LC</t>
  </si>
  <si>
    <t>负债合计</t>
  </si>
  <si>
    <t>OFBS00110LC</t>
  </si>
  <si>
    <t>所有者权益(或股东权益)</t>
  </si>
  <si>
    <t>实收资本(或股本)</t>
  </si>
  <si>
    <t>OFBS00111LC</t>
  </si>
  <si>
    <t>其他权益工具</t>
  </si>
  <si>
    <t>OFBS00112LC</t>
  </si>
  <si>
    <t>资本公积</t>
  </si>
  <si>
    <t>OFBS00113LC</t>
  </si>
  <si>
    <t>减:库存股</t>
  </si>
  <si>
    <t>OFBS00114LC</t>
  </si>
  <si>
    <t>其他综合收益</t>
  </si>
  <si>
    <t>OFBS00115LC</t>
  </si>
  <si>
    <t>专项储备</t>
  </si>
  <si>
    <t>OFBS00116LC</t>
  </si>
  <si>
    <t>盈余公积</t>
  </si>
  <si>
    <t>OFBS00117LC</t>
  </si>
  <si>
    <t>一般风险准备</t>
  </si>
  <si>
    <t>OFBS00118LC</t>
  </si>
  <si>
    <t>未分配利润</t>
  </si>
  <si>
    <t>OFBS00119LC</t>
  </si>
  <si>
    <t>归属于母公司所有者权益合计</t>
  </si>
  <si>
    <t>OFBS00121LC</t>
  </si>
  <si>
    <t>少数股东权益</t>
  </si>
  <si>
    <t>OFBS00122LC</t>
  </si>
  <si>
    <t>所有者权益合计</t>
  </si>
  <si>
    <t>OFBS00124LC</t>
  </si>
  <si>
    <t>负债和所有者权益总计</t>
  </si>
  <si>
    <t>负债和所有者权益(或股东权益)总计</t>
  </si>
  <si>
    <t>OFBS00126LC</t>
  </si>
  <si>
    <t>报表附注-存货明细</t>
  </si>
  <si>
    <t>原材料</t>
  </si>
  <si>
    <t>ONBS00001LC</t>
  </si>
  <si>
    <t>在途物资</t>
  </si>
  <si>
    <t>ONBS00002LC</t>
  </si>
  <si>
    <t>开发产品</t>
  </si>
  <si>
    <t>ONBS00003LC</t>
  </si>
  <si>
    <t>在建开发产品</t>
  </si>
  <si>
    <t>ONBS00004LC</t>
  </si>
  <si>
    <t>开发成本</t>
  </si>
  <si>
    <t>ONBS00005LC</t>
  </si>
  <si>
    <t>待开发土地</t>
  </si>
  <si>
    <t>ONBS00006LC</t>
  </si>
  <si>
    <t>工程施工</t>
  </si>
  <si>
    <t>ONBS00007LC</t>
  </si>
  <si>
    <t>库存商品</t>
  </si>
  <si>
    <t>ONBS00008LC</t>
  </si>
  <si>
    <t>半成品</t>
  </si>
  <si>
    <t>ONBS00009LC</t>
  </si>
  <si>
    <t>在产品</t>
  </si>
  <si>
    <t>ONBS00010LC</t>
  </si>
  <si>
    <t>产成品</t>
  </si>
  <si>
    <t>ONBS00011LC</t>
  </si>
  <si>
    <t>低值易耗品</t>
  </si>
  <si>
    <t>ONBS00012LC</t>
  </si>
  <si>
    <t>委托代销商品</t>
  </si>
  <si>
    <t>ONBS00013LC</t>
  </si>
  <si>
    <t>外购商品</t>
  </si>
  <si>
    <t>ONBS00014LC</t>
  </si>
  <si>
    <t>燃料</t>
  </si>
  <si>
    <t>ONBS00015LC</t>
  </si>
  <si>
    <t>包装物</t>
  </si>
  <si>
    <t>ONBS00016LC</t>
  </si>
  <si>
    <t>委托加工材料</t>
  </si>
  <si>
    <t>ONBS00017LC</t>
  </si>
  <si>
    <t>材料采购</t>
  </si>
  <si>
    <t>ONBS00018LC</t>
  </si>
  <si>
    <t>材料成本差异</t>
  </si>
  <si>
    <t>ONBS00019LC</t>
  </si>
  <si>
    <t>物料备品备件</t>
  </si>
  <si>
    <t>ONBS00020LC</t>
  </si>
  <si>
    <t>消耗性生物资产</t>
  </si>
  <si>
    <t>ONBS00021LC</t>
  </si>
  <si>
    <t>发出商品</t>
  </si>
  <si>
    <t>ONBS00022LC</t>
  </si>
  <si>
    <t>周转材料</t>
  </si>
  <si>
    <t>ONBS00023LC</t>
  </si>
  <si>
    <t>其他存货</t>
  </si>
  <si>
    <t>ONBS00024LC</t>
  </si>
  <si>
    <r>
      <rPr>
        <b/>
        <sz val="10"/>
        <color theme="1"/>
        <rFont val="等线"/>
        <charset val="134"/>
        <scheme val="minor"/>
      </rPr>
      <t>报表附注-员工数量（历史年份</t>
    </r>
    <r>
      <rPr>
        <sz val="10"/>
        <color theme="1"/>
        <rFont val="等线"/>
        <charset val="134"/>
        <scheme val="minor"/>
      </rPr>
      <t>）</t>
    </r>
  </si>
  <si>
    <t>员工总数</t>
  </si>
  <si>
    <t>ONOT00026SA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</si>
</sst>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</numFmts>
  <fonts count="26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C0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0" fillId="0" borderId="2" xfId="0" applyNumberFormat="1" applyBorder="1" applyAlignment="1" applyProtection="1">
      <alignment horizontal="right"/>
      <protection locked="0"/>
    </xf>
    <xf numFmtId="176" fontId="0" fillId="2" borderId="2" xfId="0" applyNumberFormat="1" applyFill="1" applyBorder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right"/>
    </xf>
    <xf numFmtId="177" fontId="0" fillId="0" borderId="2" xfId="0" applyNumberFormat="1" applyBorder="1" applyProtection="1">
      <protection locked="0"/>
    </xf>
    <xf numFmtId="14" fontId="0" fillId="0" borderId="2" xfId="0" applyNumberForma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7"/>
  <sheetViews>
    <sheetView tabSelected="1" workbookViewId="0">
      <pane xSplit="1" ySplit="8" topLeftCell="B66" activePane="bottomRight" state="frozen"/>
      <selection/>
      <selection pane="topRight"/>
      <selection pane="bottomLeft"/>
      <selection pane="bottomRight" activeCell="E91" sqref="E91"/>
    </sheetView>
  </sheetViews>
  <sheetFormatPr defaultColWidth="9" defaultRowHeight="14.25"/>
  <cols>
    <col min="1" max="1" width="37" customWidth="1"/>
    <col min="2" max="12" width="18.5833333333333" customWidth="1"/>
  </cols>
  <sheetData>
    <row r="1" ht="20.25" spans="1:2">
      <c r="A1" s="1" t="s">
        <v>0</v>
      </c>
      <c r="B1" s="1"/>
    </row>
    <row r="2" spans="1:2">
      <c r="A2" s="2" t="s">
        <v>1</v>
      </c>
      <c r="B2" s="2"/>
    </row>
    <row r="3" spans="1:1">
      <c r="A3" s="3" t="s">
        <v>2</v>
      </c>
    </row>
    <row r="4" spans="1:1">
      <c r="A4" s="3" t="s">
        <v>3</v>
      </c>
    </row>
    <row r="5" spans="1:1">
      <c r="A5" t="s">
        <v>4</v>
      </c>
    </row>
    <row r="6" spans="1:1">
      <c r="A6" s="3" t="s">
        <v>5</v>
      </c>
    </row>
    <row r="8" spans="1:12">
      <c r="A8" s="4" t="s">
        <v>6</v>
      </c>
      <c r="B8" s="5">
        <v>45291</v>
      </c>
      <c r="C8" s="5">
        <v>44926</v>
      </c>
      <c r="D8" s="5">
        <v>44561</v>
      </c>
      <c r="E8" s="5">
        <v>44196</v>
      </c>
      <c r="F8" s="5">
        <v>43830</v>
      </c>
      <c r="G8" s="5">
        <v>43465</v>
      </c>
      <c r="H8" s="5">
        <v>43100</v>
      </c>
      <c r="I8" s="5">
        <v>42735</v>
      </c>
      <c r="J8" s="5">
        <v>42369</v>
      </c>
      <c r="K8" s="5">
        <v>42004</v>
      </c>
      <c r="L8" s="11" t="s">
        <v>7</v>
      </c>
    </row>
    <row r="9" spans="1:12">
      <c r="A9" s="4" t="s">
        <v>8</v>
      </c>
      <c r="B9" s="15" t="s">
        <v>9</v>
      </c>
      <c r="C9" s="15" t="s">
        <v>9</v>
      </c>
      <c r="D9" s="15" t="s">
        <v>9</v>
      </c>
      <c r="E9" s="15" t="s">
        <v>9</v>
      </c>
      <c r="F9" s="15" t="s">
        <v>9</v>
      </c>
      <c r="G9" s="15" t="s">
        <v>9</v>
      </c>
      <c r="H9" s="15" t="s">
        <v>9</v>
      </c>
      <c r="I9" s="15" t="s">
        <v>9</v>
      </c>
      <c r="J9" s="15" t="s">
        <v>9</v>
      </c>
      <c r="K9" s="15" t="s">
        <v>9</v>
      </c>
      <c r="L9" s="15" t="s">
        <v>9</v>
      </c>
    </row>
    <row r="10" spans="1:12">
      <c r="A10" s="7" t="s">
        <v>10</v>
      </c>
      <c r="B10" s="8">
        <v>449250691.59</v>
      </c>
      <c r="C10" s="8">
        <v>220567467.41</v>
      </c>
      <c r="D10" s="8">
        <v>121954822.21</v>
      </c>
      <c r="E10" s="8">
        <v>42745102.26</v>
      </c>
      <c r="F10" s="8"/>
      <c r="G10" s="8"/>
      <c r="H10" s="8"/>
      <c r="I10" s="8"/>
      <c r="J10" s="8"/>
      <c r="K10" s="8"/>
      <c r="L10" s="12" t="s">
        <v>11</v>
      </c>
    </row>
    <row r="11" spans="1:12">
      <c r="A11" s="7" t="s">
        <v>12</v>
      </c>
      <c r="B11" s="8"/>
      <c r="C11" s="8"/>
      <c r="D11" s="8"/>
      <c r="E11" s="8">
        <v>57000000</v>
      </c>
      <c r="F11" s="8"/>
      <c r="G11" s="8"/>
      <c r="H11" s="8"/>
      <c r="I11" s="8"/>
      <c r="J11" s="8"/>
      <c r="K11" s="8"/>
      <c r="L11" s="12" t="s">
        <v>13</v>
      </c>
    </row>
    <row r="12" spans="1:12">
      <c r="A12" s="7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12" t="s">
        <v>15</v>
      </c>
    </row>
    <row r="13" spans="1:12">
      <c r="A13" s="7" t="s">
        <v>16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12" t="s">
        <v>17</v>
      </c>
    </row>
    <row r="14" spans="1:12">
      <c r="A14" s="7" t="s">
        <v>18</v>
      </c>
      <c r="B14" s="8">
        <v>151290746.49</v>
      </c>
      <c r="C14" s="8">
        <v>113256907.85</v>
      </c>
      <c r="D14" s="8">
        <v>261337068.75</v>
      </c>
      <c r="E14" s="8">
        <v>43687520.81</v>
      </c>
      <c r="F14" s="8"/>
      <c r="G14" s="8"/>
      <c r="H14" s="8"/>
      <c r="I14" s="8"/>
      <c r="J14" s="8"/>
      <c r="K14" s="8"/>
      <c r="L14" s="12" t="s">
        <v>19</v>
      </c>
    </row>
    <row r="15" spans="1:12">
      <c r="A15" s="7" t="s">
        <v>20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12" t="s">
        <v>21</v>
      </c>
    </row>
    <row r="16" spans="1:12">
      <c r="A16" s="7" t="s">
        <v>22</v>
      </c>
      <c r="B16" s="8">
        <v>41379789</v>
      </c>
      <c r="C16" s="8">
        <v>203041631.64</v>
      </c>
      <c r="D16" s="8">
        <v>145181142.78</v>
      </c>
      <c r="E16" s="8">
        <v>98020427.77</v>
      </c>
      <c r="F16" s="8"/>
      <c r="G16" s="8"/>
      <c r="H16" s="8"/>
      <c r="I16" s="8"/>
      <c r="J16" s="8"/>
      <c r="K16" s="8"/>
      <c r="L16" s="12" t="s">
        <v>23</v>
      </c>
    </row>
    <row r="17" spans="1:12">
      <c r="A17" s="7" t="s">
        <v>24</v>
      </c>
      <c r="B17" s="8">
        <v>25181830.58</v>
      </c>
      <c r="C17" s="8">
        <v>50018803.5</v>
      </c>
      <c r="D17" s="8">
        <v>4002013.42</v>
      </c>
      <c r="E17" s="8">
        <v>9224071.28</v>
      </c>
      <c r="F17" s="8"/>
      <c r="G17" s="8"/>
      <c r="H17" s="8"/>
      <c r="I17" s="8"/>
      <c r="J17" s="8"/>
      <c r="K17" s="8"/>
      <c r="L17" s="12" t="s">
        <v>25</v>
      </c>
    </row>
    <row r="18" spans="1:12">
      <c r="A18" s="7" t="s">
        <v>26</v>
      </c>
      <c r="B18" s="8">
        <v>232098414.41</v>
      </c>
      <c r="C18" s="8">
        <v>308147608.49</v>
      </c>
      <c r="D18" s="8">
        <v>229688430.66</v>
      </c>
      <c r="E18" s="8">
        <v>129605025.12</v>
      </c>
      <c r="F18" s="8"/>
      <c r="G18" s="8"/>
      <c r="H18" s="8"/>
      <c r="I18" s="8"/>
      <c r="J18" s="8"/>
      <c r="K18" s="8"/>
      <c r="L18" s="12" t="s">
        <v>27</v>
      </c>
    </row>
    <row r="19" spans="1:12">
      <c r="A19" s="7" t="s">
        <v>28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12" t="s">
        <v>29</v>
      </c>
    </row>
    <row r="20" spans="1:12">
      <c r="A20" s="7" t="s">
        <v>30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12" t="s">
        <v>31</v>
      </c>
    </row>
    <row r="21" spans="1:12">
      <c r="A21" s="7" t="s">
        <v>32</v>
      </c>
      <c r="B21" s="8">
        <v>122570.49</v>
      </c>
      <c r="C21" s="8"/>
      <c r="D21" s="8"/>
      <c r="E21" s="8"/>
      <c r="F21" s="8"/>
      <c r="G21" s="8"/>
      <c r="H21" s="8"/>
      <c r="I21" s="8"/>
      <c r="J21" s="8"/>
      <c r="K21" s="8"/>
      <c r="L21" s="12" t="s">
        <v>33</v>
      </c>
    </row>
    <row r="22" spans="1:12">
      <c r="A22" s="7" t="s">
        <v>34</v>
      </c>
      <c r="B22" s="8"/>
      <c r="C22" s="8">
        <v>1052995.28</v>
      </c>
      <c r="D22" s="8"/>
      <c r="E22" s="8"/>
      <c r="F22" s="8"/>
      <c r="G22" s="8"/>
      <c r="H22" s="8"/>
      <c r="I22" s="8"/>
      <c r="J22" s="8"/>
      <c r="K22" s="8"/>
      <c r="L22" s="12" t="s">
        <v>35</v>
      </c>
    </row>
    <row r="23" spans="1:12">
      <c r="A23" s="7" t="s">
        <v>36</v>
      </c>
      <c r="B23" s="8">
        <v>26941392.52</v>
      </c>
      <c r="C23" s="8">
        <v>46944273.81</v>
      </c>
      <c r="D23" s="8">
        <v>148032425.81</v>
      </c>
      <c r="E23" s="8">
        <v>9388476.94</v>
      </c>
      <c r="F23" s="8"/>
      <c r="G23" s="8"/>
      <c r="H23" s="8"/>
      <c r="I23" s="8"/>
      <c r="J23" s="8"/>
      <c r="K23" s="8"/>
      <c r="L23" s="12" t="s">
        <v>37</v>
      </c>
    </row>
    <row r="24" spans="1:12">
      <c r="A24" s="7" t="s">
        <v>38</v>
      </c>
      <c r="B24" s="9">
        <f>IF(COUNTA(B10:B23)=0,"",SUM(B10:B23))</f>
        <v>926265435.08</v>
      </c>
      <c r="C24" s="9">
        <f t="shared" ref="C24:K24" si="0">IF(COUNTA(C10:C23)=0,"",SUM(C10:C23))</f>
        <v>943029687.98</v>
      </c>
      <c r="D24" s="9">
        <f t="shared" si="0"/>
        <v>910195903.63</v>
      </c>
      <c r="E24" s="9">
        <f t="shared" si="0"/>
        <v>389670624.18</v>
      </c>
      <c r="F24" s="9" t="str">
        <f t="shared" si="0"/>
        <v/>
      </c>
      <c r="G24" s="9" t="str">
        <f t="shared" si="0"/>
        <v/>
      </c>
      <c r="H24" s="9" t="str">
        <f t="shared" si="0"/>
        <v/>
      </c>
      <c r="I24" s="9" t="str">
        <f t="shared" si="0"/>
        <v/>
      </c>
      <c r="J24" s="9" t="str">
        <f t="shared" si="0"/>
        <v/>
      </c>
      <c r="K24" s="9" t="str">
        <f t="shared" si="0"/>
        <v/>
      </c>
      <c r="L24" s="12" t="s">
        <v>39</v>
      </c>
    </row>
    <row r="25" spans="1:12">
      <c r="A25" s="10" t="s">
        <v>40</v>
      </c>
      <c r="B25" s="15" t="s">
        <v>9</v>
      </c>
      <c r="C25" s="15" t="s">
        <v>9</v>
      </c>
      <c r="D25" s="15" t="s">
        <v>9</v>
      </c>
      <c r="E25" s="15" t="s">
        <v>9</v>
      </c>
      <c r="F25" s="15" t="s">
        <v>9</v>
      </c>
      <c r="G25" s="15" t="s">
        <v>9</v>
      </c>
      <c r="H25" s="15" t="s">
        <v>9</v>
      </c>
      <c r="I25" s="15" t="s">
        <v>9</v>
      </c>
      <c r="J25" s="15" t="s">
        <v>9</v>
      </c>
      <c r="K25" s="15" t="s">
        <v>9</v>
      </c>
      <c r="L25" s="15" t="s">
        <v>9</v>
      </c>
    </row>
    <row r="26" spans="1:12">
      <c r="A26" s="7" t="s">
        <v>41</v>
      </c>
      <c r="B26" s="8">
        <v>38682244.91</v>
      </c>
      <c r="C26" s="8">
        <v>32079932.64</v>
      </c>
      <c r="D26" s="8">
        <v>9361226.97539823</v>
      </c>
      <c r="E26" s="8">
        <v>2141966.88</v>
      </c>
      <c r="F26" s="8"/>
      <c r="G26" s="8"/>
      <c r="H26" s="8"/>
      <c r="I26" s="8"/>
      <c r="J26" s="8"/>
      <c r="K26" s="8"/>
      <c r="L26" s="12" t="s">
        <v>42</v>
      </c>
    </row>
    <row r="27" spans="1:12">
      <c r="A27" s="7" t="s">
        <v>43</v>
      </c>
      <c r="B27" s="8">
        <v>4284163.75</v>
      </c>
      <c r="C27" s="8">
        <v>504650.43</v>
      </c>
      <c r="D27" s="8">
        <v>3200336.88</v>
      </c>
      <c r="E27" s="8"/>
      <c r="F27" s="8"/>
      <c r="G27" s="8"/>
      <c r="H27" s="8"/>
      <c r="I27" s="8"/>
      <c r="J27" s="8"/>
      <c r="K27" s="8"/>
      <c r="L27" s="12" t="s">
        <v>44</v>
      </c>
    </row>
    <row r="28" spans="1:12">
      <c r="A28" s="7" t="s">
        <v>45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12" t="s">
        <v>46</v>
      </c>
    </row>
    <row r="29" spans="1:12">
      <c r="A29" s="7" t="s">
        <v>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12" t="s">
        <v>48</v>
      </c>
    </row>
    <row r="30" spans="1:12">
      <c r="A30" s="7" t="s">
        <v>49</v>
      </c>
      <c r="B30" s="8">
        <v>224760857.92233</v>
      </c>
      <c r="C30" s="8">
        <v>36827070.28</v>
      </c>
      <c r="D30" s="8"/>
      <c r="E30" s="8"/>
      <c r="F30" s="8"/>
      <c r="G30" s="8"/>
      <c r="H30" s="8"/>
      <c r="I30" s="8"/>
      <c r="J30" s="8"/>
      <c r="K30" s="8"/>
      <c r="L30" s="12" t="s">
        <v>50</v>
      </c>
    </row>
    <row r="31" spans="1:12">
      <c r="A31" s="7" t="s">
        <v>51</v>
      </c>
      <c r="B31" s="8">
        <v>6308545.77</v>
      </c>
      <c r="C31" s="8">
        <v>5384305.54</v>
      </c>
      <c r="D31" s="8">
        <v>2903111.66</v>
      </c>
      <c r="E31" s="8">
        <v>220986.3</v>
      </c>
      <c r="F31" s="8"/>
      <c r="G31" s="8"/>
      <c r="H31" s="8"/>
      <c r="I31" s="8"/>
      <c r="J31" s="8"/>
      <c r="K31" s="8"/>
      <c r="L31" s="12" t="s">
        <v>52</v>
      </c>
    </row>
    <row r="32" spans="1:12">
      <c r="A32" s="7" t="s">
        <v>53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12" t="s">
        <v>54</v>
      </c>
    </row>
    <row r="33" spans="1:12">
      <c r="A33" s="7" t="s">
        <v>55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2" t="s">
        <v>56</v>
      </c>
    </row>
    <row r="34" spans="1:12">
      <c r="A34" s="7" t="s">
        <v>57</v>
      </c>
      <c r="B34" s="8">
        <v>77271736.8470732</v>
      </c>
      <c r="C34" s="8">
        <v>9928942.56</v>
      </c>
      <c r="D34" s="8">
        <v>7665960.91</v>
      </c>
      <c r="E34" s="8">
        <v>62375.25</v>
      </c>
      <c r="F34" s="8"/>
      <c r="G34" s="8"/>
      <c r="H34" s="8"/>
      <c r="I34" s="8"/>
      <c r="J34" s="8"/>
      <c r="K34" s="8"/>
      <c r="L34" s="12" t="s">
        <v>58</v>
      </c>
    </row>
    <row r="35" spans="1:12">
      <c r="A35" s="7" t="s">
        <v>59</v>
      </c>
      <c r="B35" s="8">
        <v>19338057.38</v>
      </c>
      <c r="C35" s="8">
        <v>12280752.44</v>
      </c>
      <c r="D35" s="8">
        <v>5136112.65</v>
      </c>
      <c r="E35" s="8"/>
      <c r="F35" s="8"/>
      <c r="G35" s="8"/>
      <c r="H35" s="8"/>
      <c r="I35" s="8"/>
      <c r="J35" s="8"/>
      <c r="K35" s="8"/>
      <c r="L35" s="12" t="s">
        <v>60</v>
      </c>
    </row>
    <row r="36" spans="1:12">
      <c r="A36" s="7" t="s">
        <v>61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12" t="s">
        <v>62</v>
      </c>
    </row>
    <row r="37" spans="1:12">
      <c r="A37" s="7" t="s">
        <v>63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12" t="s">
        <v>64</v>
      </c>
    </row>
    <row r="38" spans="1:12">
      <c r="A38" s="7" t="s">
        <v>65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2" t="s">
        <v>66</v>
      </c>
    </row>
    <row r="39" spans="1:12">
      <c r="A39" s="7" t="s">
        <v>67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12" t="s">
        <v>68</v>
      </c>
    </row>
    <row r="40" spans="1:12">
      <c r="A40" s="7" t="s">
        <v>69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12" t="s">
        <v>70</v>
      </c>
    </row>
    <row r="41" spans="1:12">
      <c r="A41" s="7" t="s">
        <v>71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12" t="s">
        <v>72</v>
      </c>
    </row>
    <row r="42" spans="1:12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2" t="s">
        <v>74</v>
      </c>
    </row>
    <row r="43" spans="1:12">
      <c r="A43" s="7" t="s">
        <v>75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12" t="s">
        <v>76</v>
      </c>
    </row>
    <row r="44" spans="1:12">
      <c r="A44" s="7" t="s">
        <v>77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2" t="s">
        <v>78</v>
      </c>
    </row>
    <row r="45" spans="1:12">
      <c r="A45" s="7" t="s">
        <v>79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12" t="s">
        <v>80</v>
      </c>
    </row>
    <row r="46" spans="1:12">
      <c r="A46" s="7" t="s">
        <v>81</v>
      </c>
      <c r="B46" s="9">
        <f>IF(COUNTA(B26:B45)=0,"",SUM(B26:B45))</f>
        <v>370645606.579403</v>
      </c>
      <c r="C46" s="9">
        <f>IF(COUNTA(C26:C45)=0,"",SUM(C26:C45))</f>
        <v>97005653.89</v>
      </c>
      <c r="D46" s="9">
        <f t="shared" ref="D46:K46" si="1">IF(COUNTA(D26:D45)=0,"",SUM(D26:D45))</f>
        <v>28266749.0753982</v>
      </c>
      <c r="E46" s="9">
        <f t="shared" si="1"/>
        <v>2425328.43</v>
      </c>
      <c r="F46" s="9" t="str">
        <f t="shared" si="1"/>
        <v/>
      </c>
      <c r="G46" s="9" t="str">
        <f t="shared" si="1"/>
        <v/>
      </c>
      <c r="H46" s="9" t="str">
        <f t="shared" si="1"/>
        <v/>
      </c>
      <c r="I46" s="9" t="str">
        <f t="shared" si="1"/>
        <v/>
      </c>
      <c r="J46" s="9" t="str">
        <f t="shared" si="1"/>
        <v/>
      </c>
      <c r="K46" s="9" t="str">
        <f t="shared" si="1"/>
        <v/>
      </c>
      <c r="L46" s="12" t="s">
        <v>82</v>
      </c>
    </row>
    <row r="47" spans="1:12">
      <c r="A47" s="10" t="s">
        <v>83</v>
      </c>
      <c r="B47" s="15" t="s">
        <v>9</v>
      </c>
      <c r="C47" s="15" t="s">
        <v>9</v>
      </c>
      <c r="D47" s="15" t="s">
        <v>9</v>
      </c>
      <c r="E47" s="15" t="s">
        <v>9</v>
      </c>
      <c r="F47" s="15" t="s">
        <v>9</v>
      </c>
      <c r="G47" s="15" t="s">
        <v>9</v>
      </c>
      <c r="H47" s="15" t="s">
        <v>9</v>
      </c>
      <c r="I47" s="15" t="s">
        <v>9</v>
      </c>
      <c r="J47" s="15" t="s">
        <v>9</v>
      </c>
      <c r="K47" s="15" t="s">
        <v>9</v>
      </c>
      <c r="L47" s="15" t="s">
        <v>9</v>
      </c>
    </row>
    <row r="48" spans="1:12">
      <c r="A48" s="7" t="s">
        <v>83</v>
      </c>
      <c r="B48" s="9">
        <f>IF(AND(B24&lt;&gt;"",B46&lt;&gt;""),ROUND(B24+B46,2),"")</f>
        <v>1296911041.66</v>
      </c>
      <c r="C48" s="9">
        <f t="shared" ref="C48:K48" si="2">IF(AND(C24&lt;&gt;"",C46&lt;&gt;""),ROUND(C24+C46,2),"")</f>
        <v>1040035341.87</v>
      </c>
      <c r="D48" s="9">
        <f t="shared" si="2"/>
        <v>938462652.71</v>
      </c>
      <c r="E48" s="9">
        <f t="shared" si="2"/>
        <v>392095952.61</v>
      </c>
      <c r="F48" s="9" t="str">
        <f t="shared" si="2"/>
        <v/>
      </c>
      <c r="G48" s="9" t="str">
        <f t="shared" si="2"/>
        <v/>
      </c>
      <c r="H48" s="9" t="str">
        <f t="shared" si="2"/>
        <v/>
      </c>
      <c r="I48" s="9" t="str">
        <f t="shared" si="2"/>
        <v/>
      </c>
      <c r="J48" s="9" t="str">
        <f t="shared" si="2"/>
        <v/>
      </c>
      <c r="K48" s="9" t="str">
        <f t="shared" si="2"/>
        <v/>
      </c>
      <c r="L48" s="12" t="s">
        <v>84</v>
      </c>
    </row>
    <row r="49" spans="1:12">
      <c r="A49" s="10" t="s">
        <v>85</v>
      </c>
      <c r="B49" s="15" t="s">
        <v>9</v>
      </c>
      <c r="C49" s="15" t="s">
        <v>9</v>
      </c>
      <c r="D49" s="15" t="s">
        <v>9</v>
      </c>
      <c r="E49" s="15" t="s">
        <v>9</v>
      </c>
      <c r="F49" s="15" t="s">
        <v>9</v>
      </c>
      <c r="G49" s="15" t="s">
        <v>9</v>
      </c>
      <c r="H49" s="15" t="s">
        <v>9</v>
      </c>
      <c r="I49" s="15" t="s">
        <v>9</v>
      </c>
      <c r="J49" s="15" t="s">
        <v>9</v>
      </c>
      <c r="K49" s="15" t="s">
        <v>9</v>
      </c>
      <c r="L49" s="15" t="s">
        <v>9</v>
      </c>
    </row>
    <row r="50" spans="1:12">
      <c r="A50" s="7" t="s">
        <v>86</v>
      </c>
      <c r="B50" s="8">
        <v>100000000</v>
      </c>
      <c r="C50" s="8">
        <v>100000000</v>
      </c>
      <c r="D50" s="8"/>
      <c r="E50" s="8"/>
      <c r="F50" s="8"/>
      <c r="G50" s="8"/>
      <c r="H50" s="8"/>
      <c r="I50" s="8"/>
      <c r="J50" s="8"/>
      <c r="K50" s="8"/>
      <c r="L50" s="12" t="s">
        <v>87</v>
      </c>
    </row>
    <row r="51" spans="1:12">
      <c r="A51" s="7" t="s">
        <v>88</v>
      </c>
      <c r="B51" s="8">
        <v>408107946.44</v>
      </c>
      <c r="C51" s="8">
        <v>197785021.45</v>
      </c>
      <c r="D51" s="8"/>
      <c r="E51" s="8"/>
      <c r="F51" s="8"/>
      <c r="G51" s="8"/>
      <c r="H51" s="8"/>
      <c r="I51" s="8"/>
      <c r="J51" s="8"/>
      <c r="K51" s="8"/>
      <c r="L51" s="12" t="s">
        <v>89</v>
      </c>
    </row>
    <row r="52" spans="1:12">
      <c r="A52" s="7" t="s">
        <v>90</v>
      </c>
      <c r="B52" s="8">
        <v>1192792.44</v>
      </c>
      <c r="C52" s="8">
        <v>237752.09</v>
      </c>
      <c r="D52" s="8"/>
      <c r="E52" s="8"/>
      <c r="F52" s="8"/>
      <c r="G52" s="8"/>
      <c r="H52" s="8"/>
      <c r="I52" s="8"/>
      <c r="J52" s="8"/>
      <c r="K52" s="8"/>
      <c r="L52" s="12" t="s">
        <v>91</v>
      </c>
    </row>
    <row r="53" spans="1:12">
      <c r="A53" s="7" t="s">
        <v>92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2" t="s">
        <v>93</v>
      </c>
    </row>
    <row r="54" spans="1:12">
      <c r="A54" s="7" t="s">
        <v>94</v>
      </c>
      <c r="B54" s="8">
        <v>73133662.36</v>
      </c>
      <c r="C54" s="8">
        <v>48662764.36</v>
      </c>
      <c r="D54" s="8">
        <v>409934140.92</v>
      </c>
      <c r="E54" s="8">
        <v>249990274.5</v>
      </c>
      <c r="F54" s="8"/>
      <c r="G54" s="8"/>
      <c r="H54" s="8"/>
      <c r="I54" s="8"/>
      <c r="J54" s="8"/>
      <c r="K54" s="8"/>
      <c r="L54" s="12" t="s">
        <v>95</v>
      </c>
    </row>
    <row r="55" spans="1:12">
      <c r="A55" s="7" t="s">
        <v>96</v>
      </c>
      <c r="B55" s="8">
        <v>48238390.2281456</v>
      </c>
      <c r="C55" s="8">
        <v>100686140.79</v>
      </c>
      <c r="D55" s="8">
        <v>24053</v>
      </c>
      <c r="E55" s="8">
        <v>168964.44</v>
      </c>
      <c r="F55" s="8"/>
      <c r="G55" s="8"/>
      <c r="H55" s="8"/>
      <c r="I55" s="8"/>
      <c r="J55" s="8"/>
      <c r="K55" s="8"/>
      <c r="L55" s="12" t="s">
        <v>97</v>
      </c>
    </row>
    <row r="56" spans="1:12">
      <c r="A56" s="7" t="s">
        <v>98</v>
      </c>
      <c r="B56" s="8">
        <v>366713695.53</v>
      </c>
      <c r="C56" s="8">
        <v>462885477.37</v>
      </c>
      <c r="D56" s="8"/>
      <c r="E56" s="8"/>
      <c r="F56" s="8"/>
      <c r="G56" s="8"/>
      <c r="H56" s="8"/>
      <c r="I56" s="8"/>
      <c r="J56" s="8"/>
      <c r="K56" s="8"/>
      <c r="L56" s="12" t="s">
        <v>99</v>
      </c>
    </row>
    <row r="57" spans="1:12">
      <c r="A57" s="7" t="s">
        <v>100</v>
      </c>
      <c r="B57" s="8"/>
      <c r="C57" s="8"/>
      <c r="D57" s="8">
        <v>12736756.21</v>
      </c>
      <c r="E57" s="8">
        <v>4857943.61</v>
      </c>
      <c r="F57" s="8"/>
      <c r="G57" s="8"/>
      <c r="H57" s="8"/>
      <c r="I57" s="8"/>
      <c r="J57" s="8"/>
      <c r="K57" s="8"/>
      <c r="L57" s="12" t="s">
        <v>101</v>
      </c>
    </row>
    <row r="58" spans="1:12">
      <c r="A58" s="7" t="s">
        <v>102</v>
      </c>
      <c r="B58" s="8"/>
      <c r="C58" s="8"/>
      <c r="D58" s="8">
        <v>131127505.23</v>
      </c>
      <c r="E58" s="8">
        <v>43203187.49</v>
      </c>
      <c r="F58" s="8"/>
      <c r="G58" s="8"/>
      <c r="H58" s="8"/>
      <c r="I58" s="8"/>
      <c r="J58" s="8"/>
      <c r="K58" s="8"/>
      <c r="L58" s="12" t="s">
        <v>103</v>
      </c>
    </row>
    <row r="59" spans="1:12">
      <c r="A59" s="7" t="s">
        <v>104</v>
      </c>
      <c r="B59" s="8"/>
      <c r="C59" s="8">
        <v>234283348.98</v>
      </c>
      <c r="D59" s="8">
        <v>73246017.37</v>
      </c>
      <c r="E59" s="8">
        <v>22965495.9</v>
      </c>
      <c r="F59" s="8"/>
      <c r="G59" s="8"/>
      <c r="H59" s="8"/>
      <c r="I59" s="8"/>
      <c r="J59" s="8"/>
      <c r="K59" s="8"/>
      <c r="L59" s="12" t="s">
        <v>105</v>
      </c>
    </row>
    <row r="60" spans="1:12">
      <c r="A60" s="7" t="s">
        <v>106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12" t="s">
        <v>107</v>
      </c>
    </row>
    <row r="61" spans="1:12">
      <c r="A61" s="7" t="s">
        <v>108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12" t="s">
        <v>109</v>
      </c>
    </row>
    <row r="62" spans="1:12">
      <c r="A62" s="7" t="s">
        <v>110</v>
      </c>
      <c r="B62" s="8"/>
      <c r="C62" s="8"/>
      <c r="D62" s="8">
        <v>128731600.7</v>
      </c>
      <c r="E62" s="8"/>
      <c r="F62" s="8"/>
      <c r="G62" s="8"/>
      <c r="H62" s="8"/>
      <c r="I62" s="8"/>
      <c r="J62" s="8"/>
      <c r="K62" s="8"/>
      <c r="L62" s="12" t="s">
        <v>111</v>
      </c>
    </row>
    <row r="63" spans="1:12">
      <c r="A63" s="7" t="s">
        <v>112</v>
      </c>
      <c r="B63" s="9">
        <f>IF(COUNTA(B50:B62)=0,"",SUM(B50:B62))</f>
        <v>997386486.998146</v>
      </c>
      <c r="C63" s="9">
        <f>IF(COUNTA(C50:C62)=0,"",SUM(C50:C62))</f>
        <v>1144540505.04</v>
      </c>
      <c r="D63" s="9">
        <f t="shared" ref="D63:K63" si="3">IF(COUNTA(D50:D62)=0,"",SUM(D50:D62))</f>
        <v>755800073.43</v>
      </c>
      <c r="E63" s="9">
        <f t="shared" si="3"/>
        <v>321185865.94</v>
      </c>
      <c r="F63" s="9" t="str">
        <f t="shared" si="3"/>
        <v/>
      </c>
      <c r="G63" s="9" t="str">
        <f t="shared" si="3"/>
        <v/>
      </c>
      <c r="H63" s="9" t="str">
        <f t="shared" si="3"/>
        <v/>
      </c>
      <c r="I63" s="9" t="str">
        <f t="shared" si="3"/>
        <v/>
      </c>
      <c r="J63" s="9" t="str">
        <f t="shared" si="3"/>
        <v/>
      </c>
      <c r="K63" s="9" t="str">
        <f t="shared" si="3"/>
        <v/>
      </c>
      <c r="L63" s="12" t="s">
        <v>113</v>
      </c>
    </row>
    <row r="64" spans="1:12">
      <c r="A64" s="10" t="s">
        <v>114</v>
      </c>
      <c r="B64" s="15" t="s">
        <v>9</v>
      </c>
      <c r="C64" s="15" t="s">
        <v>9</v>
      </c>
      <c r="D64" s="15" t="s">
        <v>9</v>
      </c>
      <c r="E64" s="15" t="s">
        <v>9</v>
      </c>
      <c r="F64" s="15" t="s">
        <v>9</v>
      </c>
      <c r="G64" s="15" t="s">
        <v>9</v>
      </c>
      <c r="H64" s="15" t="s">
        <v>9</v>
      </c>
      <c r="I64" s="15" t="s">
        <v>9</v>
      </c>
      <c r="J64" s="15" t="s">
        <v>9</v>
      </c>
      <c r="K64" s="15" t="s">
        <v>9</v>
      </c>
      <c r="L64" s="15" t="s">
        <v>9</v>
      </c>
    </row>
    <row r="65" spans="1:12">
      <c r="A65" s="7" t="s">
        <v>115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12" t="s">
        <v>116</v>
      </c>
    </row>
    <row r="66" spans="1:12">
      <c r="A66" s="7" t="s">
        <v>117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2" t="s">
        <v>118</v>
      </c>
    </row>
    <row r="67" spans="1:12">
      <c r="A67" s="7" t="s">
        <v>119</v>
      </c>
      <c r="B67" s="8">
        <v>214463627.240114</v>
      </c>
      <c r="C67" s="8">
        <v>38227450.27</v>
      </c>
      <c r="D67" s="8"/>
      <c r="E67" s="8">
        <v>0</v>
      </c>
      <c r="F67" s="8"/>
      <c r="G67" s="8"/>
      <c r="H67" s="8"/>
      <c r="I67" s="8"/>
      <c r="J67" s="8"/>
      <c r="K67" s="8"/>
      <c r="L67" s="12" t="s">
        <v>120</v>
      </c>
    </row>
    <row r="68" spans="1:12">
      <c r="A68" s="7" t="s">
        <v>121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12" t="s">
        <v>122</v>
      </c>
    </row>
    <row r="69" spans="1:12">
      <c r="A69" s="7" t="s">
        <v>123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12" t="s">
        <v>124</v>
      </c>
    </row>
    <row r="70" spans="1:12">
      <c r="A70" s="7" t="s">
        <v>125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12" t="s">
        <v>126</v>
      </c>
    </row>
    <row r="71" spans="1:12">
      <c r="A71" s="7" t="s">
        <v>127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12" t="s">
        <v>128</v>
      </c>
    </row>
    <row r="72" spans="1:12">
      <c r="A72" s="7" t="s">
        <v>129</v>
      </c>
      <c r="B72" s="8"/>
      <c r="C72" s="8"/>
      <c r="D72" s="8">
        <v>0</v>
      </c>
      <c r="E72" s="8"/>
      <c r="F72" s="8"/>
      <c r="G72" s="8"/>
      <c r="H72" s="8"/>
      <c r="I72" s="8"/>
      <c r="J72" s="8"/>
      <c r="K72" s="8"/>
      <c r="L72" s="12" t="s">
        <v>130</v>
      </c>
    </row>
    <row r="73" spans="1:12">
      <c r="A73" s="7" t="s">
        <v>131</v>
      </c>
      <c r="B73" s="9">
        <f>IF(COUNTA(B65:B72)=0,"",SUM(B65:B72))</f>
        <v>214463627.240114</v>
      </c>
      <c r="C73" s="9">
        <f>IF(COUNTA(C65:C72)=0,"",SUM(C65:C72))</f>
        <v>38227450.27</v>
      </c>
      <c r="D73" s="9">
        <f t="shared" ref="D73:K73" si="4">IF(COUNTA(D65:D72)=0,"",SUM(D65:D72))</f>
        <v>0</v>
      </c>
      <c r="E73" s="9">
        <f t="shared" si="4"/>
        <v>0</v>
      </c>
      <c r="F73" s="9" t="str">
        <f t="shared" si="4"/>
        <v/>
      </c>
      <c r="G73" s="9" t="str">
        <f t="shared" si="4"/>
        <v/>
      </c>
      <c r="H73" s="9" t="str">
        <f t="shared" si="4"/>
        <v/>
      </c>
      <c r="I73" s="9" t="str">
        <f t="shared" si="4"/>
        <v/>
      </c>
      <c r="J73" s="9" t="str">
        <f t="shared" si="4"/>
        <v/>
      </c>
      <c r="K73" s="9" t="str">
        <f t="shared" si="4"/>
        <v/>
      </c>
      <c r="L73" s="12" t="s">
        <v>132</v>
      </c>
    </row>
    <row r="74" spans="1:12">
      <c r="A74" s="10" t="s">
        <v>133</v>
      </c>
      <c r="B74" s="15" t="s">
        <v>9</v>
      </c>
      <c r="C74" s="15" t="s">
        <v>9</v>
      </c>
      <c r="D74" s="15" t="s">
        <v>9</v>
      </c>
      <c r="E74" s="15" t="s">
        <v>9</v>
      </c>
      <c r="F74" s="15" t="s">
        <v>9</v>
      </c>
      <c r="G74" s="15" t="s">
        <v>9</v>
      </c>
      <c r="H74" s="15" t="s">
        <v>9</v>
      </c>
      <c r="I74" s="15" t="s">
        <v>9</v>
      </c>
      <c r="J74" s="15" t="s">
        <v>9</v>
      </c>
      <c r="K74" s="15" t="s">
        <v>9</v>
      </c>
      <c r="L74" s="15" t="s">
        <v>9</v>
      </c>
    </row>
    <row r="75" spans="1:12">
      <c r="A75" s="7" t="s">
        <v>133</v>
      </c>
      <c r="B75" s="9">
        <f>IF(AND(B63&lt;&gt;"",B73&lt;&gt;""),B63+B73,"")</f>
        <v>1211850114.23826</v>
      </c>
      <c r="C75" s="9">
        <f t="shared" ref="C75:K75" si="5">IF(AND(C63&lt;&gt;"",C73&lt;&gt;""),C63+C73,"")</f>
        <v>1182767955.31</v>
      </c>
      <c r="D75" s="9">
        <f t="shared" si="5"/>
        <v>755800073.43</v>
      </c>
      <c r="E75" s="9">
        <f t="shared" si="5"/>
        <v>321185865.94</v>
      </c>
      <c r="F75" s="9" t="str">
        <f t="shared" si="5"/>
        <v/>
      </c>
      <c r="G75" s="9" t="str">
        <f t="shared" si="5"/>
        <v/>
      </c>
      <c r="H75" s="9" t="str">
        <f t="shared" si="5"/>
        <v/>
      </c>
      <c r="I75" s="9" t="str">
        <f t="shared" si="5"/>
        <v/>
      </c>
      <c r="J75" s="9" t="str">
        <f t="shared" si="5"/>
        <v/>
      </c>
      <c r="K75" s="9" t="str">
        <f t="shared" si="5"/>
        <v/>
      </c>
      <c r="L75" s="12" t="s">
        <v>134</v>
      </c>
    </row>
    <row r="76" spans="1:12">
      <c r="A76" s="10" t="s">
        <v>135</v>
      </c>
      <c r="B76" s="15" t="s">
        <v>9</v>
      </c>
      <c r="C76" s="15" t="s">
        <v>9</v>
      </c>
      <c r="D76" s="15" t="s">
        <v>9</v>
      </c>
      <c r="E76" s="15" t="s">
        <v>9</v>
      </c>
      <c r="F76" s="15" t="s">
        <v>9</v>
      </c>
      <c r="G76" s="15" t="s">
        <v>9</v>
      </c>
      <c r="H76" s="15" t="s">
        <v>9</v>
      </c>
      <c r="I76" s="15" t="s">
        <v>9</v>
      </c>
      <c r="J76" s="15" t="s">
        <v>9</v>
      </c>
      <c r="K76" s="15" t="s">
        <v>9</v>
      </c>
      <c r="L76" s="15" t="s">
        <v>9</v>
      </c>
    </row>
    <row r="77" spans="1:12">
      <c r="A77" s="7" t="s">
        <v>136</v>
      </c>
      <c r="B77" s="8">
        <v>51546392</v>
      </c>
      <c r="C77" s="8">
        <v>50000000</v>
      </c>
      <c r="D77" s="8">
        <v>5000000</v>
      </c>
      <c r="E77" s="8">
        <v>5000000</v>
      </c>
      <c r="F77" s="8"/>
      <c r="G77" s="8"/>
      <c r="H77" s="8"/>
      <c r="I77" s="8"/>
      <c r="J77" s="8"/>
      <c r="K77" s="8"/>
      <c r="L77" s="12" t="s">
        <v>137</v>
      </c>
    </row>
    <row r="78" spans="1:12">
      <c r="A78" s="7" t="s">
        <v>138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12" t="s">
        <v>139</v>
      </c>
    </row>
    <row r="79" spans="1:12">
      <c r="A79" s="7" t="s">
        <v>140</v>
      </c>
      <c r="B79" s="8">
        <v>75117847.53</v>
      </c>
      <c r="C79" s="8">
        <v>39850637.3354</v>
      </c>
      <c r="D79" s="8">
        <v>20544450.59</v>
      </c>
      <c r="E79" s="8"/>
      <c r="F79" s="8"/>
      <c r="G79" s="8"/>
      <c r="H79" s="8"/>
      <c r="I79" s="8"/>
      <c r="J79" s="8"/>
      <c r="K79" s="8"/>
      <c r="L79" s="12" t="s">
        <v>141</v>
      </c>
    </row>
    <row r="80" spans="1:12">
      <c r="A80" s="7" t="s">
        <v>142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12" t="s">
        <v>143</v>
      </c>
    </row>
    <row r="81" spans="1:12">
      <c r="A81" s="7" t="s">
        <v>144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12" t="s">
        <v>145</v>
      </c>
    </row>
    <row r="82" spans="1:12">
      <c r="A82" s="7" t="s">
        <v>146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2" t="s">
        <v>147</v>
      </c>
    </row>
    <row r="83" spans="1:12">
      <c r="A83" s="7" t="s">
        <v>148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12" t="s">
        <v>149</v>
      </c>
    </row>
    <row r="84" spans="1:12">
      <c r="A84" s="7" t="s">
        <v>150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12" t="s">
        <v>151</v>
      </c>
    </row>
    <row r="85" spans="1:12">
      <c r="A85" s="7" t="s">
        <v>152</v>
      </c>
      <c r="B85" s="8">
        <v>-41603312.11</v>
      </c>
      <c r="C85" s="8">
        <v>-232583250.78</v>
      </c>
      <c r="D85" s="8">
        <v>168566007.06</v>
      </c>
      <c r="E85" s="8">
        <v>66427740.61</v>
      </c>
      <c r="F85" s="8"/>
      <c r="G85" s="8"/>
      <c r="H85" s="8"/>
      <c r="I85" s="8"/>
      <c r="J85" s="8"/>
      <c r="K85" s="8"/>
      <c r="L85" s="12" t="s">
        <v>153</v>
      </c>
    </row>
    <row r="86" spans="1:12">
      <c r="A86" s="7" t="s">
        <v>154</v>
      </c>
      <c r="B86" s="9">
        <f>IF(COUNTA(B77:B85)=0,"",SUM(B77:B79,B81:B85)-B80)</f>
        <v>85060927.42</v>
      </c>
      <c r="C86" s="9">
        <f>IF(COUNTA(C77:C85)=0,"",SUM(C77:C79,C81:C85)-C80)</f>
        <v>-142732613.4446</v>
      </c>
      <c r="D86" s="9">
        <f t="shared" ref="D86:K86" si="6">IF(COUNTA(D77:D85)=0,"",SUM(D77:D79,D81:D85)-D80)</f>
        <v>194110457.65</v>
      </c>
      <c r="E86" s="9">
        <f t="shared" si="6"/>
        <v>71427740.61</v>
      </c>
      <c r="F86" s="9" t="str">
        <f t="shared" si="6"/>
        <v/>
      </c>
      <c r="G86" s="9" t="str">
        <f t="shared" si="6"/>
        <v/>
      </c>
      <c r="H86" s="9" t="str">
        <f t="shared" si="6"/>
        <v/>
      </c>
      <c r="I86" s="9" t="str">
        <f t="shared" si="6"/>
        <v/>
      </c>
      <c r="J86" s="9" t="str">
        <f t="shared" si="6"/>
        <v/>
      </c>
      <c r="K86" s="9" t="str">
        <f t="shared" si="6"/>
        <v/>
      </c>
      <c r="L86" s="12" t="s">
        <v>155</v>
      </c>
    </row>
    <row r="87" spans="1:12">
      <c r="A87" s="7" t="s">
        <v>156</v>
      </c>
      <c r="B87" s="8"/>
      <c r="C87" s="8"/>
      <c r="D87" s="8">
        <v>-11447878.37</v>
      </c>
      <c r="E87" s="13">
        <v>-517653.94</v>
      </c>
      <c r="F87" s="8"/>
      <c r="G87" s="8"/>
      <c r="H87" s="8"/>
      <c r="I87" s="8"/>
      <c r="J87" s="8"/>
      <c r="K87" s="8"/>
      <c r="L87" s="12" t="s">
        <v>157</v>
      </c>
    </row>
    <row r="88" spans="1:12">
      <c r="A88" s="7" t="s">
        <v>158</v>
      </c>
      <c r="B88" s="9">
        <f>IF(OR(B86&lt;&gt;"",B87&lt;&gt;""),SUMIF(B86:B87,"&lt;&gt;",B86:B87),"")</f>
        <v>85060927.42</v>
      </c>
      <c r="C88" s="9">
        <f>IF(OR(C86&lt;&gt;"",C87&lt;&gt;""),SUMIF(C86:C87,"&lt;&gt;",C86:C87),"")</f>
        <v>-142732613.4446</v>
      </c>
      <c r="D88" s="9">
        <f t="shared" ref="D88:K88" si="7">IF(OR(D86&lt;&gt;"",D87&lt;&gt;""),SUMIF(D86:D87,"&lt;&gt;",D86:D87),"")</f>
        <v>182662579.28</v>
      </c>
      <c r="E88" s="9">
        <f t="shared" si="7"/>
        <v>70910086.67</v>
      </c>
      <c r="F88" s="9" t="str">
        <f t="shared" si="7"/>
        <v/>
      </c>
      <c r="G88" s="9" t="str">
        <f t="shared" si="7"/>
        <v/>
      </c>
      <c r="H88" s="9" t="str">
        <f t="shared" si="7"/>
        <v/>
      </c>
      <c r="I88" s="9" t="str">
        <f t="shared" si="7"/>
        <v/>
      </c>
      <c r="J88" s="9" t="str">
        <f t="shared" si="7"/>
        <v/>
      </c>
      <c r="K88" s="9" t="str">
        <f t="shared" si="7"/>
        <v/>
      </c>
      <c r="L88" s="12" t="s">
        <v>159</v>
      </c>
    </row>
    <row r="89" spans="1:12">
      <c r="A89" s="10" t="s">
        <v>160</v>
      </c>
      <c r="B89" s="15" t="s">
        <v>9</v>
      </c>
      <c r="C89" s="15" t="s">
        <v>9</v>
      </c>
      <c r="D89" s="15" t="s">
        <v>9</v>
      </c>
      <c r="E89" s="15" t="s">
        <v>9</v>
      </c>
      <c r="F89" s="15" t="s">
        <v>9</v>
      </c>
      <c r="G89" s="15" t="s">
        <v>9</v>
      </c>
      <c r="H89" s="15" t="s">
        <v>9</v>
      </c>
      <c r="I89" s="15" t="s">
        <v>9</v>
      </c>
      <c r="J89" s="15" t="s">
        <v>9</v>
      </c>
      <c r="K89" s="15" t="s">
        <v>9</v>
      </c>
      <c r="L89" s="15" t="s">
        <v>9</v>
      </c>
    </row>
    <row r="90" spans="1:12">
      <c r="A90" s="7" t="s">
        <v>161</v>
      </c>
      <c r="B90" s="9">
        <f>IF(AND(B75&lt;&gt;"",B88&lt;&gt;""),ROUND(B75+B88,2),"")</f>
        <v>1296911041.66</v>
      </c>
      <c r="C90" s="9">
        <f t="shared" ref="C90:K90" si="8">IF(AND(C75&lt;&gt;"",C88&lt;&gt;""),ROUND(C75+C88,2),"")</f>
        <v>1040035341.87</v>
      </c>
      <c r="D90" s="9">
        <f t="shared" si="8"/>
        <v>938462652.71</v>
      </c>
      <c r="E90" s="9">
        <f t="shared" si="8"/>
        <v>392095952.61</v>
      </c>
      <c r="F90" s="9" t="str">
        <f t="shared" si="8"/>
        <v/>
      </c>
      <c r="G90" s="9" t="str">
        <f t="shared" si="8"/>
        <v/>
      </c>
      <c r="H90" s="9" t="str">
        <f t="shared" si="8"/>
        <v/>
      </c>
      <c r="I90" s="9" t="str">
        <f t="shared" si="8"/>
        <v/>
      </c>
      <c r="J90" s="9" t="str">
        <f t="shared" si="8"/>
        <v/>
      </c>
      <c r="K90" s="9" t="str">
        <f t="shared" si="8"/>
        <v/>
      </c>
      <c r="L90" s="12" t="s">
        <v>162</v>
      </c>
    </row>
    <row r="91" spans="1:12">
      <c r="A91" s="10" t="s">
        <v>163</v>
      </c>
      <c r="B91" s="15" t="s">
        <v>9</v>
      </c>
      <c r="C91" s="15" t="s">
        <v>9</v>
      </c>
      <c r="D91" s="15" t="s">
        <v>9</v>
      </c>
      <c r="E91" s="15" t="s">
        <v>9</v>
      </c>
      <c r="F91" s="15" t="s">
        <v>9</v>
      </c>
      <c r="G91" s="15" t="s">
        <v>9</v>
      </c>
      <c r="H91" s="15" t="s">
        <v>9</v>
      </c>
      <c r="I91" s="15" t="s">
        <v>9</v>
      </c>
      <c r="J91" s="15" t="s">
        <v>9</v>
      </c>
      <c r="K91" s="15" t="s">
        <v>9</v>
      </c>
      <c r="L91" s="15" t="s">
        <v>9</v>
      </c>
    </row>
    <row r="92" spans="1:12">
      <c r="A92" s="7" t="s">
        <v>164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12" t="s">
        <v>165</v>
      </c>
    </row>
    <row r="93" spans="1:12">
      <c r="A93" s="7" t="s">
        <v>166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12" t="s">
        <v>167</v>
      </c>
    </row>
    <row r="94" spans="1:12">
      <c r="A94" s="7" t="s">
        <v>168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12" t="s">
        <v>169</v>
      </c>
    </row>
    <row r="95" spans="1:12">
      <c r="A95" s="7" t="s">
        <v>170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12" t="s">
        <v>171</v>
      </c>
    </row>
    <row r="96" spans="1:12">
      <c r="A96" s="7" t="s">
        <v>172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12" t="s">
        <v>173</v>
      </c>
    </row>
    <row r="97" spans="1:12">
      <c r="A97" s="7" t="s">
        <v>174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12" t="s">
        <v>175</v>
      </c>
    </row>
    <row r="98" spans="1:12">
      <c r="A98" s="7" t="s">
        <v>176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2" t="s">
        <v>177</v>
      </c>
    </row>
    <row r="99" spans="1:12">
      <c r="A99" s="7" t="s">
        <v>178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12" t="s">
        <v>179</v>
      </c>
    </row>
    <row r="100" spans="1:12">
      <c r="A100" s="7" t="s">
        <v>180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2" t="s">
        <v>181</v>
      </c>
    </row>
    <row r="101" spans="1:12">
      <c r="A101" s="7" t="s">
        <v>182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2" t="s">
        <v>183</v>
      </c>
    </row>
    <row r="102" spans="1:12">
      <c r="A102" s="7" t="s">
        <v>184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2" t="s">
        <v>185</v>
      </c>
    </row>
    <row r="103" spans="1:12">
      <c r="A103" s="7" t="s">
        <v>186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2" t="s">
        <v>187</v>
      </c>
    </row>
    <row r="104" spans="1:12">
      <c r="A104" s="7" t="s">
        <v>188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2" t="s">
        <v>189</v>
      </c>
    </row>
    <row r="105" spans="1:12">
      <c r="A105" s="7" t="s">
        <v>190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2" t="s">
        <v>191</v>
      </c>
    </row>
    <row r="106" spans="1:12">
      <c r="A106" s="7" t="s">
        <v>192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2" t="s">
        <v>193</v>
      </c>
    </row>
    <row r="107" spans="1:12">
      <c r="A107" s="7" t="s">
        <v>194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2" t="s">
        <v>195</v>
      </c>
    </row>
    <row r="108" spans="1:12">
      <c r="A108" s="7" t="s">
        <v>196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2" t="s">
        <v>197</v>
      </c>
    </row>
    <row r="109" spans="1:12">
      <c r="A109" s="7" t="s">
        <v>198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2" t="s">
        <v>199</v>
      </c>
    </row>
    <row r="110" spans="1:12">
      <c r="A110" s="7" t="s">
        <v>200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2" t="s">
        <v>201</v>
      </c>
    </row>
    <row r="111" spans="1:12">
      <c r="A111" s="7" t="s">
        <v>202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2" t="s">
        <v>203</v>
      </c>
    </row>
    <row r="112" spans="1:12">
      <c r="A112" s="7" t="s">
        <v>204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2" t="s">
        <v>205</v>
      </c>
    </row>
    <row r="113" spans="1:12">
      <c r="A113" s="7" t="s">
        <v>206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2" t="s">
        <v>207</v>
      </c>
    </row>
    <row r="114" spans="1:12">
      <c r="A114" s="7" t="s">
        <v>208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2" t="s">
        <v>209</v>
      </c>
    </row>
    <row r="115" spans="1:12">
      <c r="A115" s="7" t="s">
        <v>210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2" t="s">
        <v>211</v>
      </c>
    </row>
    <row r="116" spans="1:12">
      <c r="A116" s="7" t="s">
        <v>212</v>
      </c>
      <c r="B116" s="15" t="s">
        <v>9</v>
      </c>
      <c r="C116" s="15" t="s">
        <v>9</v>
      </c>
      <c r="D116" s="15" t="s">
        <v>9</v>
      </c>
      <c r="E116" s="15" t="s">
        <v>9</v>
      </c>
      <c r="F116" s="15" t="s">
        <v>9</v>
      </c>
      <c r="G116" s="15" t="s">
        <v>9</v>
      </c>
      <c r="H116" s="15" t="s">
        <v>9</v>
      </c>
      <c r="I116" s="15" t="s">
        <v>9</v>
      </c>
      <c r="J116" s="15" t="s">
        <v>9</v>
      </c>
      <c r="K116" s="15" t="s">
        <v>9</v>
      </c>
      <c r="L116" s="15" t="s">
        <v>9</v>
      </c>
    </row>
    <row r="117" spans="1:12">
      <c r="A117" s="7" t="s">
        <v>213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2" t="s">
        <v>214</v>
      </c>
    </row>
  </sheetData>
  <sheetProtection algorithmName="SHA-512" hashValue="HUzx33CL+7ubisQKEoonH26FpykTo52GvwvpfkA4u3LUecaUe4ZNwnzHZbOkul3A67Gvvf3qWM7BO7nh3c0pDQ==" saltValue="SmAI60drL5xg4HxT74YiNg==" spinCount="100000" sheet="1" objects="1" scenarios="1"/>
  <dataValidations count="3">
    <dataValidation type="custom" allowBlank="1" showInputMessage="1" showErrorMessage="1" error="请检查小数位是否超过两位" sqref="B85:K85 B87:D87 F87:K87 B68:K69 B57:K59">
      <formula1>ISNUMBER(B57)*(TRUNC(B57,2)=B57)</formula1>
    </dataValidation>
    <dataValidation type="whole" operator="greaterThan" allowBlank="1" showInputMessage="1" showErrorMessage="1" error="请填写正值整数" sqref="B117:K117">
      <formula1>0</formula1>
    </dataValidation>
    <dataValidation type="custom" allowBlank="1" showInputMessage="1" showErrorMessage="1" error="请检查是否按正值填写，或小数位是否超过两位" sqref="B60:K62 B10:K23 B92:K115 B26:K45 B65:K67 B70:K72 B77:K84 B50:K56">
      <formula1>AND(ISNUMBER(B10)*(TRUNC(B10,2)=B10),B10&gt;=0)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LZQ</cp:lastModifiedBy>
  <dcterms:created xsi:type="dcterms:W3CDTF">2015-06-05T18:19:00Z</dcterms:created>
  <dcterms:modified xsi:type="dcterms:W3CDTF">2024-04-29T02:44:32Z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9A0052BE755F4E7B9170EABA217FA9A4_13</vt:lpwstr>
  </property>
  <property fmtid="{D5CDD505-2E9C-101B-9397-08002B2CF9AE}" pid="3" name="KSOProductBuildVer">
    <vt:lpwstr>2052-12.1.0.16729</vt:lpwstr>
  </property>
</Properties>
</file>