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 workbookAlgorithmName="SHA-512" workbookHashValue="ty6mFAeRmdX9ecUN7jcd6O/YRtInH9DF4dnbx86qeicBHzWRcuYuKqGIGvbrwwXojBSm5hhYAaYusi09TRhaMQ==" workbookSaltValue="UYiKfpZEt0mQ3aPBni6Otw==" workbookSpinCount="100000" lockStructure="1"/>
  <bookViews>
    <workbookView windowWidth="28800" windowHeight="12375" tabRatio="499"/>
  </bookViews>
  <sheets>
    <sheet name="利润表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<sst xmlns="http://schemas.openxmlformats.org/spreadsheetml/2006/main" count="364" uniqueCount="223">
  <si>
    <t>企业利润表填报模板</t>
  </si>
  <si>
    <t>填报说明</t>
  </si>
  <si>
    <r>
      <rPr>
        <sz val="11"/>
        <color theme="1"/>
        <rFont val="等线"/>
        <charset val="134"/>
        <scheme val="minor"/>
      </rPr>
      <t>1. 填写近十年的年度报表数据，</t>
    </r>
    <r>
      <rPr>
        <sz val="11"/>
        <color rgb="FFC00000"/>
        <rFont val="等线"/>
        <charset val="134"/>
        <scheme val="minor"/>
      </rPr>
      <t>货币单位统一按“人民币:元”来填写，小数位不能超过2位；</t>
    </r>
  </si>
  <si>
    <t>2. 报表项目不要填写特殊字符，会导致格式校验错误，影响数据上传；</t>
  </si>
  <si>
    <t>3. 不要在模板表自行编辑、删除或添加报表项目，会导致格式校验错误，影响数据上传；</t>
  </si>
  <si>
    <t>4. 报表附注项目属于可选填部分，若不填写数据，会影响到经营诊断少量分析点。</t>
  </si>
  <si>
    <t>报表项目(人民币:元)</t>
  </si>
  <si>
    <t>item_code</t>
  </si>
  <si>
    <t>营业总收入</t>
  </si>
  <si>
    <t>--</t>
  </si>
  <si>
    <t>OFIS00001LC</t>
  </si>
  <si>
    <t>营业收入</t>
  </si>
  <si>
    <t>OFIS00002LC</t>
  </si>
  <si>
    <t>营业总成本</t>
  </si>
  <si>
    <t>OFIS00018LC</t>
  </si>
  <si>
    <t>营业成本</t>
  </si>
  <si>
    <t>OFIS00019LC</t>
  </si>
  <si>
    <t>税金及附加</t>
  </si>
  <si>
    <t>OFIS00029LC</t>
  </si>
  <si>
    <t>销售费用</t>
  </si>
  <si>
    <t>OFIS00030LC</t>
  </si>
  <si>
    <t>管理费用</t>
  </si>
  <si>
    <t>OFIS00031LC</t>
  </si>
  <si>
    <t>研发费用</t>
  </si>
  <si>
    <t>OFIS00032LC</t>
  </si>
  <si>
    <t>财务费用</t>
  </si>
  <si>
    <t>OFIS00033LC</t>
  </si>
  <si>
    <t>其中:利息费用(财务费用)</t>
  </si>
  <si>
    <t>OFIS00034LC</t>
  </si>
  <si>
    <t>其中:利息收入(财务费用)</t>
  </si>
  <si>
    <t>OFIS00035LC</t>
  </si>
  <si>
    <t>信用减值损失(成本)</t>
  </si>
  <si>
    <t>OFIS00036LC</t>
  </si>
  <si>
    <t>资产减值损失(成本)</t>
  </si>
  <si>
    <t>OFIS00037LC</t>
  </si>
  <si>
    <t>其他经营收益</t>
  </si>
  <si>
    <t>投资净收益</t>
  </si>
  <si>
    <t>OFIS00040LC</t>
  </si>
  <si>
    <t>其中：对联营企业和合营企业的投资收益</t>
  </si>
  <si>
    <t>OFIS00041LC</t>
  </si>
  <si>
    <t>净敞口套期收益</t>
  </si>
  <si>
    <t>OFIS00043LC</t>
  </si>
  <si>
    <t>公允价值变动净收益</t>
  </si>
  <si>
    <t>OFIS00044LC</t>
  </si>
  <si>
    <t>汇兑净收益</t>
  </si>
  <si>
    <t>OFIS00045LC</t>
  </si>
  <si>
    <t>信用减值损失(非经常损益)</t>
  </si>
  <si>
    <t>OFIS00046LC</t>
  </si>
  <si>
    <t>资产减值损失(非经常损益)</t>
  </si>
  <si>
    <t>OFIS00047LC</t>
  </si>
  <si>
    <t>资产处置收益</t>
  </si>
  <si>
    <t>OFIS00048LC</t>
  </si>
  <si>
    <t>其他收益</t>
  </si>
  <si>
    <t>OFIS00049LC</t>
  </si>
  <si>
    <t>营业利润</t>
  </si>
  <si>
    <t>OFIS00051LC</t>
  </si>
  <si>
    <t>加:营业外收入</t>
  </si>
  <si>
    <t>OFIS00052LC</t>
  </si>
  <si>
    <t>减:营业外支出</t>
  </si>
  <si>
    <t>OFIS00053LC</t>
  </si>
  <si>
    <t>利润总额</t>
  </si>
  <si>
    <t>OFIS00055LC</t>
  </si>
  <si>
    <t>减:所得税</t>
  </si>
  <si>
    <t>OFIS00056LC</t>
  </si>
  <si>
    <t>净利润</t>
  </si>
  <si>
    <t>OFIS00058LC</t>
  </si>
  <si>
    <t>持续经营净利润</t>
  </si>
  <si>
    <t>OFIS00059LC</t>
  </si>
  <si>
    <t>少数股东损益</t>
  </si>
  <si>
    <t>OFIS00062LC</t>
  </si>
  <si>
    <t>归属于母公司所有者的净利润</t>
  </si>
  <si>
    <t>OFIS00061LC</t>
  </si>
  <si>
    <t>其他综合收益</t>
  </si>
  <si>
    <t>OFIS00064LC</t>
  </si>
  <si>
    <t>综合收益总额</t>
  </si>
  <si>
    <t>OFIS00066LC</t>
  </si>
  <si>
    <t>归属于少数股东的综合收益总额</t>
  </si>
  <si>
    <t>OFIS00068LC</t>
  </si>
  <si>
    <t>归属于母公司所有者的综合收益总额</t>
  </si>
  <si>
    <t>OFIS00067LC</t>
  </si>
  <si>
    <t>报表附注-销售费用明细</t>
  </si>
  <si>
    <t>工资</t>
  </si>
  <si>
    <t>ONIS00001LC</t>
  </si>
  <si>
    <t>福利费</t>
  </si>
  <si>
    <t>ONIS00002LC</t>
  </si>
  <si>
    <t>职工教育经费</t>
  </si>
  <si>
    <t>ONIS00003LC</t>
  </si>
  <si>
    <t>失业保险</t>
  </si>
  <si>
    <t>ONIS00004LC</t>
  </si>
  <si>
    <t>劳动保险费</t>
  </si>
  <si>
    <t>ONIS00005LC</t>
  </si>
  <si>
    <t>工会经费</t>
  </si>
  <si>
    <t>ONIS00006LC</t>
  </si>
  <si>
    <t>住房公积金</t>
  </si>
  <si>
    <t>ONIS00007LC</t>
  </si>
  <si>
    <t>劳动保护费</t>
  </si>
  <si>
    <t>ONIS00008LC</t>
  </si>
  <si>
    <t>办公费</t>
  </si>
  <si>
    <t>ONIS00009LC</t>
  </si>
  <si>
    <t>物料消耗</t>
  </si>
  <si>
    <t>ONIS00010LC</t>
  </si>
  <si>
    <t>运输费</t>
  </si>
  <si>
    <t>ONIS00011LC</t>
  </si>
  <si>
    <t>装卸费</t>
  </si>
  <si>
    <t>ONIS00012LC</t>
  </si>
  <si>
    <t>包装费</t>
  </si>
  <si>
    <t>ONIS00013LC</t>
  </si>
  <si>
    <t>广告费</t>
  </si>
  <si>
    <t>ONIS00014LC</t>
  </si>
  <si>
    <t>租赁费</t>
  </si>
  <si>
    <t>ONIS00015LC</t>
  </si>
  <si>
    <t>水电费</t>
  </si>
  <si>
    <t>ONIS00016LC</t>
  </si>
  <si>
    <t>邮电费</t>
  </si>
  <si>
    <t>ONIS00017LC</t>
  </si>
  <si>
    <t>通讯费</t>
  </si>
  <si>
    <t>ONIS00018LC</t>
  </si>
  <si>
    <t>差旅费</t>
  </si>
  <si>
    <t>ONIS00019LC</t>
  </si>
  <si>
    <t>低值易耗品摊销</t>
  </si>
  <si>
    <t>ONIS00020LC</t>
  </si>
  <si>
    <t>车辆费</t>
  </si>
  <si>
    <t>ONIS00021LC</t>
  </si>
  <si>
    <t>招待费</t>
  </si>
  <si>
    <t>ONIS00022LC</t>
  </si>
  <si>
    <t>通关费</t>
  </si>
  <si>
    <t>ONIS00023LC</t>
  </si>
  <si>
    <t>售后服务</t>
  </si>
  <si>
    <t>ONIS00024LC</t>
  </si>
  <si>
    <t>样品费</t>
  </si>
  <si>
    <t>ONIS00025LC</t>
  </si>
  <si>
    <t>劳务费</t>
  </si>
  <si>
    <t>ONIS00026LC</t>
  </si>
  <si>
    <t>市场开发和维护费用</t>
  </si>
  <si>
    <t>ONIS00027LC</t>
  </si>
  <si>
    <t>预提产品质量保证损失</t>
  </si>
  <si>
    <t>ONIS00028LC</t>
  </si>
  <si>
    <t>佣金</t>
  </si>
  <si>
    <t>ONIS00029LC</t>
  </si>
  <si>
    <t>修理费</t>
  </si>
  <si>
    <t>ONIS00030LC</t>
  </si>
  <si>
    <t>业务宣传费</t>
  </si>
  <si>
    <t>ONIS00031LC</t>
  </si>
  <si>
    <t>会议费</t>
  </si>
  <si>
    <t>ONIS00032LC</t>
  </si>
  <si>
    <t>培训费</t>
  </si>
  <si>
    <t>ONIS00033LC</t>
  </si>
  <si>
    <t>中介费/代理费</t>
  </si>
  <si>
    <t>ONIS00034LC</t>
  </si>
  <si>
    <t>咨询顾问费</t>
  </si>
  <si>
    <t>ONIS00035LC</t>
  </si>
  <si>
    <t>保险费</t>
  </si>
  <si>
    <t>ONIS00036LC</t>
  </si>
  <si>
    <t>折旧费</t>
  </si>
  <si>
    <t>ONIS00037LC</t>
  </si>
  <si>
    <t>研究开发费</t>
  </si>
  <si>
    <t>ONIS00038LC</t>
  </si>
  <si>
    <t>其他销售费用</t>
  </si>
  <si>
    <t>ONIS00039LC</t>
  </si>
  <si>
    <t>报表附注-管理费用明细</t>
  </si>
  <si>
    <t>ONIS00040LC</t>
  </si>
  <si>
    <t>职工福利费</t>
  </si>
  <si>
    <t>ONIS00041LC</t>
  </si>
  <si>
    <t>ONIS00042LC</t>
  </si>
  <si>
    <t>ONIS00043LC</t>
  </si>
  <si>
    <t>ONIS00044LC</t>
  </si>
  <si>
    <t>ONIS00045LC</t>
  </si>
  <si>
    <t>ONIS00046LC</t>
  </si>
  <si>
    <t>ONIS00047LC</t>
  </si>
  <si>
    <t>无形资产摊销</t>
  </si>
  <si>
    <t>ONIS00048LC</t>
  </si>
  <si>
    <t>开办费摊销</t>
  </si>
  <si>
    <t>ONIS00049LC</t>
  </si>
  <si>
    <t>ONIS00050LC</t>
  </si>
  <si>
    <t>ONIS00051LC</t>
  </si>
  <si>
    <t>ONIS00052LC</t>
  </si>
  <si>
    <t>电话费</t>
  </si>
  <si>
    <t>ONIS00053LC</t>
  </si>
  <si>
    <t>坏账准备</t>
  </si>
  <si>
    <t>ONIS00054LC</t>
  </si>
  <si>
    <t>存货跌价准备</t>
  </si>
  <si>
    <t>ONIS00055LC</t>
  </si>
  <si>
    <t>ONIS00056LC</t>
  </si>
  <si>
    <t>技术转让费</t>
  </si>
  <si>
    <t>ONIS00057LC</t>
  </si>
  <si>
    <t>技术提成</t>
  </si>
  <si>
    <t>ONIS00058LC</t>
  </si>
  <si>
    <t>待业保险费</t>
  </si>
  <si>
    <t>ONIS00059LC</t>
  </si>
  <si>
    <t>ONIS00060LC</t>
  </si>
  <si>
    <t>ONIS00061LC</t>
  </si>
  <si>
    <t>ONIS00062LC</t>
  </si>
  <si>
    <t>ONIS00063LC</t>
  </si>
  <si>
    <t>ONIS00064LC</t>
  </si>
  <si>
    <t>ONIS00065LC</t>
  </si>
  <si>
    <t>董事会费</t>
  </si>
  <si>
    <t>ONIS00066LC</t>
  </si>
  <si>
    <t>ONIS00067LC</t>
  </si>
  <si>
    <t>咨询费</t>
  </si>
  <si>
    <t>ONIS00068LC</t>
  </si>
  <si>
    <t>ONIS00069LC</t>
  </si>
  <si>
    <t>税金</t>
  </si>
  <si>
    <t>ONIS00070LC</t>
  </si>
  <si>
    <t>ONIS00071LC</t>
  </si>
  <si>
    <t>ONIS00072LC</t>
  </si>
  <si>
    <t>ONIS00073LC</t>
  </si>
  <si>
    <t>ONIS00074LC</t>
  </si>
  <si>
    <t>ONIS00075LC</t>
  </si>
  <si>
    <t>报表附注-研发费用明细</t>
  </si>
  <si>
    <t>薪酬福利</t>
  </si>
  <si>
    <t>ONIS00076LC</t>
  </si>
  <si>
    <t>ONIS00077LC</t>
  </si>
  <si>
    <t>评审及知识产权申请费用</t>
  </si>
  <si>
    <t>ONIS00078LC</t>
  </si>
  <si>
    <t>委托研发/合作研发费用</t>
  </si>
  <si>
    <t>ONIS00079LC</t>
  </si>
  <si>
    <t>ONIS00080LC</t>
  </si>
  <si>
    <t>无形资产摊销费用</t>
  </si>
  <si>
    <t>ONIS00081LC</t>
  </si>
  <si>
    <t>加工检测费、样机购置费和试验费</t>
  </si>
  <si>
    <t>ONIS00082LC</t>
  </si>
  <si>
    <t>会务办公费用</t>
  </si>
  <si>
    <t>ONIS00083LC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</si>
</sst>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_ "/>
  </numFmts>
  <fonts count="26">
    <font>
      <sz val="11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b/>
      <sz val="10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C00000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14" fontId="2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176" fontId="0" fillId="0" borderId="1" xfId="0" applyNumberFormat="1" applyBorder="1" applyAlignment="1" applyProtection="1">
      <alignment horizontal="right" vertical="center"/>
      <protection locked="0"/>
    </xf>
    <xf numFmtId="0" fontId="5" fillId="0" borderId="1" xfId="0" applyFont="1" applyFill="1" applyBorder="1" applyAlignment="1">
      <alignment horizontal="left" vertical="center"/>
    </xf>
    <xf numFmtId="176" fontId="0" fillId="2" borderId="1" xfId="0" applyNumberFormat="1" applyFill="1" applyBorder="1" applyAlignment="1">
      <alignment horizontal="right" vertical="center"/>
    </xf>
    <xf numFmtId="176" fontId="0" fillId="0" borderId="1" xfId="0" applyNumberFormat="1" applyBorder="1" applyAlignment="1" applyProtection="1">
      <alignment vertical="center"/>
      <protection locked="0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0" fillId="0" borderId="1" xfId="0" applyNumberFormat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6"/>
  <sheetViews>
    <sheetView tabSelected="1" workbookViewId="0">
      <pane xSplit="1" ySplit="8" topLeftCell="B57" activePane="bottomRight" state="frozen"/>
      <selection/>
      <selection pane="topRight"/>
      <selection pane="bottomLeft"/>
      <selection pane="bottomRight" activeCell="D78" sqref="D78"/>
    </sheetView>
  </sheetViews>
  <sheetFormatPr defaultColWidth="9" defaultRowHeight="14.25"/>
  <cols>
    <col min="1" max="1" width="36.5833333333333" customWidth="1"/>
    <col min="2" max="12" width="18.5833333333333" style="1" customWidth="1"/>
  </cols>
  <sheetData>
    <row r="1" ht="20.25" spans="1:1">
      <c r="A1" s="2" t="s">
        <v>0</v>
      </c>
    </row>
    <row r="2" spans="1:12">
      <c r="A2" s="3" t="s">
        <v>1</v>
      </c>
      <c r="B2"/>
      <c r="C2"/>
      <c r="D2"/>
      <c r="E2"/>
      <c r="F2"/>
      <c r="G2"/>
      <c r="H2"/>
      <c r="I2"/>
      <c r="J2"/>
      <c r="K2"/>
      <c r="L2"/>
    </row>
    <row r="3" spans="1:12">
      <c r="A3" s="4" t="s">
        <v>2</v>
      </c>
      <c r="B3"/>
      <c r="C3"/>
      <c r="D3"/>
      <c r="E3"/>
      <c r="F3"/>
      <c r="G3"/>
      <c r="H3"/>
      <c r="I3"/>
      <c r="J3"/>
      <c r="K3"/>
      <c r="L3"/>
    </row>
    <row r="4" spans="1:12">
      <c r="A4" s="4" t="s">
        <v>3</v>
      </c>
      <c r="B4"/>
      <c r="C4"/>
      <c r="D4"/>
      <c r="E4"/>
      <c r="F4"/>
      <c r="G4"/>
      <c r="H4"/>
      <c r="I4"/>
      <c r="J4"/>
      <c r="K4"/>
      <c r="L4"/>
    </row>
    <row r="5" spans="1:12">
      <c r="A5" t="s">
        <v>4</v>
      </c>
      <c r="B5"/>
      <c r="C5"/>
      <c r="D5"/>
      <c r="E5"/>
      <c r="F5"/>
      <c r="G5"/>
      <c r="H5"/>
      <c r="I5"/>
      <c r="J5"/>
      <c r="K5"/>
      <c r="L5"/>
    </row>
    <row r="6" spans="1:12">
      <c r="A6" t="s">
        <v>5</v>
      </c>
      <c r="B6"/>
      <c r="C6"/>
      <c r="D6"/>
      <c r="E6"/>
      <c r="F6"/>
      <c r="G6"/>
      <c r="H6"/>
      <c r="I6"/>
      <c r="J6"/>
      <c r="K6"/>
      <c r="L6"/>
    </row>
    <row r="7" spans="2:12">
      <c r="B7"/>
      <c r="C7"/>
      <c r="D7"/>
      <c r="E7"/>
      <c r="F7"/>
      <c r="G7"/>
      <c r="H7"/>
      <c r="I7"/>
      <c r="J7"/>
      <c r="K7"/>
      <c r="L7"/>
    </row>
    <row r="8" spans="1:12">
      <c r="A8" s="5" t="s">
        <v>6</v>
      </c>
      <c r="B8" s="6">
        <v>45291</v>
      </c>
      <c r="C8" s="6">
        <v>44926</v>
      </c>
      <c r="D8" s="6">
        <v>44561</v>
      </c>
      <c r="E8" s="6">
        <v>44196</v>
      </c>
      <c r="F8" s="6">
        <v>43830</v>
      </c>
      <c r="G8" s="6">
        <v>43465</v>
      </c>
      <c r="H8" s="6">
        <v>43100</v>
      </c>
      <c r="I8" s="6">
        <v>42735</v>
      </c>
      <c r="J8" s="6">
        <v>42369</v>
      </c>
      <c r="K8" s="6">
        <v>42004</v>
      </c>
      <c r="L8" s="13" t="s">
        <v>7</v>
      </c>
    </row>
    <row r="9" spans="1:12">
      <c r="A9" s="5" t="s">
        <v>8</v>
      </c>
      <c r="B9" s="15" t="s">
        <v>9</v>
      </c>
      <c r="C9" s="15" t="s">
        <v>9</v>
      </c>
      <c r="D9" s="15" t="s">
        <v>9</v>
      </c>
      <c r="E9" s="15" t="s">
        <v>9</v>
      </c>
      <c r="F9" s="15" t="s">
        <v>9</v>
      </c>
      <c r="G9" s="15" t="s">
        <v>9</v>
      </c>
      <c r="H9" s="15" t="s">
        <v>9</v>
      </c>
      <c r="I9" s="15" t="s">
        <v>9</v>
      </c>
      <c r="J9" s="15" t="s">
        <v>9</v>
      </c>
      <c r="K9" s="15" t="s">
        <v>9</v>
      </c>
      <c r="L9" s="15" t="s">
        <v>9</v>
      </c>
    </row>
    <row r="10" spans="1:12">
      <c r="A10" s="8" t="s">
        <v>8</v>
      </c>
      <c r="B10" s="9">
        <v>3365004631.49</v>
      </c>
      <c r="C10" s="9">
        <v>4155402654.88</v>
      </c>
      <c r="D10" s="9">
        <v>2852833289.6</v>
      </c>
      <c r="E10" s="9">
        <v>916000331.19</v>
      </c>
      <c r="F10" s="9"/>
      <c r="G10" s="9"/>
      <c r="H10" s="9"/>
      <c r="I10" s="9"/>
      <c r="J10" s="9"/>
      <c r="K10" s="9"/>
      <c r="L10" s="14" t="s">
        <v>10</v>
      </c>
    </row>
    <row r="11" spans="1:12">
      <c r="A11" s="8" t="s">
        <v>11</v>
      </c>
      <c r="B11" s="9">
        <v>3365004631.49</v>
      </c>
      <c r="C11" s="9">
        <v>4155402654.88</v>
      </c>
      <c r="D11" s="9">
        <v>2852833289.6</v>
      </c>
      <c r="E11" s="9">
        <v>916000331.19</v>
      </c>
      <c r="F11" s="9"/>
      <c r="G11" s="9"/>
      <c r="H11" s="9"/>
      <c r="I11" s="9"/>
      <c r="J11" s="9"/>
      <c r="K11" s="9"/>
      <c r="L11" s="14" t="s">
        <v>12</v>
      </c>
    </row>
    <row r="12" spans="1:12">
      <c r="A12" s="10" t="s">
        <v>13</v>
      </c>
      <c r="B12" s="15" t="s">
        <v>9</v>
      </c>
      <c r="C12" s="15" t="s">
        <v>9</v>
      </c>
      <c r="D12" s="15" t="s">
        <v>9</v>
      </c>
      <c r="E12" s="15" t="s">
        <v>9</v>
      </c>
      <c r="F12" s="15" t="s">
        <v>9</v>
      </c>
      <c r="G12" s="15" t="s">
        <v>9</v>
      </c>
      <c r="H12" s="15" t="s">
        <v>9</v>
      </c>
      <c r="I12" s="15" t="s">
        <v>9</v>
      </c>
      <c r="J12" s="15" t="s">
        <v>9</v>
      </c>
      <c r="K12" s="15" t="s">
        <v>9</v>
      </c>
      <c r="L12" s="15" t="s">
        <v>9</v>
      </c>
    </row>
    <row r="13" spans="1:12">
      <c r="A13" s="8" t="s">
        <v>13</v>
      </c>
      <c r="B13" s="11">
        <f>IF(COUNTA(B14:B23)=0,"",SUM(B14:B19)+SUM(B22:B23))</f>
        <v>3188179395.96</v>
      </c>
      <c r="C13" s="11">
        <f>IF(COUNTA(C14:C23)=0,"",SUM(C14:C19)+SUM(C22:C23))</f>
        <v>4201079236.23</v>
      </c>
      <c r="D13" s="11">
        <f>IF(COUNTA(D14:D23)=0,"",SUM(D14:D19)+SUM(D22:D23))</f>
        <v>2709684671.01</v>
      </c>
      <c r="E13" s="11">
        <f t="shared" ref="E13:K13" si="0">IF(COUNTA(E14:E23)=0,"",SUM(E14:E19)+SUM(E22:E23))</f>
        <v>816295803.83</v>
      </c>
      <c r="F13" s="11" t="str">
        <f t="shared" si="0"/>
        <v/>
      </c>
      <c r="G13" s="11" t="str">
        <f t="shared" si="0"/>
        <v/>
      </c>
      <c r="H13" s="11" t="str">
        <f t="shared" si="0"/>
        <v/>
      </c>
      <c r="I13" s="11" t="str">
        <f t="shared" si="0"/>
        <v/>
      </c>
      <c r="J13" s="11" t="str">
        <f t="shared" si="0"/>
        <v/>
      </c>
      <c r="K13" s="11" t="str">
        <f t="shared" si="0"/>
        <v/>
      </c>
      <c r="L13" s="14" t="s">
        <v>14</v>
      </c>
    </row>
    <row r="14" spans="1:12">
      <c r="A14" s="8" t="s">
        <v>15</v>
      </c>
      <c r="B14" s="9">
        <v>702100933.05</v>
      </c>
      <c r="C14" s="9">
        <v>1027867408.35</v>
      </c>
      <c r="D14" s="9">
        <v>813697865.85</v>
      </c>
      <c r="E14" s="9">
        <v>230238998.95</v>
      </c>
      <c r="F14" s="9"/>
      <c r="G14" s="9"/>
      <c r="H14" s="9"/>
      <c r="I14" s="9"/>
      <c r="J14" s="9"/>
      <c r="K14" s="9"/>
      <c r="L14" s="14" t="s">
        <v>16</v>
      </c>
    </row>
    <row r="15" spans="1:12">
      <c r="A15" s="8" t="s">
        <v>17</v>
      </c>
      <c r="B15" s="9">
        <v>31513865.03</v>
      </c>
      <c r="C15" s="9">
        <v>29628009.7</v>
      </c>
      <c r="D15" s="9">
        <v>23414044.55</v>
      </c>
      <c r="E15" s="9">
        <v>7908372.62</v>
      </c>
      <c r="F15" s="9"/>
      <c r="G15" s="9"/>
      <c r="H15" s="9"/>
      <c r="I15" s="9"/>
      <c r="J15" s="9"/>
      <c r="K15" s="9"/>
      <c r="L15" s="14" t="s">
        <v>18</v>
      </c>
    </row>
    <row r="16" spans="1:12">
      <c r="A16" s="8" t="s">
        <v>19</v>
      </c>
      <c r="B16" s="9">
        <v>2122496326.85</v>
      </c>
      <c r="C16" s="9">
        <v>2945680850.98</v>
      </c>
      <c r="D16" s="9">
        <v>1787155200.52</v>
      </c>
      <c r="E16" s="9">
        <v>531557306.82</v>
      </c>
      <c r="F16" s="9"/>
      <c r="G16" s="9"/>
      <c r="H16" s="9"/>
      <c r="I16" s="9"/>
      <c r="J16" s="9"/>
      <c r="K16" s="9"/>
      <c r="L16" s="14" t="s">
        <v>20</v>
      </c>
    </row>
    <row r="17" spans="1:12">
      <c r="A17" s="8" t="s">
        <v>21</v>
      </c>
      <c r="B17" s="9">
        <v>203847938.71</v>
      </c>
      <c r="C17" s="9">
        <v>110769354.84</v>
      </c>
      <c r="D17" s="9">
        <v>53498309.12</v>
      </c>
      <c r="E17" s="9">
        <v>46648784.23</v>
      </c>
      <c r="F17" s="9"/>
      <c r="G17" s="9"/>
      <c r="H17" s="9"/>
      <c r="I17" s="9"/>
      <c r="J17" s="9"/>
      <c r="K17" s="9"/>
      <c r="L17" s="14" t="s">
        <v>22</v>
      </c>
    </row>
    <row r="18" spans="1:12">
      <c r="A18" s="8" t="s">
        <v>23</v>
      </c>
      <c r="B18" s="9">
        <v>108770222.28</v>
      </c>
      <c r="C18" s="9">
        <v>64668301.02</v>
      </c>
      <c r="D18" s="9">
        <v>30796367.93</v>
      </c>
      <c r="E18" s="9">
        <v>0</v>
      </c>
      <c r="F18" s="9"/>
      <c r="G18" s="9"/>
      <c r="H18" s="9"/>
      <c r="I18" s="9"/>
      <c r="J18" s="9"/>
      <c r="K18" s="9"/>
      <c r="L18" s="14" t="s">
        <v>24</v>
      </c>
    </row>
    <row r="19" spans="1:12">
      <c r="A19" s="8" t="s">
        <v>25</v>
      </c>
      <c r="B19" s="9">
        <v>19208189.76</v>
      </c>
      <c r="C19" s="9">
        <v>7568398.01</v>
      </c>
      <c r="D19" s="9">
        <v>-68194.17</v>
      </c>
      <c r="E19" s="9">
        <v>-57658.79</v>
      </c>
      <c r="F19" s="9"/>
      <c r="G19" s="9"/>
      <c r="H19" s="9"/>
      <c r="I19" s="9"/>
      <c r="J19" s="9"/>
      <c r="K19" s="9"/>
      <c r="L19" s="14" t="s">
        <v>26</v>
      </c>
    </row>
    <row r="20" spans="1:12">
      <c r="A20" s="8" t="s">
        <v>27</v>
      </c>
      <c r="B20" s="9">
        <v>1645801.77</v>
      </c>
      <c r="C20" s="9">
        <v>6957013.23</v>
      </c>
      <c r="D20" s="9">
        <v>100954.58</v>
      </c>
      <c r="E20" s="9"/>
      <c r="F20" s="9"/>
      <c r="G20" s="9"/>
      <c r="H20" s="9"/>
      <c r="I20" s="9"/>
      <c r="J20" s="9"/>
      <c r="K20" s="9"/>
      <c r="L20" s="14" t="s">
        <v>28</v>
      </c>
    </row>
    <row r="21" spans="1:12">
      <c r="A21" s="8" t="s">
        <v>29</v>
      </c>
      <c r="B21" s="9">
        <v>-4499451.15</v>
      </c>
      <c r="C21" s="9">
        <v>-1511420.94</v>
      </c>
      <c r="D21" s="9">
        <v>254719.87</v>
      </c>
      <c r="E21" s="9"/>
      <c r="F21" s="9"/>
      <c r="G21" s="9"/>
      <c r="H21" s="9"/>
      <c r="I21" s="9"/>
      <c r="J21" s="9"/>
      <c r="K21" s="9"/>
      <c r="L21" s="14" t="s">
        <v>30</v>
      </c>
    </row>
    <row r="22" spans="1:12">
      <c r="A22" s="8" t="s">
        <v>31</v>
      </c>
      <c r="B22" s="9">
        <v>241920.28</v>
      </c>
      <c r="C22" s="9">
        <v>2252.76</v>
      </c>
      <c r="D22" s="9"/>
      <c r="E22" s="9"/>
      <c r="F22" s="9"/>
      <c r="G22" s="9"/>
      <c r="H22" s="9"/>
      <c r="I22" s="9"/>
      <c r="J22" s="9"/>
      <c r="K22" s="9"/>
      <c r="L22" s="14" t="s">
        <v>32</v>
      </c>
    </row>
    <row r="23" spans="1:12">
      <c r="A23" s="8" t="s">
        <v>33</v>
      </c>
      <c r="B23" s="9"/>
      <c r="C23" s="9">
        <v>14894660.57</v>
      </c>
      <c r="D23" s="9">
        <v>1191077.21</v>
      </c>
      <c r="E23" s="9"/>
      <c r="F23" s="9"/>
      <c r="G23" s="9"/>
      <c r="H23" s="9"/>
      <c r="I23" s="9"/>
      <c r="J23" s="9"/>
      <c r="K23" s="9"/>
      <c r="L23" s="14" t="s">
        <v>34</v>
      </c>
    </row>
    <row r="24" spans="1:12">
      <c r="A24" s="10" t="s">
        <v>35</v>
      </c>
      <c r="B24" s="15" t="s">
        <v>9</v>
      </c>
      <c r="C24" s="15" t="s">
        <v>9</v>
      </c>
      <c r="D24" s="15" t="s">
        <v>9</v>
      </c>
      <c r="E24" s="15" t="s">
        <v>9</v>
      </c>
      <c r="F24" s="15" t="s">
        <v>9</v>
      </c>
      <c r="G24" s="15" t="s">
        <v>9</v>
      </c>
      <c r="H24" s="15" t="s">
        <v>9</v>
      </c>
      <c r="I24" s="15" t="s">
        <v>9</v>
      </c>
      <c r="J24" s="15" t="s">
        <v>9</v>
      </c>
      <c r="K24" s="15" t="s">
        <v>9</v>
      </c>
      <c r="L24" s="15" t="s">
        <v>9</v>
      </c>
    </row>
    <row r="25" spans="1:12">
      <c r="A25" s="8" t="s">
        <v>36</v>
      </c>
      <c r="B25" s="12">
        <v>115013.31</v>
      </c>
      <c r="C25" s="12">
        <v>2035309.57</v>
      </c>
      <c r="D25" s="12">
        <v>1066978.57</v>
      </c>
      <c r="E25" s="12">
        <v>121057.25</v>
      </c>
      <c r="F25" s="9"/>
      <c r="G25" s="9"/>
      <c r="H25" s="9"/>
      <c r="I25" s="9"/>
      <c r="J25" s="9"/>
      <c r="K25" s="9"/>
      <c r="L25" s="14" t="s">
        <v>37</v>
      </c>
    </row>
    <row r="26" spans="1:12">
      <c r="A26" s="8" t="s">
        <v>38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14" t="s">
        <v>39</v>
      </c>
    </row>
    <row r="27" spans="1:12">
      <c r="A27" s="8" t="s">
        <v>40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14" t="s">
        <v>41</v>
      </c>
    </row>
    <row r="28" spans="1:12">
      <c r="A28" s="8" t="s">
        <v>42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14" t="s">
        <v>43</v>
      </c>
    </row>
    <row r="29" spans="1:12">
      <c r="A29" s="8" t="s">
        <v>44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14" t="s">
        <v>45</v>
      </c>
    </row>
    <row r="30" spans="1:12">
      <c r="A30" s="8" t="s">
        <v>46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14" t="s">
        <v>47</v>
      </c>
    </row>
    <row r="31" spans="1:12">
      <c r="A31" s="8" t="s">
        <v>48</v>
      </c>
      <c r="B31" s="12">
        <v>780579.59</v>
      </c>
      <c r="C31" s="12"/>
      <c r="D31" s="12"/>
      <c r="E31" s="12"/>
      <c r="F31" s="9"/>
      <c r="G31" s="9"/>
      <c r="H31" s="9"/>
      <c r="I31" s="9"/>
      <c r="J31" s="9"/>
      <c r="K31" s="9"/>
      <c r="L31" s="14" t="s">
        <v>49</v>
      </c>
    </row>
    <row r="32" spans="1:12">
      <c r="A32" s="8" t="s">
        <v>50</v>
      </c>
      <c r="B32" s="12">
        <v>-59625.2</v>
      </c>
      <c r="C32" s="12">
        <v>1191.12</v>
      </c>
      <c r="D32" s="12">
        <v>-3025.44</v>
      </c>
      <c r="E32" s="12">
        <v>8097.36</v>
      </c>
      <c r="F32" s="9"/>
      <c r="G32" s="9"/>
      <c r="H32" s="9"/>
      <c r="I32" s="9"/>
      <c r="J32" s="9"/>
      <c r="K32" s="9"/>
      <c r="L32" s="14" t="s">
        <v>51</v>
      </c>
    </row>
    <row r="33" spans="1:12">
      <c r="A33" s="8" t="s">
        <v>52</v>
      </c>
      <c r="B33" s="12">
        <v>59080303.36</v>
      </c>
      <c r="C33" s="12">
        <v>37478530.89</v>
      </c>
      <c r="D33" s="12">
        <v>738833.53</v>
      </c>
      <c r="E33" s="12"/>
      <c r="F33" s="9"/>
      <c r="G33" s="9"/>
      <c r="H33" s="9"/>
      <c r="I33" s="9"/>
      <c r="J33" s="9"/>
      <c r="K33" s="9"/>
      <c r="L33" s="14" t="s">
        <v>53</v>
      </c>
    </row>
    <row r="34" spans="1:12">
      <c r="A34" s="10" t="s">
        <v>54</v>
      </c>
      <c r="B34" s="15" t="s">
        <v>9</v>
      </c>
      <c r="C34" s="15" t="s">
        <v>9</v>
      </c>
      <c r="D34" s="15" t="s">
        <v>9</v>
      </c>
      <c r="E34" s="15" t="s">
        <v>9</v>
      </c>
      <c r="F34" s="15" t="s">
        <v>9</v>
      </c>
      <c r="G34" s="15" t="s">
        <v>9</v>
      </c>
      <c r="H34" s="15" t="s">
        <v>9</v>
      </c>
      <c r="I34" s="15" t="s">
        <v>9</v>
      </c>
      <c r="J34" s="15" t="s">
        <v>9</v>
      </c>
      <c r="K34" s="15" t="s">
        <v>9</v>
      </c>
      <c r="L34" s="15" t="s">
        <v>9</v>
      </c>
    </row>
    <row r="35" spans="1:12">
      <c r="A35" s="8" t="s">
        <v>54</v>
      </c>
      <c r="B35" s="11">
        <f>IF(AND(B10&lt;&gt;"",B13&lt;&gt;""),IF(COUNTA(B25:B33)=0,B10-B13,B10-B13+B25+SUM(B27:B33)),"")</f>
        <v>236741506.589999</v>
      </c>
      <c r="C35" s="11">
        <f>IF(AND(C10&lt;&gt;"",C13&lt;&gt;""),IF(COUNTA(C25:C33)=0,C10-C13,C10-C13+C25+SUM(C27:C33)),"")</f>
        <v>-6161549.77000038</v>
      </c>
      <c r="D35" s="11">
        <f t="shared" ref="D35:K35" si="1">IF(AND(D10&lt;&gt;"",D13&lt;&gt;""),IF(COUNTA(D25:D33)=0,D10-D13,D10-D13+D25+SUM(D27:D33)),"")</f>
        <v>144951405.25</v>
      </c>
      <c r="E35" s="11">
        <f t="shared" si="1"/>
        <v>99833681.97</v>
      </c>
      <c r="F35" s="11" t="str">
        <f t="shared" si="1"/>
        <v/>
      </c>
      <c r="G35" s="11" t="str">
        <f t="shared" si="1"/>
        <v/>
      </c>
      <c r="H35" s="11" t="str">
        <f t="shared" si="1"/>
        <v/>
      </c>
      <c r="I35" s="11" t="str">
        <f t="shared" si="1"/>
        <v/>
      </c>
      <c r="J35" s="11" t="str">
        <f t="shared" si="1"/>
        <v/>
      </c>
      <c r="K35" s="11" t="str">
        <f t="shared" si="1"/>
        <v/>
      </c>
      <c r="L35" s="14" t="s">
        <v>55</v>
      </c>
    </row>
    <row r="36" spans="1:12">
      <c r="A36" s="8" t="s">
        <v>56</v>
      </c>
      <c r="B36" s="9">
        <v>3574874.4</v>
      </c>
      <c r="C36" s="9">
        <v>2865221.65</v>
      </c>
      <c r="D36" s="9">
        <v>1055634.6</v>
      </c>
      <c r="E36" s="9">
        <v>168907.32</v>
      </c>
      <c r="F36" s="9"/>
      <c r="G36" s="9"/>
      <c r="H36" s="9"/>
      <c r="I36" s="9"/>
      <c r="J36" s="9"/>
      <c r="K36" s="9"/>
      <c r="L36" s="14" t="s">
        <v>57</v>
      </c>
    </row>
    <row r="37" spans="1:12">
      <c r="A37" s="8" t="s">
        <v>58</v>
      </c>
      <c r="B37" s="9">
        <v>15352049.99</v>
      </c>
      <c r="C37" s="9">
        <v>21230326.65</v>
      </c>
      <c r="D37" s="9">
        <v>3683820.03</v>
      </c>
      <c r="E37" s="9">
        <v>141308.22</v>
      </c>
      <c r="F37" s="9"/>
      <c r="G37" s="9"/>
      <c r="H37" s="9"/>
      <c r="I37" s="9"/>
      <c r="J37" s="9"/>
      <c r="K37" s="9"/>
      <c r="L37" s="14" t="s">
        <v>59</v>
      </c>
    </row>
    <row r="38" spans="1:12">
      <c r="A38" s="10" t="s">
        <v>60</v>
      </c>
      <c r="B38" s="15" t="s">
        <v>9</v>
      </c>
      <c r="C38" s="15" t="s">
        <v>9</v>
      </c>
      <c r="D38" s="15" t="s">
        <v>9</v>
      </c>
      <c r="E38" s="15" t="s">
        <v>9</v>
      </c>
      <c r="F38" s="15" t="s">
        <v>9</v>
      </c>
      <c r="G38" s="15" t="s">
        <v>9</v>
      </c>
      <c r="H38" s="15" t="s">
        <v>9</v>
      </c>
      <c r="I38" s="15" t="s">
        <v>9</v>
      </c>
      <c r="J38" s="15" t="s">
        <v>9</v>
      </c>
      <c r="K38" s="15" t="s">
        <v>9</v>
      </c>
      <c r="L38" s="15" t="s">
        <v>9</v>
      </c>
    </row>
    <row r="39" spans="1:12">
      <c r="A39" s="8" t="s">
        <v>60</v>
      </c>
      <c r="B39" s="11">
        <f t="shared" ref="B39:K39" si="2">IF(AND(B35="",COUNTA(B36:B37)=0),"",B35+B36-B37)</f>
        <v>224964330.999999</v>
      </c>
      <c r="C39" s="11">
        <f t="shared" si="2"/>
        <v>-24526654.7700004</v>
      </c>
      <c r="D39" s="11">
        <f t="shared" si="2"/>
        <v>142323219.82</v>
      </c>
      <c r="E39" s="11">
        <f t="shared" si="2"/>
        <v>99861281.07</v>
      </c>
      <c r="F39" s="11" t="str">
        <f t="shared" si="2"/>
        <v/>
      </c>
      <c r="G39" s="11" t="str">
        <f t="shared" si="2"/>
        <v/>
      </c>
      <c r="H39" s="11" t="str">
        <f t="shared" si="2"/>
        <v/>
      </c>
      <c r="I39" s="11" t="str">
        <f t="shared" si="2"/>
        <v/>
      </c>
      <c r="J39" s="11" t="str">
        <f t="shared" si="2"/>
        <v/>
      </c>
      <c r="K39" s="11" t="str">
        <f t="shared" si="2"/>
        <v/>
      </c>
      <c r="L39" s="14" t="s">
        <v>61</v>
      </c>
    </row>
    <row r="40" spans="1:12">
      <c r="A40" s="8" t="s">
        <v>62</v>
      </c>
      <c r="B40" s="9">
        <v>33984392.33</v>
      </c>
      <c r="C40" s="9">
        <v>58148539.82</v>
      </c>
      <c r="D40" s="9">
        <v>51215177.81</v>
      </c>
      <c r="E40" s="9">
        <v>28162800.56</v>
      </c>
      <c r="F40" s="9"/>
      <c r="G40" s="9"/>
      <c r="H40" s="9"/>
      <c r="I40" s="9"/>
      <c r="J40" s="9"/>
      <c r="K40" s="9"/>
      <c r="L40" s="14" t="s">
        <v>63</v>
      </c>
    </row>
    <row r="41" spans="1:12">
      <c r="A41" s="10" t="s">
        <v>64</v>
      </c>
      <c r="B41" s="15" t="s">
        <v>9</v>
      </c>
      <c r="C41" s="15" t="s">
        <v>9</v>
      </c>
      <c r="D41" s="15" t="s">
        <v>9</v>
      </c>
      <c r="E41" s="15" t="s">
        <v>9</v>
      </c>
      <c r="F41" s="15" t="s">
        <v>9</v>
      </c>
      <c r="G41" s="15" t="s">
        <v>9</v>
      </c>
      <c r="H41" s="15" t="s">
        <v>9</v>
      </c>
      <c r="I41" s="15" t="s">
        <v>9</v>
      </c>
      <c r="J41" s="15" t="s">
        <v>9</v>
      </c>
      <c r="K41" s="15" t="s">
        <v>9</v>
      </c>
      <c r="L41" s="15" t="s">
        <v>9</v>
      </c>
    </row>
    <row r="42" spans="1:12">
      <c r="A42" s="8" t="s">
        <v>64</v>
      </c>
      <c r="B42" s="11">
        <f>IF(B39="","",B39-B40)</f>
        <v>190979938.669999</v>
      </c>
      <c r="C42" s="11">
        <f>IF(C39="","",C39-C40)</f>
        <v>-82675194.5900004</v>
      </c>
      <c r="D42" s="11">
        <f t="shared" ref="D42:K42" si="3">IF(D39="","",D39-D40)</f>
        <v>91108042.0100001</v>
      </c>
      <c r="E42" s="11">
        <f t="shared" si="3"/>
        <v>71698480.51</v>
      </c>
      <c r="F42" s="11" t="str">
        <f t="shared" si="3"/>
        <v/>
      </c>
      <c r="G42" s="11" t="str">
        <f t="shared" si="3"/>
        <v/>
      </c>
      <c r="H42" s="11" t="str">
        <f t="shared" si="3"/>
        <v/>
      </c>
      <c r="I42" s="11" t="str">
        <f t="shared" si="3"/>
        <v/>
      </c>
      <c r="J42" s="11" t="str">
        <f t="shared" si="3"/>
        <v/>
      </c>
      <c r="K42" s="11" t="str">
        <f t="shared" si="3"/>
        <v/>
      </c>
      <c r="L42" s="14" t="s">
        <v>65</v>
      </c>
    </row>
    <row r="43" spans="1:12">
      <c r="A43" s="8" t="s">
        <v>66</v>
      </c>
      <c r="B43" s="9">
        <v>190979938.67</v>
      </c>
      <c r="C43" s="9">
        <v>-82675194.59</v>
      </c>
      <c r="D43" s="9">
        <v>91108042.01</v>
      </c>
      <c r="E43" s="9">
        <v>71698480.51</v>
      </c>
      <c r="F43" s="9"/>
      <c r="G43" s="9"/>
      <c r="H43" s="9"/>
      <c r="I43" s="9"/>
      <c r="J43" s="9"/>
      <c r="K43" s="9"/>
      <c r="L43" s="14" t="s">
        <v>67</v>
      </c>
    </row>
    <row r="44" spans="1:12">
      <c r="A44" s="8" t="s">
        <v>68</v>
      </c>
      <c r="B44" s="9"/>
      <c r="C44" s="9"/>
      <c r="D44" s="9">
        <v>-11030224.43</v>
      </c>
      <c r="E44" s="9">
        <v>-2740021.53</v>
      </c>
      <c r="F44" s="9"/>
      <c r="G44" s="9"/>
      <c r="H44" s="9"/>
      <c r="I44" s="9"/>
      <c r="J44" s="9"/>
      <c r="K44" s="9"/>
      <c r="L44" s="14" t="s">
        <v>69</v>
      </c>
    </row>
    <row r="45" spans="1:12">
      <c r="A45" s="8" t="s">
        <v>70</v>
      </c>
      <c r="B45" s="11">
        <f>IF(B42="","",B42-B44)</f>
        <v>190979938.669999</v>
      </c>
      <c r="C45" s="11">
        <f>IF(C42="","",C42-C44)</f>
        <v>-82675194.5900004</v>
      </c>
      <c r="D45" s="11">
        <f t="shared" ref="D45:K45" si="4">IF(D42="","",D42-D44)</f>
        <v>102138266.44</v>
      </c>
      <c r="E45" s="11">
        <f t="shared" si="4"/>
        <v>74438502.04</v>
      </c>
      <c r="F45" s="11" t="str">
        <f t="shared" si="4"/>
        <v/>
      </c>
      <c r="G45" s="11" t="str">
        <f t="shared" si="4"/>
        <v/>
      </c>
      <c r="H45" s="11" t="str">
        <f t="shared" si="4"/>
        <v/>
      </c>
      <c r="I45" s="11" t="str">
        <f t="shared" si="4"/>
        <v/>
      </c>
      <c r="J45" s="11" t="str">
        <f t="shared" si="4"/>
        <v/>
      </c>
      <c r="K45" s="11" t="str">
        <f t="shared" si="4"/>
        <v/>
      </c>
      <c r="L45" s="14" t="s">
        <v>71</v>
      </c>
    </row>
    <row r="46" spans="1:12">
      <c r="A46" s="8" t="s">
        <v>72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14" t="s">
        <v>73</v>
      </c>
    </row>
    <row r="47" spans="1:12">
      <c r="A47" s="10" t="s">
        <v>74</v>
      </c>
      <c r="B47" s="15" t="s">
        <v>9</v>
      </c>
      <c r="C47" s="15" t="s">
        <v>9</v>
      </c>
      <c r="D47" s="15" t="s">
        <v>9</v>
      </c>
      <c r="E47" s="15" t="s">
        <v>9</v>
      </c>
      <c r="F47" s="15" t="s">
        <v>9</v>
      </c>
      <c r="G47" s="15" t="s">
        <v>9</v>
      </c>
      <c r="H47" s="15" t="s">
        <v>9</v>
      </c>
      <c r="I47" s="15" t="s">
        <v>9</v>
      </c>
      <c r="J47" s="15" t="s">
        <v>9</v>
      </c>
      <c r="K47" s="15" t="s">
        <v>9</v>
      </c>
      <c r="L47" s="15" t="s">
        <v>9</v>
      </c>
    </row>
    <row r="48" spans="1:12">
      <c r="A48" s="8" t="s">
        <v>74</v>
      </c>
      <c r="B48" s="11">
        <f>IF(B42="","",B42+B46)</f>
        <v>190979938.669999</v>
      </c>
      <c r="C48" s="11">
        <f>IF(C42="","",C42+C46)</f>
        <v>-82675194.5900004</v>
      </c>
      <c r="D48" s="11">
        <f t="shared" ref="D48:K48" si="5">IF(D42="","",D42+D46)</f>
        <v>91108042.0100001</v>
      </c>
      <c r="E48" s="11">
        <f t="shared" si="5"/>
        <v>71698480.51</v>
      </c>
      <c r="F48" s="11" t="str">
        <f t="shared" si="5"/>
        <v/>
      </c>
      <c r="G48" s="11" t="str">
        <f t="shared" si="5"/>
        <v/>
      </c>
      <c r="H48" s="11" t="str">
        <f t="shared" si="5"/>
        <v/>
      </c>
      <c r="I48" s="11" t="str">
        <f t="shared" si="5"/>
        <v/>
      </c>
      <c r="J48" s="11" t="str">
        <f t="shared" si="5"/>
        <v/>
      </c>
      <c r="K48" s="11" t="str">
        <f t="shared" si="5"/>
        <v/>
      </c>
      <c r="L48" s="14" t="s">
        <v>75</v>
      </c>
    </row>
    <row r="49" spans="1:12">
      <c r="A49" s="8" t="s">
        <v>76</v>
      </c>
      <c r="B49" s="9"/>
      <c r="C49" s="9"/>
      <c r="D49" s="9">
        <v>-11030224.43</v>
      </c>
      <c r="E49" s="9">
        <v>-2740021.53</v>
      </c>
      <c r="F49" s="9"/>
      <c r="G49" s="9"/>
      <c r="H49" s="9"/>
      <c r="I49" s="9"/>
      <c r="J49" s="9"/>
      <c r="K49" s="9"/>
      <c r="L49" s="14" t="s">
        <v>77</v>
      </c>
    </row>
    <row r="50" spans="1:12">
      <c r="A50" s="8" t="s">
        <v>78</v>
      </c>
      <c r="B50" s="11">
        <f>IF(B48="","",B48-B49)</f>
        <v>190979938.669999</v>
      </c>
      <c r="C50" s="11">
        <f>IF(C48="","",C48-C49)</f>
        <v>-82675194.5900004</v>
      </c>
      <c r="D50" s="11">
        <f t="shared" ref="D50:K50" si="6">IF(D48="","",D48-D49)</f>
        <v>102138266.44</v>
      </c>
      <c r="E50" s="11">
        <f t="shared" si="6"/>
        <v>74438502.04</v>
      </c>
      <c r="F50" s="11" t="str">
        <f t="shared" si="6"/>
        <v/>
      </c>
      <c r="G50" s="11" t="str">
        <f t="shared" si="6"/>
        <v/>
      </c>
      <c r="H50" s="11" t="str">
        <f t="shared" si="6"/>
        <v/>
      </c>
      <c r="I50" s="11" t="str">
        <f t="shared" si="6"/>
        <v/>
      </c>
      <c r="J50" s="11" t="str">
        <f t="shared" si="6"/>
        <v/>
      </c>
      <c r="K50" s="11" t="str">
        <f t="shared" si="6"/>
        <v/>
      </c>
      <c r="L50" s="14" t="s">
        <v>79</v>
      </c>
    </row>
    <row r="51" spans="1:12">
      <c r="A51" s="10" t="s">
        <v>80</v>
      </c>
      <c r="B51" s="15" t="s">
        <v>9</v>
      </c>
      <c r="C51" s="15" t="s">
        <v>9</v>
      </c>
      <c r="D51" s="15" t="s">
        <v>9</v>
      </c>
      <c r="E51" s="15" t="s">
        <v>9</v>
      </c>
      <c r="F51" s="15" t="s">
        <v>9</v>
      </c>
      <c r="G51" s="15" t="s">
        <v>9</v>
      </c>
      <c r="H51" s="15" t="s">
        <v>9</v>
      </c>
      <c r="I51" s="15" t="s">
        <v>9</v>
      </c>
      <c r="J51" s="15" t="s">
        <v>9</v>
      </c>
      <c r="K51" s="15" t="s">
        <v>9</v>
      </c>
      <c r="L51" s="15" t="s">
        <v>9</v>
      </c>
    </row>
    <row r="52" spans="1:12">
      <c r="A52" s="8" t="s">
        <v>81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14" t="s">
        <v>82</v>
      </c>
    </row>
    <row r="53" spans="1:12">
      <c r="A53" s="8" t="s">
        <v>83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14" t="s">
        <v>84</v>
      </c>
    </row>
    <row r="54" spans="1:12">
      <c r="A54" s="8" t="s">
        <v>85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14" t="s">
        <v>86</v>
      </c>
    </row>
    <row r="55" spans="1:12">
      <c r="A55" s="8" t="s">
        <v>87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14" t="s">
        <v>88</v>
      </c>
    </row>
    <row r="56" spans="1:12">
      <c r="A56" s="8" t="s">
        <v>89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14" t="s">
        <v>90</v>
      </c>
    </row>
    <row r="57" spans="1:12">
      <c r="A57" s="8" t="s">
        <v>91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14" t="s">
        <v>92</v>
      </c>
    </row>
    <row r="58" spans="1:12">
      <c r="A58" s="8" t="s">
        <v>93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14" t="s">
        <v>94</v>
      </c>
    </row>
    <row r="59" spans="1:12">
      <c r="A59" s="8" t="s">
        <v>95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14" t="s">
        <v>96</v>
      </c>
    </row>
    <row r="60" spans="1:12">
      <c r="A60" s="8" t="s">
        <v>97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14" t="s">
        <v>98</v>
      </c>
    </row>
    <row r="61" spans="1:12">
      <c r="A61" s="8" t="s">
        <v>99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14" t="s">
        <v>100</v>
      </c>
    </row>
    <row r="62" spans="1:12">
      <c r="A62" s="8" t="s">
        <v>101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14" t="s">
        <v>102</v>
      </c>
    </row>
    <row r="63" spans="1:12">
      <c r="A63" s="8" t="s">
        <v>103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14" t="s">
        <v>104</v>
      </c>
    </row>
    <row r="64" spans="1:12">
      <c r="A64" s="8" t="s">
        <v>105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14" t="s">
        <v>106</v>
      </c>
    </row>
    <row r="65" spans="1:12">
      <c r="A65" s="8" t="s">
        <v>107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14" t="s">
        <v>108</v>
      </c>
    </row>
    <row r="66" spans="1:12">
      <c r="A66" s="8" t="s">
        <v>109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14" t="s">
        <v>110</v>
      </c>
    </row>
    <row r="67" spans="1:12">
      <c r="A67" s="8" t="s">
        <v>111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14" t="s">
        <v>112</v>
      </c>
    </row>
    <row r="68" spans="1:12">
      <c r="A68" s="8" t="s">
        <v>113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14" t="s">
        <v>114</v>
      </c>
    </row>
    <row r="69" spans="1:12">
      <c r="A69" s="8" t="s">
        <v>115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14" t="s">
        <v>116</v>
      </c>
    </row>
    <row r="70" spans="1:12">
      <c r="A70" s="8" t="s">
        <v>117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14" t="s">
        <v>118</v>
      </c>
    </row>
    <row r="71" spans="1:12">
      <c r="A71" s="8" t="s">
        <v>119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14" t="s">
        <v>120</v>
      </c>
    </row>
    <row r="72" spans="1:12">
      <c r="A72" s="8" t="s">
        <v>121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14" t="s">
        <v>122</v>
      </c>
    </row>
    <row r="73" spans="1:12">
      <c r="A73" s="8" t="s">
        <v>123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14" t="s">
        <v>124</v>
      </c>
    </row>
    <row r="74" spans="1:12">
      <c r="A74" s="8" t="s">
        <v>125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14" t="s">
        <v>126</v>
      </c>
    </row>
    <row r="75" spans="1:12">
      <c r="A75" s="8" t="s">
        <v>127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14" t="s">
        <v>128</v>
      </c>
    </row>
    <row r="76" spans="1:12">
      <c r="A76" s="8" t="s">
        <v>129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14" t="s">
        <v>130</v>
      </c>
    </row>
    <row r="77" spans="1:12">
      <c r="A77" s="8" t="s">
        <v>131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14" t="s">
        <v>132</v>
      </c>
    </row>
    <row r="78" spans="1:12">
      <c r="A78" s="8" t="s">
        <v>133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14" t="s">
        <v>134</v>
      </c>
    </row>
    <row r="79" spans="1:12">
      <c r="A79" s="8" t="s">
        <v>135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14" t="s">
        <v>136</v>
      </c>
    </row>
    <row r="80" spans="1:12">
      <c r="A80" s="8" t="s">
        <v>137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14" t="s">
        <v>138</v>
      </c>
    </row>
    <row r="81" spans="1:12">
      <c r="A81" s="8" t="s">
        <v>139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14" t="s">
        <v>140</v>
      </c>
    </row>
    <row r="82" spans="1:12">
      <c r="A82" s="8" t="s">
        <v>141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14" t="s">
        <v>142</v>
      </c>
    </row>
    <row r="83" spans="1:12">
      <c r="A83" s="8" t="s">
        <v>143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14" t="s">
        <v>144</v>
      </c>
    </row>
    <row r="84" spans="1:12">
      <c r="A84" s="8" t="s">
        <v>145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14" t="s">
        <v>146</v>
      </c>
    </row>
    <row r="85" spans="1:12">
      <c r="A85" s="8" t="s">
        <v>147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14" t="s">
        <v>148</v>
      </c>
    </row>
    <row r="86" spans="1:12">
      <c r="A86" s="8" t="s">
        <v>149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14" t="s">
        <v>150</v>
      </c>
    </row>
    <row r="87" spans="1:12">
      <c r="A87" s="8" t="s">
        <v>151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14" t="s">
        <v>152</v>
      </c>
    </row>
    <row r="88" spans="1:12">
      <c r="A88" s="8" t="s">
        <v>153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14" t="s">
        <v>154</v>
      </c>
    </row>
    <row r="89" spans="1:12">
      <c r="A89" s="8" t="s">
        <v>155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14" t="s">
        <v>156</v>
      </c>
    </row>
    <row r="90" spans="1:12">
      <c r="A90" s="8" t="s">
        <v>157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14" t="s">
        <v>158</v>
      </c>
    </row>
    <row r="91" spans="1:12">
      <c r="A91" s="10" t="s">
        <v>159</v>
      </c>
      <c r="B91" s="15" t="s">
        <v>9</v>
      </c>
      <c r="C91" s="15" t="s">
        <v>9</v>
      </c>
      <c r="D91" s="15" t="s">
        <v>9</v>
      </c>
      <c r="E91" s="15" t="s">
        <v>9</v>
      </c>
      <c r="F91" s="15" t="s">
        <v>9</v>
      </c>
      <c r="G91" s="15" t="s">
        <v>9</v>
      </c>
      <c r="H91" s="15" t="s">
        <v>9</v>
      </c>
      <c r="I91" s="15" t="s">
        <v>9</v>
      </c>
      <c r="J91" s="15" t="s">
        <v>9</v>
      </c>
      <c r="K91" s="15" t="s">
        <v>9</v>
      </c>
      <c r="L91" s="15" t="s">
        <v>9</v>
      </c>
    </row>
    <row r="92" spans="1:12">
      <c r="A92" s="8" t="s">
        <v>81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14" t="s">
        <v>160</v>
      </c>
    </row>
    <row r="93" spans="1:12">
      <c r="A93" s="8" t="s">
        <v>161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14" t="s">
        <v>162</v>
      </c>
    </row>
    <row r="94" spans="1:12">
      <c r="A94" s="8" t="s">
        <v>153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14" t="s">
        <v>163</v>
      </c>
    </row>
    <row r="95" spans="1:12">
      <c r="A95" s="8" t="s">
        <v>139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14" t="s">
        <v>164</v>
      </c>
    </row>
    <row r="96" spans="1:12">
      <c r="A96" s="8" t="s">
        <v>147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14" t="s">
        <v>165</v>
      </c>
    </row>
    <row r="97" spans="1:12">
      <c r="A97" s="8" t="s">
        <v>97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14" t="s">
        <v>166</v>
      </c>
    </row>
    <row r="98" spans="1:12">
      <c r="A98" s="8" t="s">
        <v>99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14" t="s">
        <v>167</v>
      </c>
    </row>
    <row r="99" spans="1:12">
      <c r="A99" s="8" t="s">
        <v>119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14" t="s">
        <v>168</v>
      </c>
    </row>
    <row r="100" spans="1:12">
      <c r="A100" s="8" t="s">
        <v>169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14" t="s">
        <v>170</v>
      </c>
    </row>
    <row r="101" spans="1:12">
      <c r="A101" s="8" t="s">
        <v>171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14" t="s">
        <v>172</v>
      </c>
    </row>
    <row r="102" spans="1:12">
      <c r="A102" s="8" t="s">
        <v>109</v>
      </c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14" t="s">
        <v>173</v>
      </c>
    </row>
    <row r="103" spans="1:12">
      <c r="A103" s="8" t="s">
        <v>101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14" t="s">
        <v>174</v>
      </c>
    </row>
    <row r="104" spans="1:12">
      <c r="A104" s="8" t="s">
        <v>113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14" t="s">
        <v>175</v>
      </c>
    </row>
    <row r="105" spans="1:12">
      <c r="A105" s="8" t="s">
        <v>176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14" t="s">
        <v>177</v>
      </c>
    </row>
    <row r="106" spans="1:12">
      <c r="A106" s="8" t="s">
        <v>178</v>
      </c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14" t="s">
        <v>179</v>
      </c>
    </row>
    <row r="107" spans="1:12">
      <c r="A107" s="8" t="s">
        <v>180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14" t="s">
        <v>181</v>
      </c>
    </row>
    <row r="108" spans="1:12">
      <c r="A108" s="8" t="s">
        <v>155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14" t="s">
        <v>182</v>
      </c>
    </row>
    <row r="109" spans="1:12">
      <c r="A109" s="8" t="s">
        <v>183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14" t="s">
        <v>184</v>
      </c>
    </row>
    <row r="110" spans="1:12">
      <c r="A110" s="8" t="s">
        <v>185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14" t="s">
        <v>186</v>
      </c>
    </row>
    <row r="111" spans="1:12">
      <c r="A111" s="8" t="s">
        <v>187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14" t="s">
        <v>188</v>
      </c>
    </row>
    <row r="112" spans="1:12">
      <c r="A112" s="8" t="s">
        <v>89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14" t="s">
        <v>189</v>
      </c>
    </row>
    <row r="113" spans="1:12">
      <c r="A113" s="8" t="s">
        <v>91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14" t="s">
        <v>190</v>
      </c>
    </row>
    <row r="114" spans="1:12">
      <c r="A114" s="8" t="s">
        <v>93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14" t="s">
        <v>191</v>
      </c>
    </row>
    <row r="115" spans="1:12">
      <c r="A115" s="8" t="s">
        <v>143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14" t="s">
        <v>192</v>
      </c>
    </row>
    <row r="116" spans="1:12">
      <c r="A116" s="8" t="s">
        <v>85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14" t="s">
        <v>193</v>
      </c>
    </row>
    <row r="117" spans="1:12">
      <c r="A117" s="8" t="s">
        <v>95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14" t="s">
        <v>194</v>
      </c>
    </row>
    <row r="118" spans="1:12">
      <c r="A118" s="8" t="s">
        <v>195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14" t="s">
        <v>196</v>
      </c>
    </row>
    <row r="119" spans="1:12">
      <c r="A119" s="8" t="s">
        <v>145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14" t="s">
        <v>197</v>
      </c>
    </row>
    <row r="120" spans="1:12">
      <c r="A120" s="8" t="s">
        <v>198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14" t="s">
        <v>199</v>
      </c>
    </row>
    <row r="121" spans="1:12">
      <c r="A121" s="8" t="s">
        <v>117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14" t="s">
        <v>200</v>
      </c>
    </row>
    <row r="122" spans="1:12">
      <c r="A122" s="8" t="s">
        <v>201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14" t="s">
        <v>202</v>
      </c>
    </row>
    <row r="123" spans="1:12">
      <c r="A123" s="8" t="s">
        <v>111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14" t="s">
        <v>203</v>
      </c>
    </row>
    <row r="124" spans="1:12">
      <c r="A124" s="8" t="s">
        <v>151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14" t="s">
        <v>204</v>
      </c>
    </row>
    <row r="125" spans="1:12">
      <c r="A125" s="8" t="s">
        <v>123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14" t="s">
        <v>205</v>
      </c>
    </row>
    <row r="126" spans="1:12">
      <c r="A126" s="8" t="s">
        <v>121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14" t="s">
        <v>206</v>
      </c>
    </row>
    <row r="127" spans="1:12">
      <c r="A127" s="8" t="s">
        <v>107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14" t="s">
        <v>207</v>
      </c>
    </row>
    <row r="128" spans="1:12">
      <c r="A128" s="10" t="s">
        <v>208</v>
      </c>
      <c r="B128" s="15" t="s">
        <v>9</v>
      </c>
      <c r="C128" s="15" t="s">
        <v>9</v>
      </c>
      <c r="D128" s="15" t="s">
        <v>9</v>
      </c>
      <c r="E128" s="15" t="s">
        <v>9</v>
      </c>
      <c r="F128" s="15" t="s">
        <v>9</v>
      </c>
      <c r="G128" s="15" t="s">
        <v>9</v>
      </c>
      <c r="H128" s="15" t="s">
        <v>9</v>
      </c>
      <c r="I128" s="15" t="s">
        <v>9</v>
      </c>
      <c r="J128" s="15" t="s">
        <v>9</v>
      </c>
      <c r="K128" s="15" t="s">
        <v>9</v>
      </c>
      <c r="L128" s="15" t="s">
        <v>9</v>
      </c>
    </row>
    <row r="129" spans="1:12">
      <c r="A129" s="8" t="s">
        <v>209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14" t="s">
        <v>210</v>
      </c>
    </row>
    <row r="130" spans="1:12">
      <c r="A130" s="8" t="s">
        <v>99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14" t="s">
        <v>211</v>
      </c>
    </row>
    <row r="131" spans="1:12">
      <c r="A131" s="8" t="s">
        <v>212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14" t="s">
        <v>213</v>
      </c>
    </row>
    <row r="132" spans="1:12">
      <c r="A132" s="8" t="s">
        <v>214</v>
      </c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14" t="s">
        <v>215</v>
      </c>
    </row>
    <row r="133" spans="1:12">
      <c r="A133" s="8" t="s">
        <v>153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14" t="s">
        <v>216</v>
      </c>
    </row>
    <row r="134" spans="1:12">
      <c r="A134" s="8" t="s">
        <v>217</v>
      </c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14" t="s">
        <v>218</v>
      </c>
    </row>
    <row r="135" spans="1:12">
      <c r="A135" s="8" t="s">
        <v>219</v>
      </c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14" t="s">
        <v>220</v>
      </c>
    </row>
    <row r="136" spans="1:12">
      <c r="A136" s="8" t="s">
        <v>221</v>
      </c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14" t="s">
        <v>222</v>
      </c>
    </row>
  </sheetData>
  <sheetProtection algorithmName="SHA-512" hashValue="jmqjzsXB+/DhreWKJsS/WjetVNu6Qm3UmPEU6NG041ieHVirCQi7lW474ASUvg6qlolXXCF3YG5NuLbynLazCw==" saltValue="/DPvfW8czqbbuErV6Oo4CA==" spinCount="100000" sheet="1" objects="1" scenarios="1"/>
  <dataValidations count="3">
    <dataValidation type="custom" allowBlank="1" showInputMessage="1" showErrorMessage="1" error="利息支出按正值填写，小数位不能超过两位，请检查是否填写正确" sqref="B20:K20">
      <formula1>AND(ISNUMBER(B20)*(TRUNC(B20,2)=B20),B20&gt;=0)</formula1>
    </dataValidation>
    <dataValidation type="custom" allowBlank="1" showInputMessage="1" showErrorMessage="1" error="请检查小数位是否超过两位" sqref="B40:K40 B46:K46 B49:K49 B10:K11 B25:K33 B43:K44 B21:K23">
      <formula1>ISNUMBER(B10)*(TRUNC(B10,2)=B10)</formula1>
    </dataValidation>
    <dataValidation type="custom" allowBlank="1" showInputMessage="1" showErrorMessage="1" error="请检查是否按正值填写，或小数位是否超过两位" sqref="B36:K37 B14:K19 B52:K90 B92:K127 B129:K136">
      <formula1>AND(ISNUMBER(B14)*(TRUNC(B14,2)=B14),B14&gt;=0)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利润表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LZQ</cp:lastModifiedBy>
  <dcterms:created xsi:type="dcterms:W3CDTF">2015-06-05T18:19:00Z</dcterms:created>
  <dcterms:modified xsi:type="dcterms:W3CDTF">2024-04-28T06:27:12Z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0F3BE007C2CC4CFEAF13AFCF8B9DA2D5_13</vt:lpwstr>
  </property>
  <property fmtid="{D5CDD505-2E9C-101B-9397-08002B2CF9AE}" pid="3" name="KSOProductBuildVer">
    <vt:lpwstr>2052-12.1.0.16729</vt:lpwstr>
  </property>
</Properties>
</file>