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Default Extension="jpeg" ContentType="image/jpeg"/>
  <Default Extension="jpg" ContentType="application/octet-stream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3.97.45139"/>
  <workbookPr/>
  <bookViews>
    <workbookView xWindow="360" yWindow="30" windowWidth="25755" windowHeight="11595" tabRatio="570" activeTab="0"/>
  </bookViews>
  <sheets>
    <sheet name="전기회로 기초 기호" sheetId="3" r:id="rId1"/>
    <sheet name="전기공식 계산기" sheetId="1" r:id="rId2"/>
    <sheet name="전압강하계산기" sheetId="2" r:id="rId3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comments3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<sst xmlns="http://schemas.openxmlformats.org/spreadsheetml/2006/main" count="360" uniqueCount="360">
  <si>
    <t>전압 공식</t>
  </si>
  <si>
    <t>전력 : W , 전압 : V, 전류 : I, 저항 : R,  전압 V = IR, 전류 I = V/R</t>
  </si>
  <si>
    <t>전력 : W , 전압 : V, 전류 : I, 저항 : R,  전압 V = IR, 전류 I = VR, 저항 R = VI</t>
  </si>
  <si>
    <r>
      <rPr>
        <b/>
        <sz val="18"/>
        <color theme="1"/>
        <rFont val="맑은 고딕"/>
      </rPr>
      <t>전압 공식</t>
    </r>
  </si>
  <si>
    <r>
      <rPr>
        <sz val="12"/>
        <color theme="1"/>
        <rFont val="맑은 고딕"/>
      </rPr>
      <t>전력 : W , 전압 : V, 전류 : I, 저항 : R,  전압 V = IR, 전류 I = VR, 저항 R = VI</t>
    </r>
  </si>
  <si>
    <r>
      <rPr>
        <b/>
        <sz val="12"/>
        <color theme="1"/>
        <rFont val="맑은 고딕"/>
      </rPr>
      <t>전력 : W , 전압 : V, 전류 : I, 저항 : R,  전압 V = IR, 전류 I = VR, 저항 R = VI</t>
    </r>
  </si>
  <si>
    <r>
      <rPr>
        <b/>
        <sz val="12"/>
        <color rgb="FFFF0000"/>
        <rFont val="맑은 고딕"/>
      </rPr>
      <t>전력</t>
    </r>
    <r>
      <rPr>
        <b/>
        <sz val="12"/>
        <color theme="1"/>
        <rFont val="맑은 고딕"/>
      </rPr>
      <t xml:space="preserve"> : W , 전압 : V, 전류 : I, 저항 : R,  전압 V = IR, 전류 I = VR, 저항 R = VI</t>
    </r>
  </si>
  <si>
    <r>
      <rPr>
        <b/>
        <sz val="12"/>
        <color rgb="FFFF0000"/>
        <rFont val="맑은 고딕"/>
      </rPr>
      <t>전력</t>
    </r>
    <r>
      <rPr>
        <b/>
        <sz val="12"/>
        <color theme="1"/>
        <rFont val="맑은 고딕"/>
      </rPr>
      <t xml:space="preserve"> : W , </t>
    </r>
    <r>
      <rPr>
        <b/>
        <sz val="12"/>
        <color rgb="FFFF0000"/>
        <rFont val="맑은 고딕"/>
      </rPr>
      <t>전압</t>
    </r>
    <r>
      <rPr>
        <b/>
        <sz val="12"/>
        <color theme="1"/>
        <rFont val="맑은 고딕"/>
      </rPr>
      <t xml:space="preserve"> : V, </t>
    </r>
    <r>
      <rPr>
        <b/>
        <sz val="12"/>
        <color rgb="FFFF0000"/>
        <rFont val="맑은 고딕"/>
      </rPr>
      <t>전류</t>
    </r>
    <r>
      <rPr>
        <b/>
        <sz val="12"/>
        <color theme="1"/>
        <rFont val="맑은 고딕"/>
      </rPr>
      <t xml:space="preserve"> : I, </t>
    </r>
    <r>
      <rPr>
        <b/>
        <sz val="12"/>
        <color rgb="FFFF0000"/>
        <rFont val="맑은 고딕"/>
      </rPr>
      <t>저항</t>
    </r>
    <r>
      <rPr>
        <b/>
        <sz val="12"/>
        <color theme="1"/>
        <rFont val="맑은 고딕"/>
      </rPr>
      <t xml:space="preserve"> : R,  </t>
    </r>
    <r>
      <rPr>
        <b/>
        <sz val="12"/>
        <color rgb="FFFF0000"/>
        <rFont val="맑은 고딕"/>
      </rPr>
      <t>전압</t>
    </r>
    <r>
      <rPr>
        <b/>
        <sz val="12"/>
        <color theme="1"/>
        <rFont val="맑은 고딕"/>
      </rPr>
      <t xml:space="preserve"> V = IR, </t>
    </r>
    <r>
      <rPr>
        <b/>
        <sz val="12"/>
        <color rgb="FFFF0000"/>
        <rFont val="맑은 고딕"/>
      </rPr>
      <t xml:space="preserve">전류 </t>
    </r>
    <r>
      <rPr>
        <b/>
        <sz val="12"/>
        <color theme="1"/>
        <rFont val="맑은 고딕"/>
      </rPr>
      <t>I = VR,</t>
    </r>
    <r>
      <rPr>
        <b/>
        <sz val="12"/>
        <color rgb="FFFF0000"/>
        <rFont val="맑은 고딕"/>
      </rPr>
      <t xml:space="preserve"> 저항</t>
    </r>
    <r>
      <rPr>
        <b/>
        <sz val="12"/>
        <color theme="1"/>
        <rFont val="맑은 고딕"/>
      </rPr>
      <t xml:space="preserve"> R = VI</t>
    </r>
  </si>
  <si>
    <t>Ohm's Law Calculator 
★옴의법칙 계산기</t>
  </si>
  <si>
    <t>Solving for VOLTAGE - 전압계산</t>
  </si>
  <si>
    <t>파워</t>
  </si>
  <si>
    <t>저항/임피던스</t>
  </si>
  <si>
    <t>전압</t>
  </si>
  <si>
    <t>현재값</t>
  </si>
  <si>
    <t>와트(W)</t>
  </si>
  <si>
    <t>옴(Ω)</t>
  </si>
  <si>
    <t>볼트(V)</t>
  </si>
  <si>
    <t>암페어(A)</t>
  </si>
  <si>
    <t>Solving for CURRENT - 전류계산</t>
  </si>
  <si>
    <r>
      <rPr>
        <sz val="9"/>
        <color rgb="FF000000"/>
        <rFont val="HY헤드라인M"/>
      </rPr>
      <t>저항/임피던스</t>
    </r>
  </si>
  <si>
    <t>amperes</t>
  </si>
  <si>
    <t>Solving for POWER - 전력계산</t>
  </si>
  <si>
    <t>전력 : W , 전압 : V, 전류 : I, 저항 : R,  
전압 V = IR, 전류 I = VR, 저항 R = VI</t>
  </si>
  <si>
    <r>
      <rPr>
        <b/>
        <sz val="12"/>
        <color rgb="FFFF0000"/>
        <rFont val="맑은 고딕"/>
      </rPr>
      <t>전력</t>
    </r>
    <r>
      <rPr>
        <b/>
        <sz val="12"/>
        <color theme="1"/>
        <rFont val="맑은 고딕"/>
      </rPr>
      <t xml:space="preserve"> : W , </t>
    </r>
    <r>
      <rPr>
        <b/>
        <sz val="12"/>
        <color rgb="FFFF0000"/>
        <rFont val="맑은 고딕"/>
      </rPr>
      <t>전압</t>
    </r>
    <r>
      <rPr>
        <b/>
        <sz val="12"/>
        <color theme="1"/>
        <rFont val="맑은 고딕"/>
      </rPr>
      <t xml:space="preserve"> : V, </t>
    </r>
    <r>
      <rPr>
        <b/>
        <sz val="12"/>
        <color rgb="FFFF0000"/>
        <rFont val="맑은 고딕"/>
      </rPr>
      <t>전류</t>
    </r>
    <r>
      <rPr>
        <b/>
        <sz val="12"/>
        <color theme="1"/>
        <rFont val="맑은 고딕"/>
      </rPr>
      <t xml:space="preserve"> : I, </t>
    </r>
    <r>
      <rPr>
        <b/>
        <sz val="12"/>
        <color rgb="FFFF0000"/>
        <rFont val="맑은 고딕"/>
      </rPr>
      <t>저항</t>
    </r>
    <r>
      <rPr>
        <b/>
        <sz val="12"/>
        <color theme="1"/>
        <rFont val="맑은 고딕"/>
      </rPr>
      <t xml:space="preserve"> : R,  
</t>
    </r>
    <r>
      <rPr>
        <b/>
        <sz val="12"/>
        <color rgb="FFFF0000"/>
        <rFont val="맑은 고딕"/>
      </rPr>
      <t>전압</t>
    </r>
    <r>
      <rPr>
        <b/>
        <sz val="12"/>
        <color theme="1"/>
        <rFont val="맑은 고딕"/>
      </rPr>
      <t xml:space="preserve"> V = IR, </t>
    </r>
    <r>
      <rPr>
        <b/>
        <sz val="12"/>
        <color rgb="FFFF0000"/>
        <rFont val="맑은 고딕"/>
      </rPr>
      <t xml:space="preserve">전류 </t>
    </r>
    <r>
      <rPr>
        <b/>
        <sz val="12"/>
        <color theme="1"/>
        <rFont val="맑은 고딕"/>
      </rPr>
      <t>I = VR,</t>
    </r>
    <r>
      <rPr>
        <b/>
        <sz val="12"/>
        <color rgb="FFFF0000"/>
        <rFont val="맑은 고딕"/>
      </rPr>
      <t xml:space="preserve"> 저항</t>
    </r>
    <r>
      <rPr>
        <b/>
        <sz val="12"/>
        <color theme="1"/>
        <rFont val="맑은 고딕"/>
      </rPr>
      <t xml:space="preserve"> R = VI</t>
    </r>
  </si>
  <si>
    <t>전압강하 계산  Calculation of Voltage dip</t>
  </si>
  <si>
    <t>산출조건 :</t>
  </si>
  <si>
    <t>구  분</t>
  </si>
  <si>
    <t>전압강하</t>
  </si>
  <si>
    <t>전선의 단면적</t>
  </si>
  <si>
    <t>전선의 길이</t>
  </si>
  <si>
    <t>- e = 각 선간의 전압강하 [V]</t>
  </si>
  <si>
    <t>- e' = 외측선 또는 각상의 1선과 중성선 사이의 전압강하 [V]</t>
  </si>
  <si>
    <t>공급방식</t>
  </si>
  <si>
    <t>직류2선식
단상2선식</t>
  </si>
  <si>
    <t>삼상3선식</t>
  </si>
  <si>
    <t>단상3선식
삼상4선식</t>
  </si>
  <si>
    <t>계산식</t>
  </si>
  <si>
    <t>35.6×L×I</t>
  </si>
  <si>
    <t>e  =  -------------</t>
  </si>
  <si>
    <t>1000×A</t>
  </si>
  <si>
    <t>30.8×L×I</t>
  </si>
  <si>
    <t>17.8×L×I</t>
  </si>
  <si>
    <t>e'  =  -------------</t>
  </si>
  <si>
    <t>A  =  --------------</t>
  </si>
  <si>
    <t>1000×e</t>
  </si>
  <si>
    <t>1000×e'</t>
  </si>
  <si>
    <t>1000×A×e</t>
  </si>
  <si>
    <t>L  =  -------------</t>
  </si>
  <si>
    <t>35.6×I</t>
  </si>
  <si>
    <t>30.8×I</t>
  </si>
  <si>
    <t>1000×A×e'</t>
  </si>
  <si>
    <t>17.8×I</t>
  </si>
  <si>
    <t>전선길이 [m]</t>
  </si>
  <si>
    <t>사용전류 [A]</t>
  </si>
  <si>
    <t>입력</t>
  </si>
  <si>
    <t>전선길이    L =</t>
  </si>
  <si>
    <t>사용전류    I =</t>
  </si>
  <si>
    <t>전선단면적 A =</t>
  </si>
  <si>
    <t>전압강하   e =</t>
  </si>
  <si>
    <t>전압강하   e' =</t>
  </si>
  <si>
    <t>전선단면적[㎟]</t>
  </si>
  <si>
    <t>[m]</t>
  </si>
  <si>
    <t>[A]</t>
  </si>
  <si>
    <t>[㎟]</t>
  </si>
  <si>
    <t>[V]</t>
  </si>
  <si>
    <t>전압강하 [V]</t>
  </si>
  <si>
    <t>산출값</t>
  </si>
  <si>
    <t>- A = 전선의 단면적 [㎟]</t>
  </si>
  <si>
    <t>- L = 전선 1본의 길이 [m]</t>
  </si>
  <si>
    <t>계산예제   (역률95%적용)</t>
  </si>
  <si>
    <t xml:space="preserve">                  P                     20 × 1,000</t>
  </si>
  <si>
    <t>전류 I =  -------------- = ------------- = 95.694 [A]</t>
  </si>
  <si>
    <t xml:space="preserve">                  V ×cosφ           220×0.95</t>
  </si>
  <si>
    <t xml:space="preserve">                  P                         20 × 1,000</t>
  </si>
  <si>
    <t>전류 I =  -------------- = ------------------ = 27.625[A]</t>
  </si>
  <si>
    <t xml:space="preserve">             √3 × V × cosφ    1.732 × 440 × 0.95</t>
  </si>
  <si>
    <t>전류 I =  -------------- = ------------ = 55.402[A]</t>
  </si>
  <si>
    <t xml:space="preserve">                V ×cosφ             380 ×0.95</t>
  </si>
  <si>
    <t xml:space="preserve">                  P                    20 × 1,000</t>
  </si>
  <si>
    <t xml:space="preserve">                V ×cosφ           380 ×0.95</t>
  </si>
  <si>
    <t xml:space="preserve">                  V ×cosφ         220×0.95</t>
  </si>
  <si>
    <t xml:space="preserve">                 35.6 × L × I       35.6 × 50[m] × 95.694[A]</t>
  </si>
  <si>
    <t>전압강하 e = ----------- = ---------------------- = 4.483 [V]</t>
  </si>
  <si>
    <t xml:space="preserve">                   1000 × A                 1000 × 38[㎟]</t>
  </si>
  <si>
    <t xml:space="preserve">                30.8 × L × I      30.8 × 50 [m] × 27.625 [A]</t>
  </si>
  <si>
    <t xml:space="preserve">전압강하 e = ----------- = ---------------------- = 1.12 [V] </t>
  </si>
  <si>
    <t xml:space="preserve">                17.8 × L × I       17.8 × 50[m] × 55.402[A]</t>
  </si>
  <si>
    <t xml:space="preserve">전압강하 e = ----------- = ---------------------- = 1.298 [V] </t>
  </si>
  <si>
    <t xml:space="preserve">              35.6 × L × I       35.6 × 50[m] × 95.694[A]</t>
  </si>
  <si>
    <t>단면적 A = ------------ = ---------------------- = 34.067 [㎟]</t>
  </si>
  <si>
    <t xml:space="preserve">                 1000 × e                1000 × 5[V]</t>
  </si>
  <si>
    <t xml:space="preserve">               30.8 × L × I      30.8 × 50 [m] × 27.625 [A]</t>
  </si>
  <si>
    <t>단면적 A = ------------ = ---------------------- = 8.509 [㎟]</t>
  </si>
  <si>
    <t xml:space="preserve">                  17.8 × L × I       17.8 × 50[m] × 55.402[A]</t>
  </si>
  <si>
    <t>단면적 A = ------------ = ---------------------- = 9.862 [㎟]</t>
  </si>
  <si>
    <t xml:space="preserve">                  1,000 × A × e      1,000 ×38 [㎟] ×5[V]</t>
  </si>
  <si>
    <t>전선의길이 L = ------------- = ------------------- = 55.772 [m]</t>
  </si>
  <si>
    <t xml:space="preserve">                        35.6 × I             35.6 × 95.694 [A]</t>
  </si>
  <si>
    <t>전선의길이 L = ------------- = ------------------- = 128.928 [m]</t>
  </si>
  <si>
    <t xml:space="preserve">                        30.8 × I               30.8 × 47.847 [A]</t>
  </si>
  <si>
    <t>전선의길이 L = ------------- = ------------------- = 192.667 [m]</t>
  </si>
  <si>
    <t xml:space="preserve">                          17.8 × I           17.8 × 55.402 [A]</t>
  </si>
  <si>
    <t>- I = 전류 [A]</t>
  </si>
  <si>
    <t>전압 공식 계산기</t>
  </si>
  <si>
    <r>
      <rPr>
        <b/>
        <sz val="18"/>
        <color theme="1"/>
        <rFont val="맑은 고딕"/>
      </rPr>
      <t>전압 공식 계산기</t>
    </r>
  </si>
  <si>
    <t>저항/임피던스 계산</t>
  </si>
  <si>
    <r>
      <rPr>
        <sz val="9"/>
        <color rgb="FF000000"/>
        <rFont val="HY헤드라인M"/>
      </rPr>
      <t>저항/임피던스 계산</t>
    </r>
  </si>
  <si>
    <t>전력계산</t>
  </si>
  <si>
    <t>전류계산</t>
  </si>
  <si>
    <t>전압계산</t>
  </si>
  <si>
    <t>전압계산기</t>
  </si>
  <si>
    <t>전류계산기</t>
  </si>
  <si>
    <t>전력계산기</t>
  </si>
  <si>
    <t>저항/임피던스 계산기</t>
  </si>
  <si>
    <r>
      <rPr>
        <sz val="9"/>
        <color rgb="FF000000"/>
        <rFont val="HY헤드라인M"/>
      </rPr>
      <t>저항/임피던스 계산기</t>
    </r>
  </si>
  <si>
    <t xml:space="preserve">Ohm's Law Calculator 
★ 옴의법칙 계산기 ★ </t>
  </si>
  <si>
    <t>엑셀 SQRT 함수는 숫자 값의 제곱근을 구하여 결과로 반환하는 함수입니다</t>
  </si>
  <si>
    <r>
      <t>엑셀 SQRT</t>
    </r>
    <r>
      <rPr>
        <sz val="12"/>
        <color rgb="FFBDC1C6"/>
        <rFont val="Apple SD Gothic Neo"/>
      </rPr>
      <t> 함수는 숫자 값의 제곱근을 구하여 결과로 반환하는 함수입니다</t>
    </r>
  </si>
  <si>
    <r>
      <rPr>
        <b/>
        <sz val="12"/>
        <color theme="1"/>
        <rFont val="Apple SD Gothic Neo"/>
      </rPr>
      <t>엑셀 SQRT</t>
    </r>
    <r>
      <rPr>
        <sz val="12"/>
        <color theme="1"/>
        <rFont val="Apple SD Gothic Neo"/>
      </rPr>
      <t> 함수는 숫자 값의 제곱근을 구하여 결과로 반환하는 함수입니다</t>
    </r>
  </si>
  <si>
    <t>저항 계산기</t>
  </si>
  <si>
    <r>
      <rPr>
        <sz val="9"/>
        <color rgb="FF000000"/>
        <rFont val="HY헤드라인M"/>
      </rPr>
      <t>저항 계산기</t>
    </r>
  </si>
  <si>
    <t>피워</t>
  </si>
  <si>
    <r>
      <rPr>
        <sz val="9"/>
        <color rgb="FFFF0000"/>
        <rFont val="HY헤드라인M"/>
      </rPr>
      <t>전류계산기</t>
    </r>
  </si>
  <si>
    <r>
      <rPr>
        <sz val="9"/>
        <color rgb="FFFF0000"/>
        <rFont val="HY헤드라인M"/>
      </rPr>
      <t>저항 계산기</t>
    </r>
  </si>
  <si>
    <t>전류값/암페어(A)</t>
  </si>
  <si>
    <t>전류값</t>
  </si>
  <si>
    <t>전력값</t>
  </si>
  <si>
    <t>저항값</t>
  </si>
  <si>
    <t>전압값</t>
  </si>
  <si>
    <t>전압강하 계산기</t>
  </si>
  <si>
    <t>전기적 사양</t>
  </si>
  <si>
    <t>용     량(w)</t>
  </si>
  <si>
    <t>직류의 경우 교류와 달리 주파수가 없기 때문에 코일성분과 콘덴서성분으로 분류되는 리액턴스성분의 영향이 없어 
교류와 직류 동일하게 내선규정(부록100-7)에 의한 간이계산식인 
단상2선식 공식 ( 단면적 = 35.6X선로길이X전류/1000 X 전압강하)이 적용됨.</t>
  </si>
  <si>
    <t>전압(V)</t>
  </si>
  <si>
    <t>자동 계산</t>
  </si>
  <si>
    <t>전류(A)</t>
  </si>
  <si>
    <t>조명의 용량, 사용전압, 선로의 길이를  입력하면  케이블별 전압강하가 표시됨</t>
  </si>
  <si>
    <t>케이블 사양</t>
  </si>
  <si>
    <t>케이블 
단면적(mm2)</t>
  </si>
  <si>
    <t>허용전류(A)</t>
  </si>
  <si>
    <t>선로 길이(cm)</t>
  </si>
  <si>
    <t>전압 강하(V)</t>
  </si>
  <si>
    <t>끝단 
전압</t>
  </si>
  <si>
    <t>전선에 허용전류(허용전류란 상시허용전류, 단락시 허용전류, 단시간 허용전류로 분류된다) 이상의 전류가 흐르면 주울열이 발생하여 절연물의 손상 및 화재의 원인이 된다. 따라서 전선에 안전하게 흐를 수 있는 최대 허용전류 값을 결정하여야 한다.</t>
  </si>
  <si>
    <t>전선에 허용전류(허용전류란 상시허용전류, 단락시 허용전류, 단시간 허용전류로 분류된다) 이상의 전류가 흐르면 주울열이 발생하여 절연물의 손상 및 화재의 원인이 된다. 따라서 전선에 안전하게 흐를 수 있는 최대 허용전류 값을 결정하여야 한다.</t>
  </si>
  <si>
    <t>통상 전선의 허용전류라 함은 연속시 허용전류를 말하며, 일반적으로 허용전류는 전선에 사용되는 절연체의 최고 허용온도(절연체의 절연저항은 절연체의 온도와 역비례한다)의 영향을 받으므로 시설방법에 따라 그 값이 크게 변화하므로 충분한 주의를 필요로 하고, 전선의 굵기 선정시에는 전선의 허용전류 이외에 전선의 허용 전압강하 및 전선의 기계적 강도를 고려하여 선정하여야 한다.</t>
  </si>
  <si>
    <r>
      <t>통상 전선의 허용전류라 함은 연속시 허용전류를 말하며, 일반적으로 허용전류는 전선에 사용되는 절연체의 최고 허용온도(절연체의 절연저항은 절연체의 온도와 역비례한다)의 영향을 받으므로 시설방법에 따라 그 값이 크게 변화하므로 충분한 주의를 필요로 하고,</t>
    </r>
    <r>
      <rPr>
        <sz val="9"/>
        <color rgb="FF666666"/>
        <rFont val="돋움"/>
      </rPr>
      <t> </t>
    </r>
    <r>
      <rPr>
        <u/>
        <sz val="11"/>
        <color theme="10"/>
        <rFont val="돋움"/>
      </rPr>
      <t>전선의 굵기 선정</t>
    </r>
    <r>
      <rPr>
        <sz val="9"/>
        <color rgb="FF666666"/>
        <rFont val="돋움"/>
      </rPr>
      <t>시에는 전선의 허용전류 이외에 </t>
    </r>
    <r>
      <rPr>
        <u/>
        <sz val="11"/>
        <color theme="10"/>
        <rFont val="돋움"/>
      </rPr>
      <t>전선의 허용 전압강하</t>
    </r>
    <r>
      <rPr>
        <sz val="9"/>
        <color rgb="FF666666"/>
        <rFont val="돋움"/>
      </rPr>
      <t> 및 </t>
    </r>
    <r>
      <rPr>
        <u/>
        <sz val="11"/>
        <color theme="10"/>
        <rFont val="돋움"/>
      </rPr>
      <t>전선의 기계적 강도</t>
    </r>
    <r>
      <rPr>
        <sz val="9"/>
        <color rgb="FF666666"/>
        <rFont val="돋움"/>
      </rPr>
      <t>를 고려하여 선정하여야 한다.</t>
    </r>
  </si>
  <si>
    <t>전선에 허용전류(허용전류란 상시허용전류, 단락시 허용전류, 단시간 허용전류로 분류된다) 이상의 전류가 흐르면 주울열이 발생하여 절연물의 손상 및 화재의 원인이 된다. 따라서 전선에 안전하게 흐를 수 있는 최대 허용전류 값을 결정하여야 한다.</t>
  </si>
  <si>
    <t>전선에 허용전류(허용전류란 상시허용전류, 단락시 허용전류, 단시간 허용전류로 분류된다) 이상의 전류가 
흐르면 주울열이 발생하여 절연물의 손상 및 화재의 원인이 된다. 따라서 전선에 안전하게 흐를 수 있는 최대 허용전류 값을 결정하여야 한다.</t>
  </si>
  <si>
    <t>전선에 허용전류(허용전류란 상시허용전류, 단락시 허용전류, 단시간 허용전류로 분류된다) 이상의 전류가 
흐르면 주울열이 발생하여 절연물의 손상 및 화재의 원인이 된다. 따라서 전선에 안전하게 흐를 수 있는 최대 허용전류 값을 결정하여야 한다.</t>
  </si>
  <si>
    <t>전선에 허용전류(허용전류란 상시허용전류, 단락시 허용전류, 단시간 허용전류로 분류된다) 이상의 전류가 
흐르면 주울열이 발생하여 절연물의 손상 및 화재의 원인이 된다. 따라서 전선에 안전하게 흐를 수 있는 최대 허용전류 값을 결정하여야 한다.</t>
  </si>
  <si>
    <t>전선에 허용전류(허용전류란 상시허용전류, 단락시 허용전류, 단시간 허용전류로 분류된다) 이상의 전류가 
흐르면 주울열이 발생하여 절연물의 손상 및 화재의 원인이 된다. 따라서 전선에 안전하게 흐를 수 있는 최대 허용전류 값을 결정하여야 한다.</t>
  </si>
  <si>
    <t>전선에 허용전류(허용전류란 상시허용전류, 단락시 허용전류, 단시간 허용전류로 분류된다) 이상의 전류가 
흐르면 주울열이 발생하여 절연물의 손상 및 화재의 원인이 된다. 따라서 전선에 안전하게 흐를 수 있는
 최대 허용전류 값을 결정하여야 한다.</t>
  </si>
  <si>
    <t>전선에 허용전류(허용전류란 상시허용전류, 단락시 허용전류, 단시간 허용전류로 분류된다) 이상의 전류가 
흐르면 주울열이 발생하여 절연물의 손상 및 화재의 원인이 된다. 따라서 전선에 안전하게 흐를 수 있는
 최대 허용전류 값을 결정하여야 한다.</t>
  </si>
  <si>
    <t>전선에 허용전류(허용전류란 상시허용전류, 단락시 허용전류, 단시간 허용전류로 분류된다) 이상의 전류가 
흐르면 주울열이 발생하여 절연물의 손상 및 화재의 원인이 된다. 따라서 전선에 안전하게 흐를 수 있는
 최대 허용전류 값을 결정하여야 한다.</t>
  </si>
  <si>
    <t>켈빈의 법칙에 따른 전류밀도 σ</t>
  </si>
  <si>
    <r>
      <t>켈빈의 법칙</t>
    </r>
    <r>
      <rPr>
        <sz val="9"/>
        <color rgb="FF666666"/>
        <rFont val="돋움"/>
      </rPr>
      <t>에 따른 전류밀도 σ</t>
    </r>
  </si>
  <si>
    <t>C : 경제적인 전류밀도[A/㎟]</t>
  </si>
  <si>
    <t>W : 전선의 중량[㎏/㎟-m]</t>
  </si>
  <si>
    <t>M : 전선의 가격[원/㎏]</t>
  </si>
  <si>
    <t>P : 전선비에 대한 연경비의 비율(소수로표시)</t>
  </si>
  <si>
    <t>ρ : 전선의 저항율 1/55[Ω·㎟/m]</t>
  </si>
  <si>
    <t>N : 전력향의 가격[원/㎾ 년]</t>
  </si>
  <si>
    <t>A : 단면적</t>
  </si>
  <si>
    <t>P : 전력</t>
  </si>
  <si>
    <t>A : 단면적</t>
  </si>
  <si>
    <r>
      <t>켈빈의 법칙</t>
    </r>
    <r>
      <rPr>
        <sz val="11"/>
        <color theme="1"/>
        <rFont val="맑은 고딕"/>
      </rPr>
      <t>에 따른 전류밀도 σ</t>
    </r>
  </si>
  <si>
    <t>전선의 허용전류</t>
  </si>
  <si>
    <r>
      <t>케이블 
단면적(mm</t>
    </r>
    <r>
      <rPr>
        <vertAlign val="superscript"/>
        <sz val="12"/>
        <color rgb="FF000000"/>
        <rFont val="돋움"/>
      </rPr>
      <t>2</t>
    </r>
    <r>
      <rPr>
        <b/>
        <sz val="12"/>
        <color rgb="FF000000"/>
        <rFont val="돋움"/>
      </rPr>
      <t>)</t>
    </r>
  </si>
  <si>
    <r>
      <t>케이블 
단면적(mm</t>
    </r>
    <r>
      <rPr>
        <vertAlign val="superscript"/>
        <sz val="16"/>
        <color rgb="FF000000"/>
        <rFont val="돋움"/>
      </rPr>
      <t>2</t>
    </r>
    <r>
      <rPr>
        <b/>
        <sz val="12"/>
        <color rgb="FF000000"/>
        <rFont val="돋움"/>
      </rPr>
      <t>)</t>
    </r>
  </si>
  <si>
    <t>전동기의 사용 개폐기는 기동전류를 감안 적정용량을 선정</t>
  </si>
  <si>
    <t>기동전류는 일반적으로 정격전류의 5∼7배 정도이다</t>
  </si>
  <si>
    <t>전선의 굵기는 정격전류가 50A이하의 것은 1.25배 이상</t>
  </si>
  <si>
    <t>50A를 초과하는 것은 1.1배 이상의 허용전류를 갖는 전선을</t>
  </si>
  <si>
    <t>사용한다. (전기설비기술기기준 제195조, 내선규정)</t>
  </si>
  <si>
    <t>연동선을 사용할 시의 전선단면적 계산식</t>
  </si>
  <si>
    <t>변압기현재탭</t>
  </si>
  <si>
    <t>변압기조정할탭</t>
  </si>
  <si>
    <t>인가 전압</t>
  </si>
  <si>
    <t>개별 측정 저항</t>
  </si>
  <si>
    <t>수량</t>
  </si>
  <si>
    <t>개별용량</t>
  </si>
  <si>
    <t>합계용량</t>
  </si>
  <si>
    <t>단상 2선식</t>
  </si>
  <si>
    <t>직류 2선식</t>
  </si>
  <si>
    <t>3상 4선식</t>
  </si>
  <si>
    <t>단상 3선식</t>
  </si>
  <si>
    <t>직류 3선식</t>
  </si>
  <si>
    <t>3상 3선식</t>
  </si>
  <si>
    <t>입 력 칸</t>
  </si>
  <si>
    <t xml:space="preserve"> 계산식에 따른 CABLE SIZE 산정 Program 1</t>
  </si>
  <si>
    <t>용      량 =</t>
  </si>
  <si>
    <t>사용전압 =</t>
  </si>
  <si>
    <t>전압강하 =</t>
  </si>
  <si>
    <t>길      이 =</t>
  </si>
  <si>
    <t>여 유 율 =</t>
  </si>
  <si>
    <t xml:space="preserve">여 유 율 </t>
  </si>
  <si>
    <t xml:space="preserve"> 계산식에 따른 CABLE SIZE 산정 Program 2</t>
  </si>
  <si>
    <t xml:space="preserve"> 계산식에 따른 CABLE SIZE 산정 Program 3</t>
  </si>
  <si>
    <t>전     류 =</t>
  </si>
  <si>
    <t>R - S =</t>
  </si>
  <si>
    <t>S - T =</t>
  </si>
  <si>
    <t>T - R =</t>
  </si>
  <si>
    <t>측정최대전압</t>
  </si>
  <si>
    <t>측정최소전압</t>
  </si>
  <si>
    <t>불평형전압</t>
  </si>
  <si>
    <t>전압불평형률</t>
  </si>
  <si>
    <t>500kVA 이하</t>
  </si>
  <si>
    <t>500∼2000kVA 이하</t>
  </si>
  <si>
    <t>2000kVA 초과시</t>
  </si>
  <si>
    <t>변압기용량</t>
  </si>
  <si>
    <t xml:space="preserve">      변압기특고압탭</t>
  </si>
  <si>
    <t>(전압 · 기동전류 · 기동토오크는 정격전압 직입기동시에 대한 백분율임)  </t>
  </si>
  <si>
    <r>
      <t xml:space="preserve">(전압 · 기동전류 · 기동토오크는 정격전압 직입기동시에 대한 백분율임) </t>
    </r>
    <r>
      <rPr>
        <sz val="10"/>
        <color rgb="FF000000"/>
        <rFont val="Arial"/>
      </rPr>
      <t> </t>
    </r>
  </si>
  <si>
    <t>기동방식</t>
  </si>
  <si>
    <t>전전압 기동(직입기동)</t>
  </si>
  <si>
    <t>Y-△기동</t>
  </si>
  <si>
    <t>기동보상기</t>
  </si>
  <si>
    <t>저항기동일반(모터 전압을 선전압의 80%되게 조정)</t>
  </si>
  <si>
    <t>리     액     터</t>
  </si>
  <si>
    <r>
      <t xml:space="preserve">리 </t>
    </r>
    <r>
      <rPr>
        <sz val="10"/>
        <color rgb="FF000000"/>
        <rFont val="Arial"/>
      </rPr>
      <t>    </t>
    </r>
    <r>
      <rPr>
        <sz val="10"/>
        <color rgb="FF000000"/>
        <rFont val="돋움"/>
      </rPr>
      <t xml:space="preserve">액 </t>
    </r>
    <r>
      <rPr>
        <sz val="10"/>
        <color rgb="FF000000"/>
        <rFont val="Arial"/>
      </rPr>
      <t>    </t>
    </r>
    <r>
      <rPr>
        <sz val="10"/>
        <color rgb="FF000000"/>
        <rFont val="돋움"/>
      </rPr>
      <t>터</t>
    </r>
  </si>
  <si>
    <t>PART WINDING 기동(단,저압)</t>
  </si>
  <si>
    <t>A =</t>
  </si>
  <si>
    <t xml:space="preserve">  DATA를  입력하시오</t>
  </si>
  <si>
    <t>수 동 입 력 칸</t>
  </si>
  <si>
    <t>50A이하1.25배</t>
  </si>
  <si>
    <t>50A이상1.1배</t>
  </si>
  <si>
    <t>정격전압</t>
  </si>
  <si>
    <t>전압측정치</t>
  </si>
  <si>
    <t>용량[kw]</t>
  </si>
  <si>
    <t xml:space="preserve">  실제 운전시 저항치(직렬)</t>
  </si>
  <si>
    <t>저항합계</t>
  </si>
  <si>
    <t>전류</t>
  </si>
  <si>
    <t>80% TAP</t>
  </si>
  <si>
    <t>65% TAP</t>
  </si>
  <si>
    <t>50% TAP</t>
  </si>
  <si>
    <t>45% TAP</t>
  </si>
  <si>
    <t>37.5% TAP</t>
  </si>
  <si>
    <t>75% WINDING</t>
  </si>
  <si>
    <t>50% WINDING</t>
  </si>
  <si>
    <t>35.6 IL</t>
  </si>
  <si>
    <t>1000 e</t>
  </si>
  <si>
    <t>17.8 IL</t>
  </si>
  <si>
    <t>30.8 IL</t>
  </si>
  <si>
    <t>[kw]</t>
  </si>
  <si>
    <t>[%]</t>
  </si>
  <si>
    <t>[배]</t>
  </si>
  <si>
    <t>변압기용량 × 5%로 콘덴서용량 결정</t>
  </si>
  <si>
    <t>변압기용량 × 4%로 콘덴서용량 결정</t>
  </si>
  <si>
    <t>변압기용량 × 3%로 콘덴서용량 결정</t>
  </si>
  <si>
    <t>[kVA]</t>
  </si>
  <si>
    <t>[Ω]</t>
  </si>
  <si>
    <t>[개]</t>
  </si>
  <si>
    <t>[KW]</t>
  </si>
  <si>
    <t>전 압</t>
  </si>
  <si>
    <t>[mm2]</t>
  </si>
  <si>
    <t>자동 연산</t>
  </si>
  <si>
    <t xml:space="preserve">      여유율×전류</t>
  </si>
  <si>
    <t xml:space="preserve">      전압 강하 후 전압</t>
  </si>
  <si>
    <t xml:space="preserve">     실제전선 단면적</t>
  </si>
  <si>
    <t xml:space="preserve">      전압 강하</t>
  </si>
  <si>
    <t xml:space="preserve">      실제전선 단면적</t>
  </si>
  <si>
    <t>R =</t>
  </si>
  <si>
    <t>S =</t>
  </si>
  <si>
    <t>T =</t>
  </si>
  <si>
    <t>측정최대전류</t>
  </si>
  <si>
    <t>측정최소전류</t>
  </si>
  <si>
    <t>불평형전류</t>
  </si>
  <si>
    <t>전류불평형률</t>
  </si>
  <si>
    <t>콘덴서용량</t>
  </si>
  <si>
    <t>저압반현재측정전압</t>
  </si>
  <si>
    <t>전기  히터</t>
  </si>
  <si>
    <t>기동토오크</t>
  </si>
  <si>
    <t xml:space="preserve"> A :전선 단면적[mm2]</t>
  </si>
  <si>
    <t xml:space="preserve"> e :각 선간의 전압강하[V]</t>
  </si>
  <si>
    <t xml:space="preserve"> I :허용전류 [A]</t>
  </si>
  <si>
    <t xml:space="preserve"> L :전선 1선의 길이[m]</t>
  </si>
  <si>
    <t>자 동 연산</t>
  </si>
  <si>
    <t xml:space="preserve">정격전류 </t>
  </si>
  <si>
    <t>전류측정치</t>
  </si>
  <si>
    <t xml:space="preserve">  실제 운전시 저항치(병렬)</t>
  </si>
  <si>
    <t>전류 합계</t>
  </si>
  <si>
    <t>저항</t>
  </si>
  <si>
    <t>개당저항</t>
  </si>
  <si>
    <t>전 류</t>
  </si>
  <si>
    <t>CT비:최대부하전류를 계산하여 여유를 두어 선정한다.최대부하전류</t>
  </si>
  <si>
    <t>의 125%~150%(변압기)150%~200%(전동기)에서 선정한다.</t>
  </si>
  <si>
    <t>기동전류가 큰 전동기는 200~250%정도 선정</t>
  </si>
  <si>
    <t>※이계산식에서는 150%의 여유를 두었다.</t>
  </si>
  <si>
    <t xml:space="preserve">   규격전선 사용시 전압강하</t>
  </si>
  <si>
    <t xml:space="preserve">     규격전선 사용 후 전압</t>
  </si>
  <si>
    <t>규격전선사용시최대사용거리</t>
  </si>
  <si>
    <t xml:space="preserve"> 규격전선 사용시 전압강하</t>
  </si>
  <si>
    <t>전압 강하의 선정</t>
  </si>
  <si>
    <t xml:space="preserve"> 60m를 초과하는 경우의</t>
  </si>
  <si>
    <t xml:space="preserve"> 허용전압강하:내선규정</t>
  </si>
  <si>
    <t>120m 이하 5%이하</t>
  </si>
  <si>
    <t>200m 이하 6%이하</t>
  </si>
  <si>
    <t>200m 이상 7%이하</t>
  </si>
  <si>
    <t>MCCB용량산정</t>
  </si>
  <si>
    <t>Ib≤3∑IM+∑Ll또는Ib≤2.5IW</t>
  </si>
  <si>
    <r>
      <t>I</t>
    </r>
    <r>
      <rPr>
        <b/>
        <sz val="8"/>
        <color rgb="FFFF0000"/>
        <rFont val="돋움"/>
      </rPr>
      <t>b</t>
    </r>
    <r>
      <rPr>
        <b/>
        <sz val="10"/>
        <color rgb="FFFF0000"/>
        <rFont val="돋움"/>
      </rPr>
      <t>≤3∑I</t>
    </r>
    <r>
      <rPr>
        <b/>
        <sz val="8"/>
        <color rgb="FFFF0000"/>
        <rFont val="돋움"/>
      </rPr>
      <t>M</t>
    </r>
    <r>
      <rPr>
        <b/>
        <sz val="10"/>
        <color rgb="FFFF0000"/>
        <rFont val="돋움"/>
      </rPr>
      <t>+∑Ll또는I</t>
    </r>
    <r>
      <rPr>
        <b/>
        <sz val="8"/>
        <color rgb="FFFF0000"/>
        <rFont val="돋움"/>
      </rPr>
      <t>b</t>
    </r>
    <r>
      <rPr>
        <b/>
        <sz val="10"/>
        <color rgb="FFFF0000"/>
        <rFont val="돋움"/>
      </rPr>
      <t>≤2.5I</t>
    </r>
    <r>
      <rPr>
        <b/>
        <sz val="8"/>
        <color rgb="FFFF0000"/>
        <rFont val="돋움"/>
      </rPr>
      <t>W</t>
    </r>
  </si>
  <si>
    <t>위 두개의 식중에서 작은값으로 한다.</t>
  </si>
  <si>
    <t>계산상의 CT비</t>
  </si>
  <si>
    <t>여유 거리</t>
  </si>
  <si>
    <t>3상 불평형 특성</t>
  </si>
  <si>
    <t>모터의 경우 전압 불평형이 되면 역상 전류가</t>
  </si>
  <si>
    <t>흐른다.역상전류는 모터의 토크를 떨어뜨리고</t>
  </si>
  <si>
    <t>회전자 표면을과열시켜 소손하 는 원인이 된다.</t>
  </si>
  <si>
    <t xml:space="preserve"> 3상 출력의 전원장치의 경우에는 부하가  불평형이</t>
  </si>
  <si>
    <t>되면 출력전압의 3상 불평형이 생긴다. 원인으로는</t>
  </si>
  <si>
    <t>전원장치에 일정한출력 임피 던스가 있기 때문이며,</t>
  </si>
  <si>
    <t>다시말하면 부하가 많은 상 또는 선간전압은 타의</t>
  </si>
  <si>
    <t>상(선간)전압보다 낮아지기 때문에 생기게 된다.</t>
  </si>
  <si>
    <t>3상출력의 대용량 전원장치는 부하 불평형 30%에서</t>
  </si>
  <si>
    <t>3%이내에서 출력전압불평형을 조정해 주어야 한다.</t>
  </si>
  <si>
    <t>3상부하 불평형이 클 때, 대처할 방법으로는</t>
  </si>
  <si>
    <t>①단상 부하의 접속방법</t>
  </si>
  <si>
    <t xml:space="preserve">②단상 부하를 균등하게 분할 </t>
  </si>
  <si>
    <t>③균등 분배가 어려울 경우 부하를 그 분할해서 전</t>
  </si>
  <si>
    <t xml:space="preserve">   원장치와의 사이에 스콧 트랜스를 설정해서 단상</t>
  </si>
  <si>
    <t xml:space="preserve">   부하2조를 3상에 평형 시키는 방법등 을 들수 있다</t>
  </si>
  <si>
    <t>전류I=</t>
  </si>
  <si>
    <t>저압반조정전압</t>
  </si>
  <si>
    <t xml:space="preserve">      히터 개당 전류</t>
  </si>
  <si>
    <t>인가전압</t>
  </si>
  <si>
    <t>측정저항</t>
  </si>
  <si>
    <t>계산전류</t>
  </si>
  <si>
    <t>전류합계</t>
  </si>
  <si>
    <t>운전시간</t>
  </si>
  <si>
    <t>전력량</t>
  </si>
  <si>
    <t>kw단가</t>
  </si>
  <si>
    <t>요금</t>
  </si>
  <si>
    <t>적용전압강하</t>
  </si>
  <si>
    <t>3%이하</t>
  </si>
  <si>
    <t>규격CT비</t>
  </si>
  <si>
    <t>규격MCCB용량</t>
  </si>
  <si>
    <t>규격전선 굵기</t>
  </si>
  <si>
    <t>[t]</t>
  </si>
  <si>
    <t>[kwh]</t>
  </si>
  <si>
    <t>[원]</t>
  </si>
  <si>
    <t>/5</t>
  </si>
  <si>
    <t>엑셀 SQRT 함수는 숫자 값의 제곱근을 구하여 결과로 반환하는 함수</t>
  </si>
  <si>
    <r>
      <rPr>
        <b/>
        <sz val="12"/>
        <color theme="1"/>
        <rFont val="Apple SD Gothic Neo"/>
      </rPr>
      <t>엑셀 SQRT</t>
    </r>
    <r>
      <rPr>
        <sz val="12"/>
        <color theme="1"/>
        <rFont val="Apple SD Gothic Neo"/>
      </rPr>
      <t> 함수는 숫자 값의 제곱근을 구하여 결과로 반환하는 함수</t>
    </r>
  </si>
  <si>
    <t>전력</t>
  </si>
  <si>
    <t>전력 : W , 전압 : V, 전류 : I, 저항 : R,  
전압</t>
  </si>
  <si>
    <t>전기 공식 계산기</t>
  </si>
  <si>
    <r>
      <rPr>
        <b/>
        <sz val="18"/>
        <color theme="1"/>
        <rFont val="맑은 고딕"/>
      </rPr>
      <t>전기 공식 계산기</t>
    </r>
  </si>
  <si>
    <t xml:space="preserve">Ohm's Law Calculator 
★ 옴(Ω)의법칙 계산기 ★ </t>
  </si>
  <si>
    <r>
      <rPr>
        <sz val="11"/>
        <color rgb="FF000000"/>
        <rFont val="맑은 고딕"/>
      </rPr>
      <t>입력</t>
    </r>
  </si>
  <si>
    <t>=입력</t>
  </si>
  <si>
    <t>=사용자입력</t>
  </si>
  <si>
    <t xml:space="preserve">                                                                                                                    </t>
  </si>
  <si>
    <t xml:space="preserve">   </t>
  </si>
  <si>
    <t>기초 전기 회로 기호</t>
  </si>
  <si>
    <t>역할 : 전류/전압 변환, 전압 재분배, 전류의 제한, 풀업/풀다운(노이즈 제거)</t>
  </si>
  <si>
    <t xml:space="preserve">역할 : 전력의 저장소(전기를 ‘일시적’으로 저장함)  // 인덕터(코일) : 전압변화 유도 </t>
  </si>
  <si>
    <t>역할 : 전류를 한방향으로 흐르게 하는 성질/ 정류작용 : 역전압 방지 / 정전압 : 일정한 전압을 유지</t>
  </si>
  <si>
    <t>역할 : 전력원, 건전지 전원 공급</t>
  </si>
  <si>
    <t>역할 : 전류의 흐름을 연결 및 차단 하는 물리적인 스위치</t>
  </si>
</sst>
</file>

<file path=xl/styles.xml><?xml version="1.0" encoding="utf-8"?>
<styleSheet xmlns="http://schemas.openxmlformats.org/spreadsheetml/2006/main">
  <numFmts count="11">
    <numFmt numFmtId="64" formatCode="_(* #,##0_);_(* \(#,##0\);_(* &quot;-&quot;_);_(@_)"/>
    <numFmt numFmtId="65" formatCode="0.0_ "/>
    <numFmt numFmtId="66" formatCode="0.00_ "/>
    <numFmt numFmtId="67" formatCode="_(* #,##0.0_);_(* \(#,##0.0\);_(* &quot;-&quot;_);_(@_)"/>
    <numFmt numFmtId="68" formatCode="_(* #,##0.00_);_(* \(#,##0.00\);_(* &quot;-&quot;_);_(@_)"/>
    <numFmt numFmtId="69" formatCode="0.00_);[Red]\(0.00\)"/>
    <numFmt numFmtId="70" formatCode="0.00;[Red]0.00"/>
    <numFmt numFmtId="71" formatCode="0.0;[Red]0.0"/>
    <numFmt numFmtId="72" formatCode="0_ "/>
    <numFmt numFmtId="73" formatCode="0;[Red]0"/>
    <numFmt numFmtId="74" formatCode="0_);[Red]\(0\)"/>
  </numFmts>
  <fonts count="117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b/>
      <sz val="18.0"/>
      <name val="맑은 고딕"/>
      <color theme="1"/>
    </font>
    <font>
      <sz val="14.0"/>
      <name val="맑은 고딕"/>
      <color theme="1"/>
    </font>
    <font>
      <sz val="12.0"/>
      <name val="맑은 고딕"/>
      <color theme="1"/>
    </font>
    <font>
      <b/>
      <sz val="12.0"/>
      <name val="맑은 고딕"/>
      <color theme="1"/>
    </font>
    <font>
      <b/>
      <sz val="12.0"/>
      <name val="맑은 고딕"/>
      <color rgb="FFFF0000"/>
    </font>
    <font>
      <sz val="12.0"/>
      <name val="HY헤드라인M"/>
      <color rgb="FF000000"/>
    </font>
    <font>
      <sz val="10.0"/>
      <name val="HY헤드라인M"/>
      <color rgb="FF000000"/>
    </font>
    <font>
      <b/>
      <sz val="9.0"/>
      <name val="HY헤드라인M"/>
      <color rgb="FF000000"/>
    </font>
    <font>
      <sz val="9.0"/>
      <name val="Arial"/>
      <color rgb="FF000000"/>
    </font>
    <font>
      <sz val="8.0"/>
      <name val="HY헤드라인M"/>
      <color rgb="FF000000"/>
    </font>
    <font>
      <b/>
      <sz val="8.0"/>
      <name val="HY헤드라인M"/>
      <color rgb="FFFF0000"/>
    </font>
    <font>
      <sz val="10.0"/>
      <name val="Arial"/>
      <color rgb="FF000000"/>
    </font>
    <font>
      <sz val="9.0"/>
      <name val="HY헤드라인M"/>
      <color rgb="FF000000"/>
    </font>
    <font>
      <sz val="18.0"/>
      <name val="HY헤드라인M"/>
      <color theme="0"/>
    </font>
    <font>
      <sz val="9.0"/>
      <name val="HY헤드라인M"/>
      <color theme="0"/>
    </font>
    <font>
      <sz val="8.0"/>
      <name val="HY헤드라인M"/>
      <color rgb="FFFF0000"/>
    </font>
    <font>
      <sz val="10.0"/>
      <name val="HY헤드라인M"/>
      <color rgb="FFFF0000"/>
    </font>
    <font>
      <b/>
      <sz val="10.0"/>
      <name val="HY헤드라인M"/>
      <color rgb="FF0000FF"/>
    </font>
    <font>
      <b/>
      <sz val="8.0"/>
      <name val="HY헤드라인M"/>
      <color rgb="FF000099"/>
    </font>
    <font>
      <sz val="8.0"/>
      <name val="HY헤드라인M"/>
      <color rgb="FF000099"/>
    </font>
    <font>
      <sz val="8.0"/>
      <name val="HY헤드라인M"/>
      <color theme="0"/>
    </font>
    <font>
      <sz val="8.0"/>
      <name val="HY헤드라인M"/>
      <color theme="1"/>
    </font>
    <font>
      <sz val="8.0"/>
      <name val="나눔고딕코딩"/>
      <color rgb="FF000000"/>
    </font>
    <font>
      <sz val="11.0"/>
      <name val="나눔고딕코딩"/>
      <color theme="1"/>
    </font>
    <font>
      <sz val="8.0"/>
      <name val="굴림"/>
      <color rgb="FF000000"/>
    </font>
    <font>
      <b/>
      <sz val="8.0"/>
      <name val="맑은 고딕"/>
      <color rgb="FF000000"/>
    </font>
    <font>
      <b/>
      <sz val="12.0"/>
      <name val="Apple SD Gothic Neo"/>
      <color rgb="FFBDC1C6"/>
    </font>
    <font>
      <sz val="12.0"/>
      <name val="Apple SD Gothic Neo"/>
      <color rgb="FFBDC1C6"/>
    </font>
    <font>
      <b/>
      <sz val="12.0"/>
      <name val="맑은 고딕"/>
      <color rgb="FFBDC1C6"/>
    </font>
    <font>
      <sz val="12.0"/>
      <name val="맑은 고딕"/>
      <color rgb="FFBDC1C6"/>
    </font>
    <font>
      <b/>
      <sz val="12.0"/>
      <name val="Apple SD Gothic Neo"/>
      <color theme="1"/>
    </font>
    <font>
      <sz val="12.0"/>
      <name val="Apple SD Gothic Neo"/>
      <color theme="1"/>
    </font>
    <font>
      <sz val="9.0"/>
      <name val="HY헤드라인M"/>
      <color theme="1"/>
    </font>
    <font>
      <sz val="9.0"/>
      <name val="HY헤드라인M"/>
      <color rgb="FFFF0000"/>
    </font>
    <font>
      <sz val="9.0"/>
      <name val="Arial"/>
      <color rgb="FFFF0000"/>
    </font>
    <font>
      <b/>
      <sz val="9.0"/>
      <name val="HY헤드라인M"/>
      <color rgb="FFFF0000"/>
    </font>
    <font>
      <b/>
      <sz val="8.0"/>
      <name val="맑은 고딕"/>
      <color rgb="FFFF0000"/>
    </font>
    <font>
      <b/>
      <sz val="8.0"/>
      <name val="HY헤드라인M"/>
      <color rgb="FF0611F2"/>
    </font>
    <font>
      <sz val="8.0"/>
      <name val="HY헤드라인M"/>
      <color rgb="FF0611F2"/>
    </font>
    <font>
      <sz val="8.0"/>
      <name val="HY헤드라인M"/>
      <color rgb="FF000000"/>
    </font>
    <font>
      <b/>
      <sz val="26.0"/>
      <name val="돋움"/>
      <color rgb="FF000000"/>
    </font>
    <font>
      <b/>
      <sz val="16.0"/>
      <name val="돋움"/>
      <color rgb="FF000000"/>
    </font>
    <font>
      <b/>
      <sz val="12.0"/>
      <name val="돋움"/>
      <color rgb="FF000000"/>
    </font>
    <font>
      <sz val="11.0"/>
      <name val="돋움"/>
      <color rgb="FFFF0000"/>
    </font>
    <font>
      <sz val="12.0"/>
      <name val="돋움"/>
      <color rgb="FF000000"/>
    </font>
    <font>
      <b/>
      <sz val="12.0"/>
      <name val="돋움"/>
      <color rgb="FFFF0000"/>
    </font>
    <font>
      <sz val="11.0"/>
      <name val="돋움"/>
      <color rgb="FF000000"/>
    </font>
    <font>
      <sz val="1.0"/>
      <name val="맑은 고딕"/>
      <color rgb="FF000000"/>
    </font>
    <font>
      <sz val="10.0"/>
      <name val="돋움"/>
      <color rgb="FF666666"/>
    </font>
    <font>
      <u/>
      <sz val="11.0"/>
      <name val="돋움"/>
      <color theme="10"/>
    </font>
    <font>
      <u/>
      <sz val="10.0"/>
      <name val="돋움"/>
      <color rgb="FF666666"/>
    </font>
    <font>
      <u/>
      <sz val="10.0"/>
      <name val="굴림"/>
      <color rgb="FF666666"/>
    </font>
    <font>
      <sz val="11.0"/>
      <name val="굴림"/>
      <color theme="1"/>
    </font>
    <font>
      <u/>
      <sz val="12.0"/>
      <name val="굴림"/>
      <color rgb="FF666666"/>
    </font>
    <font>
      <sz val="12.0"/>
      <name val="굴림"/>
      <color theme="1"/>
    </font>
    <font>
      <b/>
      <u/>
      <sz val="12.0"/>
      <name val="굴림"/>
      <color rgb="FF666666"/>
    </font>
    <font>
      <b/>
      <sz val="12.0"/>
      <name val="굴림"/>
      <color theme="1"/>
    </font>
    <font>
      <b/>
      <sz val="12.0"/>
      <name val="굴림"/>
      <color rgb="FF666666"/>
    </font>
    <font>
      <sz val="9.0"/>
      <name val="HY헤드라인M"/>
      <color rgb="FF000000"/>
    </font>
    <font>
      <sz val="9.0"/>
      <name val="돋움"/>
      <color rgb="FF666666"/>
    </font>
    <font>
      <u/>
      <sz val="9.0"/>
      <name val="돋움"/>
      <color rgb="FF666666"/>
    </font>
    <font>
      <b/>
      <u/>
      <sz val="10.0"/>
      <name val="돋움"/>
      <color rgb="FF666666"/>
    </font>
    <font>
      <b/>
      <sz val="10.0"/>
      <name val="돋움"/>
      <color rgb="FF666666"/>
    </font>
    <font>
      <sz val="10.0"/>
      <name val="맑은 고딕"/>
      <color theme="1"/>
    </font>
    <font>
      <b/>
      <sz val="10.0"/>
      <name val="맑은 고딕"/>
      <color theme="1"/>
    </font>
    <font>
      <b/>
      <vertAlign val="superscript"/>
      <sz val="10.0"/>
      <name val="맑은 고딕"/>
      <color theme="1"/>
    </font>
    <font>
      <vertAlign val="superscript"/>
      <sz val="10.0"/>
      <name val="맑은 고딕"/>
      <color theme="1"/>
    </font>
    <font>
      <vertAlign val="superscript"/>
      <sz val="12.0"/>
      <name val="돋움"/>
      <color rgb="FF000000"/>
    </font>
    <font>
      <vertAlign val="superscript"/>
      <sz val="16.0"/>
      <name val="돋움"/>
      <color rgb="FF000000"/>
    </font>
    <font>
      <b/>
      <sz val="8.0"/>
      <name val="돋움"/>
      <color rgb="FFFF0000"/>
    </font>
    <font>
      <b/>
      <sz val="10.0"/>
      <name val="돋움"/>
      <color rgb="FFFF0000"/>
    </font>
    <font>
      <sz val="10.0"/>
      <name val="돋움"/>
      <color rgb="FF000000"/>
    </font>
    <font>
      <b/>
      <sz val="11.0"/>
      <name val="돋움"/>
      <color rgb="FFFF0000"/>
    </font>
    <font>
      <b/>
      <sz val="28.0"/>
      <name val="돋움"/>
      <color rgb="FF000000"/>
    </font>
    <font>
      <b/>
      <sz val="10.0"/>
      <name val="굴림체"/>
      <color rgb="FF0000FF"/>
    </font>
    <font>
      <b/>
      <sz val="10.0"/>
      <name val="돋움"/>
      <color rgb="FF0000FF"/>
    </font>
    <font>
      <b/>
      <sz val="11.0"/>
      <name val="돋움"/>
      <color rgb="FF0000FF"/>
    </font>
    <font>
      <b/>
      <sz val="20.0"/>
      <name val="돋움"/>
      <color rgb="FF000000"/>
    </font>
    <font>
      <b/>
      <sz val="10.0"/>
      <name val="돋움"/>
      <color rgb="FF3366FF"/>
    </font>
    <font>
      <sz val="10.0"/>
      <name val="돋움"/>
      <color rgb="FFFF0000"/>
    </font>
    <font>
      <b/>
      <sz val="10.0"/>
      <name val="돋움"/>
      <color rgb="FF000000"/>
    </font>
    <font>
      <sz val="11.0"/>
      <name val="돋움"/>
      <color rgb="FF0000FF"/>
    </font>
    <font>
      <b/>
      <sz val="20.0"/>
      <name val="돋움"/>
      <color rgb="FF0000FF"/>
    </font>
    <font>
      <sz val="10.0"/>
      <name val="돋움"/>
      <color rgb="FF0000FF"/>
    </font>
    <font>
      <b/>
      <sz val="9.0"/>
      <name val="돋움"/>
      <color rgb="FFFF0000"/>
    </font>
    <font>
      <sz val="10.0"/>
      <name val="돋움"/>
      <color rgb="FFCCFFFF"/>
    </font>
    <font>
      <b/>
      <sz val="10.0"/>
      <name val="돋움"/>
      <color rgb="FF333333"/>
    </font>
    <font>
      <b/>
      <sz val="9.0"/>
      <name val="돋움"/>
      <color rgb="FF0000FF"/>
    </font>
    <font>
      <b/>
      <sz val="9.0"/>
      <name val="돋움"/>
      <color rgb="FF000000"/>
    </font>
    <font>
      <b/>
      <sz val="12.0"/>
      <name val="돋움"/>
      <color rgb="FF0000FF"/>
    </font>
    <font>
      <b/>
      <sz val="10.0"/>
      <name val="Arial"/>
      <color rgb="FF000000"/>
    </font>
    <font>
      <sz val="11.0"/>
      <name val="나눔고딕코딩"/>
      <color rgb="FFCCFFFF"/>
    </font>
    <font>
      <sz val="11.0"/>
      <name val="맑은 고딕"/>
      <color rgb="FFCCFFFF"/>
    </font>
    <font>
      <sz val="11.0"/>
      <name val="맑은 고딕"/>
      <color/>
    </font>
    <font>
      <sz val="16.0"/>
      <name val="맑은 고딕"/>
      <color theme="1"/>
    </font>
    <font>
      <b/>
      <sz val="16.0"/>
      <name val="맑은 고딕"/>
      <color theme="1"/>
    </font>
    <font>
      <sz val="10.0"/>
      <name val="함초롬바탕"/>
      <color rgb="FF000000"/>
    </font>
  </fonts>
  <fills count="4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3333CC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000099"/>
        <bgColor rgb="FF000000"/>
      </patternFill>
    </fill>
    <fill>
      <patternFill patternType="solid">
        <fgColor rgb="FF6666FF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</fills>
  <borders count="157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FFFF"/>
      </left>
      <right/>
      <top/>
      <bottom/>
    </border>
    <border>
      <left style="thin">
        <color rgb="FFFFFFFF"/>
      </left>
      <right/>
      <top style="thin">
        <color rgb="FFFFFFFF"/>
      </top>
      <bottom/>
    </border>
    <border>
      <left style="thin">
        <color rgb="FFFFFFFF"/>
      </left>
      <right/>
      <top style="thin">
        <color rgb="FFFFFFFF"/>
      </top>
      <bottom style="thick">
        <color rgb="FFFFFFFF"/>
      </bottom>
    </border>
    <border>
      <left/>
      <right style="thin">
        <color rgb="FFFFFFFF"/>
      </right>
      <top style="thin">
        <color rgb="FFFFFFFF"/>
      </top>
      <bottom style="thick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FFFFFF"/>
      </bottom>
    </border>
    <border>
      <left style="thin">
        <color rgb="FFFFFFFF"/>
      </left>
      <right/>
      <top/>
      <bottom style="thin">
        <color rgb="FFCCCCFF"/>
      </bottom>
    </border>
    <border>
      <left style="thin">
        <color rgb="FFFFFFFF"/>
      </left>
      <right/>
      <top style="thick">
        <color rgb="FFFFFFFF"/>
      </top>
      <bottom style="thin">
        <color rgb="FFCCCCFF"/>
      </bottom>
    </border>
    <border>
      <left/>
      <right style="thin">
        <color rgb="FFFFFFFF"/>
      </right>
      <top style="thick">
        <color rgb="FFFFFFFF"/>
      </top>
      <bottom style="thin">
        <color rgb="FFCCCCFF"/>
      </bottom>
    </border>
    <border>
      <left style="thin">
        <color rgb="FFFFFFFF"/>
      </left>
      <right style="thin">
        <color rgb="FFCCCCFF"/>
      </right>
      <top style="thick">
        <color rgb="FFFFFFFF"/>
      </top>
      <bottom style="thin">
        <color rgb="FFCCCCFF"/>
      </bottom>
    </border>
    <border>
      <left style="thin">
        <color rgb="FFCCCCFF"/>
      </left>
      <right style="thin">
        <color rgb="FFCCCCFF"/>
      </right>
      <top style="thick">
        <color rgb="FFFFFFFF"/>
      </top>
      <bottom style="thin">
        <color rgb="FFCCCCFF"/>
      </bottom>
    </border>
    <border>
      <left style="thin">
        <color rgb="FFCCCCFF"/>
      </left>
      <right style="thin">
        <color rgb="FFFFFFFF"/>
      </right>
      <top style="thick">
        <color rgb="FFFFFFFF"/>
      </top>
      <bottom style="thin">
        <color rgb="FFCCCCFF"/>
      </bottom>
    </border>
    <border>
      <left style="thin">
        <color rgb="FFFFFFFF"/>
      </left>
      <right style="thin">
        <color rgb="FFFFFFFF"/>
      </right>
      <top style="medium">
        <color rgb="FFFFFFFF"/>
      </top>
      <bottom/>
    </border>
    <border>
      <left style="thin">
        <color rgb="FFFFFFFF"/>
      </left>
      <right/>
      <top style="medium">
        <color rgb="FFFFFFFF"/>
      </top>
      <bottom style="thick">
        <color rgb="FFFFFFFF"/>
      </bottom>
    </border>
    <border>
      <left/>
      <right style="thin">
        <color rgb="FFFFFFFF"/>
      </right>
      <top style="medium">
        <color rgb="FFFFFFFF"/>
      </top>
      <bottom style="thick">
        <color rgb="FFFFFFFF"/>
      </bottom>
    </border>
    <border>
      <left/>
      <right/>
      <top style="medium">
        <color rgb="FFFFFFFF"/>
      </top>
      <bottom style="thick">
        <color rgb="FFFFFFFF"/>
      </bottom>
    </border>
    <border>
      <left style="thin">
        <color rgb="FFFFFFFF"/>
      </left>
      <right style="thin">
        <color rgb="FFFFFFFF"/>
      </right>
      <top style="thick">
        <color rgb="FFFFFFFF"/>
      </top>
      <bottom style="thin">
        <color rgb="FFFFFFFF"/>
      </bottom>
    </border>
    <border>
      <left style="thin">
        <color rgb="FFFFFFFF"/>
      </left>
      <right/>
      <top style="thick">
        <color rgb="FFFFFFFF"/>
      </top>
      <bottom/>
    </border>
    <border>
      <left/>
      <right style="thin">
        <color rgb="FFFFFFFF"/>
      </right>
      <top style="thick">
        <color rgb="FFFFFFFF"/>
      </top>
      <bottom/>
    </border>
    <border>
      <left style="thin">
        <color rgb="FFFFFFFF"/>
      </left>
      <right style="thin">
        <color rgb="FFFFFFFF"/>
      </right>
      <top style="thick">
        <color rgb="FFFFFFFF"/>
      </top>
      <bottom/>
    </border>
    <border>
      <left/>
      <right/>
      <top style="thick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  <top/>
      <bottom/>
    </border>
    <border>
      <left style="thin">
        <color rgb="FFFFFFFF"/>
      </left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/>
      <right/>
      <top style="thin">
        <color rgb="FFFFFFFF"/>
      </top>
      <bottom/>
    </border>
    <border>
      <left style="thin">
        <color rgb="FFFFFFFF"/>
      </left>
      <right/>
      <top/>
      <bottom style="thick">
        <color rgb="FFFFFFFF"/>
      </bottom>
    </border>
    <border>
      <left/>
      <right style="thin">
        <color rgb="FFFFFFFF"/>
      </right>
      <top/>
      <bottom style="thick">
        <color rgb="FFFFFFFF"/>
      </bottom>
    </border>
    <border>
      <left style="thin">
        <color rgb="FFFFFFFF"/>
      </left>
      <right style="thin">
        <color rgb="FFFFFFFF"/>
      </right>
      <top/>
      <bottom style="thick">
        <color rgb="FFFFFFFF"/>
      </bottom>
    </border>
    <border>
      <left/>
      <right/>
      <top/>
      <bottom style="thick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FFFFFF"/>
      </bottom>
    </border>
    <border>
      <left style="thin">
        <color rgb="FFFFFFFF"/>
      </left>
      <right/>
      <top/>
      <bottom style="medium">
        <color rgb="FFFFFFFF"/>
      </bottom>
    </border>
    <border>
      <left/>
      <right style="thin">
        <color rgb="FFFFFFFF"/>
      </right>
      <top/>
      <bottom style="medium">
        <color rgb="FFFFFFFF"/>
      </bottom>
    </border>
    <border>
      <left style="thin">
        <color rgb="FFFFFFFF"/>
      </left>
      <right style="thin">
        <color rgb="FFFFFFFF"/>
      </right>
      <top/>
      <bottom style="medium">
        <color rgb="FFFFFFFF"/>
      </bottom>
    </border>
    <border>
      <left/>
      <right/>
      <top/>
      <bottom style="medium">
        <color rgb="FFFFFFFF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double">
        <color rgb="FFFF0000"/>
      </left>
      <right/>
      <top style="double">
        <color rgb="FFFF0000"/>
      </top>
      <bottom/>
    </border>
    <border>
      <left/>
      <right/>
      <top style="double">
        <color rgb="FFFF0000"/>
      </top>
      <bottom/>
    </border>
    <border>
      <left/>
      <right style="double">
        <color rgb="FFFF0000"/>
      </right>
      <top style="double">
        <color rgb="FFFF0000"/>
      </top>
      <bottom/>
    </border>
    <border>
      <left style="double">
        <color rgb="FFFF0000"/>
      </left>
      <right/>
      <top/>
      <bottom/>
    </border>
    <border>
      <left/>
      <right style="double">
        <color rgb="FFFF0000"/>
      </right>
      <top/>
      <bottom/>
    </border>
    <border>
      <left/>
      <right/>
      <top/>
      <bottom style="medium">
        <color rgb="FF3366FF"/>
      </bottom>
    </border>
    <border>
      <left/>
      <right/>
      <top/>
      <bottom style="medium">
        <color rgb="FF0066CC"/>
      </bottom>
    </border>
    <border>
      <left style="medium">
        <color rgb="FF3366FF"/>
      </left>
      <right/>
      <top/>
      <bottom/>
    </border>
    <border>
      <left/>
      <right style="medium">
        <color rgb="FF3366FF"/>
      </right>
      <top/>
      <bottom/>
    </border>
    <border>
      <left style="medium">
        <color rgb="FF0066CC"/>
      </left>
      <right/>
      <top style="medium">
        <color rgb="FF0066CC"/>
      </top>
      <bottom/>
    </border>
    <border>
      <left/>
      <right/>
      <top style="medium">
        <color rgb="FF0066CC"/>
      </top>
      <bottom/>
    </border>
    <border>
      <left/>
      <right style="medium">
        <color rgb="FF0066CC"/>
      </right>
      <top style="medium">
        <color rgb="FF0066CC"/>
      </top>
      <bottom/>
    </border>
    <border>
      <left style="medium">
        <color rgb="FF0066CC"/>
      </left>
      <right/>
      <top/>
      <bottom/>
    </border>
    <border>
      <left/>
      <right style="medium">
        <color rgb="FF0066CC"/>
      </right>
      <top/>
      <bottom/>
    </border>
    <border>
      <left style="medium">
        <color rgb="FF3366FF"/>
      </left>
      <right/>
      <top/>
      <bottom style="medium">
        <color rgb="FF3366FF"/>
      </bottom>
    </border>
    <border>
      <left/>
      <right style="medium">
        <color rgb="FF3366FF"/>
      </right>
      <top/>
      <bottom style="medium">
        <color rgb="FF3366FF"/>
      </bottom>
    </border>
    <border>
      <left style="medium">
        <color rgb="FF0066CC"/>
      </left>
      <right/>
      <top/>
      <bottom style="medium">
        <color rgb="FF0066CC"/>
      </bottom>
    </border>
    <border>
      <left/>
      <right style="medium">
        <color rgb="FF0066CC"/>
      </right>
      <top/>
      <bottom style="medium">
        <color rgb="FF0066CC"/>
      </bottom>
    </border>
    <border>
      <left style="double">
        <color rgb="FF000000"/>
      </left>
      <right/>
      <top style="double">
        <color rgb="FF000000"/>
      </top>
      <bottom/>
    </border>
    <border>
      <left/>
      <right/>
      <top style="double">
        <color rgb="FF000000"/>
      </top>
      <bottom/>
    </border>
    <border>
      <left/>
      <right style="double">
        <color rgb="FF000000"/>
      </right>
      <top style="double">
        <color rgb="FF000000"/>
      </top>
      <bottom/>
    </border>
    <border>
      <left style="double">
        <color rgb="FF000000"/>
      </left>
      <right/>
      <top/>
      <bottom/>
    </border>
    <border>
      <left/>
      <right style="double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/>
      <right/>
      <top/>
      <bottom style="double">
        <color rgb="FF000000"/>
      </bottom>
    </border>
    <border>
      <left/>
      <right style="double">
        <color rgb="FF000000"/>
      </right>
      <top/>
      <bottom style="double">
        <color rgb="FF000000"/>
      </bottom>
    </border>
    <border>
      <left style="medium">
        <color rgb="FFFF0000"/>
      </left>
      <right/>
      <top style="medium">
        <color rgb="FFFF0000"/>
      </top>
      <bottom style="medium">
        <color rgb="FFFF0000"/>
      </bottom>
    </border>
    <border>
      <left style="medium">
        <color rgb="FFFF0000"/>
      </left>
      <right/>
      <top/>
      <bottom/>
    </border>
    <border>
      <left style="medium">
        <color rgb="FF339966"/>
      </left>
      <right style="medium">
        <color rgb="FF339966"/>
      </right>
      <top style="medium">
        <color rgb="FF339966"/>
      </top>
      <bottom style="medium">
        <color rgb="FF339966"/>
      </bottom>
    </border>
    <border>
      <left/>
      <right style="double">
        <color rgb="FFFF0000"/>
      </right>
      <top/>
      <bottom style="double">
        <color rgb="FFFF0000"/>
      </bottom>
    </border>
    <border>
      <left/>
      <right style="mediumDashed">
        <color rgb="FFFF0000"/>
      </right>
      <top/>
      <bottom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</border>
    <border>
      <left style="double">
        <color rgb="FFFF00FF"/>
      </left>
      <right/>
      <top style="double">
        <color rgb="FFFF00FF"/>
      </top>
      <bottom/>
    </border>
    <border>
      <left/>
      <right/>
      <top style="double">
        <color rgb="FFFF00FF"/>
      </top>
      <bottom style="medium">
        <color rgb="FFFF0000"/>
      </bottom>
    </border>
    <border>
      <left/>
      <right style="double">
        <color rgb="FFFF00FF"/>
      </right>
      <top style="double">
        <color rgb="FFFF00FF"/>
      </top>
      <bottom/>
    </border>
    <border>
      <left style="double">
        <color rgb="FFFF00FF"/>
      </left>
      <right/>
      <top/>
      <bottom/>
    </border>
    <border>
      <left/>
      <right style="double">
        <color rgb="FFFF00FF"/>
      </right>
      <top/>
      <bottom/>
    </border>
    <border>
      <left style="medium">
        <color rgb="FF339966"/>
      </left>
      <right/>
      <top style="medium">
        <color rgb="FF339966"/>
      </top>
      <bottom style="medium">
        <color rgb="FF339966"/>
      </bottom>
    </border>
    <border>
      <left/>
      <right style="medium">
        <color rgb="FF339966"/>
      </right>
      <top style="medium">
        <color rgb="FF339966"/>
      </top>
      <bottom style="medium">
        <color rgb="FF339966"/>
      </bottom>
    </border>
    <border>
      <left style="medium">
        <color rgb="FFFF00FF"/>
      </left>
      <right/>
      <top style="medium">
        <color rgb="FFFF00FF"/>
      </top>
      <bottom style="medium">
        <color rgb="FFFF00FF"/>
      </bottom>
    </border>
    <border>
      <left/>
      <right style="medium">
        <color rgb="FFFF00FF"/>
      </right>
      <top style="medium">
        <color rgb="FFFF00FF"/>
      </top>
      <bottom style="medium">
        <color rgb="FFFF00FF"/>
      </bottom>
    </border>
    <border>
      <left/>
      <right/>
      <top style="medium">
        <color rgb="FFFF0000"/>
      </top>
      <bottom/>
    </border>
    <border>
      <left style="medium">
        <color rgb="FFFF00FF"/>
      </left>
      <right style="medium">
        <color rgb="FFFF00FF"/>
      </right>
      <top style="medium">
        <color rgb="FFFF00FF"/>
      </top>
      <bottom style="medium">
        <color rgb="FFFF00FF"/>
      </bottom>
    </border>
    <border>
      <left style="double">
        <color rgb="FFFF00FF"/>
      </left>
      <right/>
      <top/>
      <bottom style="double">
        <color rgb="FFFF00FF"/>
      </bottom>
    </border>
    <border>
      <left/>
      <right/>
      <top/>
      <bottom style="double">
        <color rgb="FFFF00FF"/>
      </bottom>
    </border>
    <border>
      <left/>
      <right style="double">
        <color rgb="FFFF00FF"/>
      </right>
      <top/>
      <bottom style="double">
        <color rgb="FFFF00FF"/>
      </bottom>
    </border>
    <border>
      <left/>
      <right/>
      <top/>
      <bottom style="medium">
        <color rgb="FF339966"/>
      </bottom>
    </border>
    <border>
      <left/>
      <right style="mediumDashed">
        <color rgb="FFFF0000"/>
      </right>
      <top style="double">
        <color rgb="FFFF0000"/>
      </top>
      <bottom/>
    </border>
    <border>
      <left/>
      <right/>
      <top style="medium">
        <color rgb="FF339966"/>
      </top>
      <bottom/>
    </border>
    <border>
      <left style="medium">
        <color rgb="FF339966"/>
      </left>
      <right/>
      <top/>
      <bottom/>
    </border>
    <border>
      <left/>
      <right/>
      <top/>
      <bottom style="medium">
        <color rgb="FFFF0000"/>
      </bottom>
    </border>
    <border>
      <left/>
      <right/>
      <top style="double">
        <color rgb="FFFF00FF"/>
      </top>
      <bottom/>
    </border>
    <border>
      <left/>
      <right/>
      <top style="double">
        <color rgb="FFFF00FF"/>
      </top>
      <bottom style="double">
        <color rgb="FFFF00FF"/>
      </bottom>
    </border>
    <border>
      <left/>
      <right/>
      <top/>
      <bottom style="medium">
        <color rgb="FF0000FF"/>
      </bottom>
    </border>
    <border>
      <left style="medium">
        <color rgb="FF0000FF"/>
      </left>
      <right/>
      <top style="medium">
        <color rgb="FF0000FF"/>
      </top>
      <bottom/>
    </border>
    <border>
      <left/>
      <right/>
      <top style="medium">
        <color rgb="FF0000FF"/>
      </top>
      <bottom/>
    </border>
    <border>
      <left/>
      <right style="medium">
        <color rgb="FF0000FF"/>
      </right>
      <top style="medium">
        <color rgb="FF0000FF"/>
      </top>
      <bottom/>
    </border>
    <border>
      <left style="medium">
        <color rgb="FF0000FF"/>
      </left>
      <right/>
      <top/>
      <bottom/>
    </border>
    <border>
      <left/>
      <right style="medium">
        <color rgb="FF0000FF"/>
      </right>
      <top/>
      <bottom/>
    </border>
    <border>
      <left style="medium">
        <color rgb="FF0000FF"/>
      </left>
      <right/>
      <top/>
      <bottom style="medium">
        <color rgb="FF0000FF"/>
      </bottom>
    </border>
    <border>
      <left/>
      <right style="medium">
        <color rgb="FF0000FF"/>
      </right>
      <top/>
      <bottom style="medium">
        <color rgb="FF0000FF"/>
      </bottom>
    </border>
    <border>
      <left/>
      <right style="medium">
        <color rgb="FFFF0000"/>
      </right>
      <top/>
      <bottom/>
    </border>
    <border>
      <left style="medium">
        <color rgb="FF3366FF"/>
      </left>
      <right/>
      <top style="medium">
        <color rgb="FF3366FF"/>
      </top>
      <bottom/>
    </border>
    <border>
      <left/>
      <right/>
      <top style="medium">
        <color rgb="FF3366FF"/>
      </top>
      <bottom/>
    </border>
    <border>
      <left/>
      <right style="medium">
        <color rgb="FF3366FF"/>
      </right>
      <top style="medium">
        <color rgb="FF3366FF"/>
      </top>
      <bottom/>
    </border>
    <border>
      <left/>
      <right/>
      <top style="medium">
        <color rgb="FFFF0000"/>
      </top>
      <bottom style="medium">
        <color rgb="FFFF0000"/>
      </bottom>
    </border>
    <border>
      <left/>
      <right style="medium">
        <color rgb="FFFF0000"/>
      </right>
      <top style="medium">
        <color rgb="FFFF0000"/>
      </top>
      <bottom style="medium">
        <color rgb="FFFF0000"/>
      </bottom>
    </border>
    <border>
      <left/>
      <right style="medium">
        <color rgb="FF339966"/>
      </right>
      <top/>
      <bottom/>
    </border>
    <border>
      <left/>
      <right style="medium">
        <color rgb="FFFF6600"/>
      </right>
      <top/>
      <bottom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rgb="FFFF66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double">
        <color rgb="FFFF0000"/>
      </left>
      <right/>
      <top/>
      <bottom style="double">
        <color rgb="FFFF0000"/>
      </bottom>
    </border>
    <border>
      <left/>
      <right/>
      <top/>
      <bottom style="double">
        <color rgb="FFFF0000"/>
      </bottom>
    </border>
    <border>
      <left/>
      <right style="mediumDashed">
        <color rgb="FFFF0000"/>
      </right>
      <top/>
      <bottom style="double">
        <color rgb="FFFF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554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0" fillId="0" borderId="0" xfId="0" applyBorder="1" applyAlignment="1">
      <alignment horizontal="center" vertical="center"/>
    </xf>
    <xf numFmtId="0" fontId="22" fillId="0" borderId="0" xfId="0" applyBorder="1" applyAlignment="1">
      <alignment horizontal="center" vertical="center"/>
    </xf>
    <xf numFmtId="0" fontId="23" fillId="0" borderId="0" xfId="0" applyBorder="1" applyAlignment="1">
      <alignment horizontal="center" vertical="center"/>
    </xf>
    <xf numFmtId="0" fontId="25" fillId="33" borderId="0" xfId="0" applyBorder="1" applyAlignment="1">
      <alignment horizontal="center" vertical="center" wrapText="1"/>
    </xf>
    <xf numFmtId="0" fontId="26" fillId="34" borderId="0" xfId="0" applyBorder="1"/>
    <xf numFmtId="64" fontId="27" fillId="34" borderId="0" xfId="4" applyBorder="1" applyAlignment="1"/>
    <xf numFmtId="0" fontId="28" fillId="0" borderId="0" xfId="0" applyAlignment="1"/>
    <xf numFmtId="0" fontId="29" fillId="34" borderId="0" xfId="0" applyBorder="1"/>
    <xf numFmtId="0" fontId="29" fillId="34" borderId="0" xfId="0" applyBorder="1" applyAlignment="1">
      <alignment horizontal="left"/>
    </xf>
    <xf numFmtId="0" fontId="29" fillId="0" borderId="0" xfId="0" applyBorder="1"/>
    <xf numFmtId="2" fontId="30" fillId="34" borderId="0" xfId="0" applyBorder="1"/>
    <xf numFmtId="0" fontId="31" fillId="0" borderId="0" xfId="0"/>
    <xf numFmtId="64" fontId="32" fillId="34" borderId="0" xfId="4" applyBorder="1" applyAlignment="1"/>
    <xf numFmtId="0" fontId="25" fillId="33" borderId="0" xfId="0" applyBorder="1" applyAlignment="1">
      <alignment vertical="center" wrapText="1"/>
    </xf>
    <xf numFmtId="0" fontId="25" fillId="33" borderId="0" xfId="0" applyFill="1" applyBorder="1" applyAlignment="1">
      <alignment vertical="center" wrapText="1"/>
    </xf>
    <xf numFmtId="0" fontId="25" fillId="33" borderId="0" xfId="0" applyFill="1" applyBorder="1" applyAlignment="1">
      <alignment horizontal="center" vertical="center" wrapText="1"/>
    </xf>
    <xf numFmtId="0" fontId="23" fillId="0" borderId="0" xfId="0" applyBorder="1" applyAlignment="1">
      <alignment horizontal="center" vertical="center" wrapText="1"/>
    </xf>
    <xf numFmtId="0" fontId="33" fillId="35" borderId="10" xfId="0" applyBorder="1" applyAlignment="1">
      <alignment horizontal="center" vertical="center" wrapText="1"/>
    </xf>
    <xf numFmtId="0" fontId="33" fillId="35" borderId="0" xfId="0" applyBorder="1" applyAlignment="1">
      <alignment horizontal="center" vertical="center" wrapText="1"/>
    </xf>
    <xf numFmtId="0" fontId="33" fillId="0" borderId="10" xfId="0" applyBorder="1" applyAlignment="1">
      <alignment horizontal="center" vertical="center" wrapText="1"/>
    </xf>
    <xf numFmtId="0" fontId="33" fillId="0" borderId="0" xfId="0" applyBorder="1" applyAlignment="1">
      <alignment horizontal="center" vertical="center" wrapText="1"/>
    </xf>
    <xf numFmtId="64" fontId="34" fillId="36" borderId="11" xfId="4" applyBorder="1" applyAlignment="1">
      <alignment horizontal="center" vertical="center" wrapText="1"/>
    </xf>
    <xf numFmtId="0" fontId="34" fillId="36" borderId="12" xfId="0" applyBorder="1" applyAlignment="1">
      <alignment horizontal="center" vertical="center" wrapText="1"/>
    </xf>
    <xf numFmtId="0" fontId="34" fillId="36" borderId="13" xfId="0" applyBorder="1" applyAlignment="1">
      <alignment horizontal="center" vertical="center" wrapText="1"/>
    </xf>
    <xf numFmtId="0" fontId="34" fillId="36" borderId="14" xfId="0" applyBorder="1" applyAlignment="1">
      <alignment horizontal="center" vertical="center" wrapText="1"/>
    </xf>
    <xf numFmtId="0" fontId="34" fillId="37" borderId="14" xfId="0" applyBorder="1" applyAlignment="1">
      <alignment horizontal="center" vertical="center" wrapText="1"/>
    </xf>
    <xf numFmtId="0" fontId="34" fillId="37" borderId="12" xfId="0" applyBorder="1" applyAlignment="1">
      <alignment horizontal="center" vertical="center" wrapText="1"/>
    </xf>
    <xf numFmtId="0" fontId="34" fillId="38" borderId="14" xfId="0" applyBorder="1" applyAlignment="1">
      <alignment horizontal="center" vertical="center" wrapText="1"/>
    </xf>
    <xf numFmtId="0" fontId="34" fillId="38" borderId="12" xfId="0" applyBorder="1" applyAlignment="1">
      <alignment horizontal="center" vertical="center" wrapText="1"/>
    </xf>
    <xf numFmtId="64" fontId="34" fillId="36" borderId="15" xfId="4" applyBorder="1" applyAlignment="1">
      <alignment horizontal="center" vertical="center" wrapText="1"/>
    </xf>
    <xf numFmtId="0" fontId="35" fillId="39" borderId="16" xfId="0" applyBorder="1" applyAlignment="1">
      <alignment horizontal="center" vertical="center" wrapText="1"/>
    </xf>
    <xf numFmtId="0" fontId="35" fillId="39" borderId="17" xfId="0" applyBorder="1" applyAlignment="1">
      <alignment horizontal="center" vertical="center" wrapText="1"/>
    </xf>
    <xf numFmtId="65" fontId="36" fillId="40" borderId="18" xfId="0" applyBorder="1" applyAlignment="1">
      <alignment horizontal="center" vertical="center" wrapText="1"/>
    </xf>
    <xf numFmtId="66" fontId="36" fillId="40" borderId="19" xfId="0" applyBorder="1" applyAlignment="1">
      <alignment horizontal="center" vertical="center" wrapText="1"/>
    </xf>
    <xf numFmtId="66" fontId="36" fillId="40" borderId="20" xfId="0" applyBorder="1" applyAlignment="1">
      <alignment horizontal="center" vertical="center" wrapText="1"/>
    </xf>
    <xf numFmtId="66" fontId="37" fillId="39" borderId="16" xfId="0" applyBorder="1" applyAlignment="1">
      <alignment horizontal="center" vertical="center" wrapText="1"/>
    </xf>
    <xf numFmtId="66" fontId="37" fillId="39" borderId="17" xfId="0" applyBorder="1" applyAlignment="1">
      <alignment horizontal="center" vertical="center" wrapText="1"/>
    </xf>
    <xf numFmtId="65" fontId="36" fillId="0" borderId="18" xfId="0" applyBorder="1" applyAlignment="1">
      <alignment horizontal="center" vertical="center" wrapText="1"/>
    </xf>
    <xf numFmtId="66" fontId="36" fillId="0" borderId="19" xfId="0" applyBorder="1" applyAlignment="1">
      <alignment horizontal="center" vertical="center" wrapText="1"/>
    </xf>
    <xf numFmtId="66" fontId="36" fillId="0" borderId="20" xfId="0" applyBorder="1" applyAlignment="1">
      <alignment horizontal="center" vertical="center" wrapText="1"/>
    </xf>
    <xf numFmtId="66" fontId="36" fillId="0" borderId="18" xfId="0" applyBorder="1" applyAlignment="1">
      <alignment horizontal="center" vertical="center" wrapText="1"/>
    </xf>
    <xf numFmtId="65" fontId="37" fillId="39" borderId="16" xfId="0" applyBorder="1" applyAlignment="1">
      <alignment horizontal="center" vertical="center" wrapText="1"/>
    </xf>
    <xf numFmtId="0" fontId="38" fillId="0" borderId="10" xfId="0" applyBorder="1" applyAlignment="1">
      <alignment horizontal="right" vertical="center" wrapText="1"/>
    </xf>
    <xf numFmtId="0" fontId="39" fillId="0" borderId="0" xfId="0" applyBorder="1" applyAlignment="1">
      <alignment vertical="center" wrapText="1"/>
    </xf>
    <xf numFmtId="0" fontId="40" fillId="38" borderId="21" xfId="0" applyBorder="1" applyAlignment="1">
      <alignment horizontal="center" vertical="center" wrapText="1"/>
    </xf>
    <xf numFmtId="0" fontId="40" fillId="38" borderId="22" xfId="0" applyBorder="1" applyAlignment="1">
      <alignment horizontal="center" vertical="center" wrapText="1"/>
    </xf>
    <xf numFmtId="0" fontId="40" fillId="38" borderId="23" xfId="0" applyBorder="1" applyAlignment="1">
      <alignment horizontal="center" vertical="center" wrapText="1"/>
    </xf>
    <xf numFmtId="0" fontId="40" fillId="38" borderId="24" xfId="0" applyBorder="1" applyAlignment="1">
      <alignment horizontal="center" vertical="center" wrapText="1"/>
    </xf>
    <xf numFmtId="0" fontId="40" fillId="38" borderId="10" xfId="0" applyBorder="1" applyAlignment="1">
      <alignment horizontal="center" vertical="center" wrapText="1"/>
    </xf>
    <xf numFmtId="0" fontId="40" fillId="38" borderId="0" xfId="0" applyBorder="1" applyAlignment="1">
      <alignment horizontal="center" vertical="center" wrapText="1"/>
    </xf>
    <xf numFmtId="0" fontId="40" fillId="38" borderId="25" xfId="0" applyBorder="1" applyAlignment="1">
      <alignment horizontal="center" vertical="center" wrapText="1"/>
    </xf>
    <xf numFmtId="0" fontId="41" fillId="39" borderId="25" xfId="0" applyBorder="1" applyAlignment="1">
      <alignment horizontal="center" vertical="center" wrapText="1"/>
    </xf>
    <xf numFmtId="64" fontId="41" fillId="39" borderId="26" xfId="4" applyBorder="1" applyAlignment="1">
      <alignment horizontal="center" wrapText="1"/>
    </xf>
    <xf numFmtId="64" fontId="41" fillId="39" borderId="27" xfId="4" applyBorder="1" applyAlignment="1">
      <alignment horizontal="center" wrapText="1"/>
    </xf>
    <xf numFmtId="64" fontId="41" fillId="39" borderId="28" xfId="4" applyBorder="1" applyAlignment="1">
      <alignment vertical="center" wrapText="1"/>
    </xf>
    <xf numFmtId="67" fontId="38" fillId="31" borderId="25" xfId="4" applyBorder="1" applyAlignment="1">
      <alignment vertical="center" wrapText="1"/>
    </xf>
    <xf numFmtId="64" fontId="41" fillId="39" borderId="28" xfId="4" applyBorder="1" applyAlignment="1">
      <alignment horizontal="center" vertical="center" wrapText="1"/>
    </xf>
    <xf numFmtId="68" fontId="39" fillId="39" borderId="26" xfId="4" applyBorder="1" applyAlignment="1">
      <alignment horizontal="center" vertical="center" wrapText="1"/>
    </xf>
    <xf numFmtId="64" fontId="39" fillId="39" borderId="26" xfId="4" applyBorder="1"/>
    <xf numFmtId="64" fontId="39" fillId="39" borderId="29" xfId="4" applyBorder="1"/>
    <xf numFmtId="0" fontId="29" fillId="39" borderId="29" xfId="0" applyBorder="1"/>
    <xf numFmtId="0" fontId="40" fillId="38" borderId="30" xfId="0" applyBorder="1" applyAlignment="1">
      <alignment horizontal="center" vertical="center" wrapText="1"/>
    </xf>
    <xf numFmtId="0" fontId="41" fillId="39" borderId="30" xfId="0" applyBorder="1" applyAlignment="1">
      <alignment horizontal="center" vertical="center" wrapText="1"/>
    </xf>
    <xf numFmtId="64" fontId="41" fillId="39" borderId="10" xfId="4" applyBorder="1" applyAlignment="1">
      <alignment horizontal="center" vertical="center" wrapText="1"/>
    </xf>
    <xf numFmtId="64" fontId="41" fillId="39" borderId="31" xfId="4" applyBorder="1" applyAlignment="1">
      <alignment horizontal="center" vertical="center" wrapText="1"/>
    </xf>
    <xf numFmtId="64" fontId="41" fillId="39" borderId="32" xfId="4" applyBorder="1" applyAlignment="1">
      <alignment vertical="center" wrapText="1"/>
    </xf>
    <xf numFmtId="67" fontId="38" fillId="31" borderId="30" xfId="4" applyBorder="1" applyAlignment="1">
      <alignment vertical="center" wrapText="1"/>
    </xf>
    <xf numFmtId="64" fontId="41" fillId="39" borderId="32" xfId="4" applyBorder="1" applyAlignment="1">
      <alignment horizontal="center" vertical="center" wrapText="1"/>
    </xf>
    <xf numFmtId="68" fontId="35" fillId="39" borderId="10" xfId="4" applyBorder="1" applyAlignment="1">
      <alignment horizontal="center" vertical="center" wrapText="1"/>
    </xf>
    <xf numFmtId="64" fontId="39" fillId="39" borderId="10" xfId="4" applyBorder="1" applyAlignment="1">
      <alignment vertical="center"/>
    </xf>
    <xf numFmtId="64" fontId="39" fillId="39" borderId="0" xfId="4" applyBorder="1" applyAlignment="1">
      <alignment vertical="center"/>
    </xf>
    <xf numFmtId="0" fontId="29" fillId="39" borderId="0" xfId="0" applyBorder="1"/>
    <xf numFmtId="64" fontId="41" fillId="39" borderId="33" xfId="4" applyBorder="1" applyAlignment="1">
      <alignment horizontal="center" vertical="center" wrapText="1"/>
    </xf>
    <xf numFmtId="64" fontId="41" fillId="39" borderId="34" xfId="4" applyBorder="1" applyAlignment="1">
      <alignment horizontal="center" vertical="center" wrapText="1"/>
    </xf>
    <xf numFmtId="64" fontId="41" fillId="39" borderId="35" xfId="4" applyBorder="1" applyAlignment="1">
      <alignment vertical="center" wrapText="1"/>
    </xf>
    <xf numFmtId="64" fontId="41" fillId="39" borderId="35" xfId="4" applyBorder="1" applyAlignment="1">
      <alignment horizontal="center" vertical="center" wrapText="1"/>
    </xf>
    <xf numFmtId="68" fontId="39" fillId="39" borderId="33" xfId="4" applyBorder="1" applyAlignment="1">
      <alignment horizontal="center" vertical="center" wrapText="1"/>
    </xf>
    <xf numFmtId="64" fontId="41" fillId="39" borderId="34" xfId="4" applyBorder="1" applyAlignment="1">
      <alignment horizontal="center" wrapText="1"/>
    </xf>
    <xf numFmtId="64" fontId="39" fillId="39" borderId="33" xfId="4" applyBorder="1" applyAlignment="1">
      <alignment vertical="center"/>
    </xf>
    <xf numFmtId="64" fontId="39" fillId="39" borderId="36" xfId="4" applyBorder="1" applyAlignment="1">
      <alignment vertical="center"/>
    </xf>
    <xf numFmtId="0" fontId="29" fillId="39" borderId="36" xfId="0" applyBorder="1"/>
    <xf numFmtId="64" fontId="41" fillId="39" borderId="11" xfId="4" applyBorder="1" applyAlignment="1">
      <alignment horizontal="center" wrapText="1"/>
    </xf>
    <xf numFmtId="64" fontId="41" fillId="39" borderId="37" xfId="4" applyBorder="1" applyAlignment="1">
      <alignment horizontal="center" wrapText="1"/>
    </xf>
    <xf numFmtId="64" fontId="41" fillId="39" borderId="38" xfId="4" applyBorder="1" applyAlignment="1">
      <alignment vertical="center" wrapText="1"/>
    </xf>
    <xf numFmtId="64" fontId="41" fillId="39" borderId="38" xfId="4" applyBorder="1" applyAlignment="1">
      <alignment horizontal="center" vertical="center" wrapText="1"/>
    </xf>
    <xf numFmtId="68" fontId="39" fillId="39" borderId="11" xfId="4" applyBorder="1" applyAlignment="1">
      <alignment horizontal="center" vertical="center" wrapText="1"/>
    </xf>
    <xf numFmtId="64" fontId="39" fillId="39" borderId="11" xfId="4" applyBorder="1"/>
    <xf numFmtId="64" fontId="39" fillId="39" borderId="39" xfId="4" applyBorder="1"/>
    <xf numFmtId="0" fontId="29" fillId="39" borderId="39" xfId="0" applyBorder="1"/>
    <xf numFmtId="0" fontId="40" fillId="38" borderId="14" xfId="0" applyBorder="1" applyAlignment="1">
      <alignment horizontal="center" vertical="center" wrapText="1"/>
    </xf>
    <xf numFmtId="0" fontId="41" fillId="39" borderId="14" xfId="0" applyBorder="1" applyAlignment="1">
      <alignment horizontal="center" vertical="center" wrapText="1"/>
    </xf>
    <xf numFmtId="64" fontId="41" fillId="39" borderId="40" xfId="4" applyBorder="1" applyAlignment="1">
      <alignment horizontal="center" vertical="center" wrapText="1"/>
    </xf>
    <xf numFmtId="64" fontId="41" fillId="39" borderId="41" xfId="4" applyBorder="1" applyAlignment="1">
      <alignment horizontal="center" vertical="center" wrapText="1"/>
    </xf>
    <xf numFmtId="64" fontId="41" fillId="39" borderId="42" xfId="4" applyBorder="1" applyAlignment="1">
      <alignment vertical="center" wrapText="1"/>
    </xf>
    <xf numFmtId="67" fontId="38" fillId="31" borderId="14" xfId="4" applyBorder="1" applyAlignment="1">
      <alignment vertical="center" wrapText="1"/>
    </xf>
    <xf numFmtId="64" fontId="41" fillId="39" borderId="42" xfId="4" applyBorder="1" applyAlignment="1">
      <alignment horizontal="center" vertical="center" wrapText="1"/>
    </xf>
    <xf numFmtId="68" fontId="39" fillId="39" borderId="40" xfId="4" applyBorder="1" applyAlignment="1">
      <alignment horizontal="center" vertical="center" wrapText="1"/>
    </xf>
    <xf numFmtId="64" fontId="41" fillId="39" borderId="41" xfId="4" applyBorder="1" applyAlignment="1">
      <alignment horizontal="center" wrapText="1"/>
    </xf>
    <xf numFmtId="64" fontId="39" fillId="39" borderId="40" xfId="4" applyBorder="1" applyAlignment="1">
      <alignment vertical="center"/>
    </xf>
    <xf numFmtId="64" fontId="39" fillId="39" borderId="43" xfId="4" applyBorder="1" applyAlignment="1">
      <alignment vertical="center"/>
    </xf>
    <xf numFmtId="0" fontId="29" fillId="39" borderId="43" xfId="0" applyBorder="1"/>
    <xf numFmtId="0" fontId="40" fillId="38" borderId="44" xfId="0" applyBorder="1" applyAlignment="1">
      <alignment horizontal="center" vertical="center" wrapText="1"/>
    </xf>
    <xf numFmtId="0" fontId="41" fillId="39" borderId="44" xfId="0" applyBorder="1" applyAlignment="1">
      <alignment horizontal="center" vertical="center" wrapText="1"/>
    </xf>
    <xf numFmtId="64" fontId="41" fillId="39" borderId="45" xfId="4" applyBorder="1" applyAlignment="1">
      <alignment horizontal="center" vertical="center" wrapText="1"/>
    </xf>
    <xf numFmtId="64" fontId="41" fillId="39" borderId="46" xfId="4" applyBorder="1" applyAlignment="1">
      <alignment horizontal="center" vertical="center" wrapText="1"/>
    </xf>
    <xf numFmtId="64" fontId="41" fillId="39" borderId="47" xfId="4" applyBorder="1" applyAlignment="1">
      <alignment vertical="center" wrapText="1"/>
    </xf>
    <xf numFmtId="67" fontId="38" fillId="31" borderId="44" xfId="4" applyBorder="1" applyAlignment="1">
      <alignment vertical="center" wrapText="1"/>
    </xf>
    <xf numFmtId="64" fontId="41" fillId="39" borderId="47" xfId="4" applyBorder="1" applyAlignment="1">
      <alignment horizontal="center" vertical="center" wrapText="1"/>
    </xf>
    <xf numFmtId="68" fontId="39" fillId="39" borderId="45" xfId="4" applyBorder="1" applyAlignment="1">
      <alignment horizontal="center" vertical="center" wrapText="1"/>
    </xf>
    <xf numFmtId="64" fontId="41" fillId="39" borderId="46" xfId="4" applyBorder="1" applyAlignment="1">
      <alignment horizontal="center" wrapText="1"/>
    </xf>
    <xf numFmtId="64" fontId="39" fillId="39" borderId="45" xfId="4" applyBorder="1" applyAlignment="1">
      <alignment vertical="center"/>
    </xf>
    <xf numFmtId="64" fontId="39" fillId="39" borderId="48" xfId="4" applyBorder="1" applyAlignment="1">
      <alignment vertical="center"/>
    </xf>
    <xf numFmtId="0" fontId="29" fillId="39" borderId="48" xfId="0" applyBorder="1"/>
    <xf numFmtId="64" fontId="40" fillId="38" borderId="10" xfId="4" applyBorder="1" applyAlignment="1">
      <alignment vertical="center"/>
    </xf>
    <xf numFmtId="64" fontId="40" fillId="38" borderId="0" xfId="4" applyBorder="1" applyAlignment="1">
      <alignment vertical="center" wrapText="1"/>
    </xf>
    <xf numFmtId="64" fontId="40" fillId="38" borderId="0" xfId="4" applyBorder="1" applyAlignment="1">
      <alignment vertical="center"/>
    </xf>
    <xf numFmtId="0" fontId="29" fillId="38" borderId="0" xfId="0" applyBorder="1"/>
    <xf numFmtId="0" fontId="0" fillId="0" borderId="0" xfId="0" applyBorder="1" applyAlignment="1">
      <alignment vertical="center" wrapText="1"/>
    </xf>
    <xf numFmtId="0" fontId="0" fillId="33" borderId="0" xfId="0" applyFill="1" applyBorder="1" applyAlignment="1">
      <alignment vertical="center" wrapText="1"/>
    </xf>
    <xf numFmtId="0" fontId="0" fillId="33" borderId="0" xfId="0" applyFill="1" applyBorder="1" applyAlignment="1">
      <alignment horizontal="center" vertical="center" wrapText="1"/>
    </xf>
    <xf numFmtId="0" fontId="2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20" fillId="41" borderId="0" xfId="0" applyFill="1" applyBorder="1" applyAlignment="1">
      <alignment vertical="center"/>
    </xf>
    <xf numFmtId="0" fontId="0" fillId="41" borderId="0" xfId="0" applyFill="1" applyBorder="1" applyAlignment="1">
      <alignment vertical="center"/>
    </xf>
    <xf numFmtId="0" fontId="20" fillId="41" borderId="0" xfId="0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2" fillId="34" borderId="0" xfId="0" applyBorder="1" applyAlignment="1">
      <alignment horizontal="left"/>
    </xf>
    <xf numFmtId="0" fontId="43" fillId="0" borderId="0" xfId="0">
      <alignment vertical="center"/>
    </xf>
    <xf numFmtId="0" fontId="44" fillId="34" borderId="0" xfId="0" applyBorder="1" applyAlignment="1">
      <alignment horizontal="left"/>
    </xf>
    <xf numFmtId="0" fontId="1" fillId="34" borderId="0" xfId="0" applyBorder="1" applyAlignment="1">
      <alignment horizontal="left"/>
    </xf>
    <xf numFmtId="0" fontId="1" fillId="34" borderId="0" xfId="0" applyBorder="1"/>
    <xf numFmtId="0" fontId="45" fillId="34" borderId="0" xfId="0" applyBorder="1" applyAlignment="1">
      <alignment horizontal="left"/>
    </xf>
    <xf numFmtId="0" fontId="45" fillId="34" borderId="0" xfId="0" applyBorder="1"/>
    <xf numFmtId="0" fontId="20" fillId="40" borderId="0" xfId="0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46" fillId="0" borderId="0" xfId="0" applyAlignment="1">
      <alignment horizontal="left" vertical="center"/>
    </xf>
    <xf numFmtId="0" fontId="50" fillId="0" borderId="0" xfId="0" applyAlignment="1">
      <alignment horizontal="left" vertical="center"/>
    </xf>
    <xf numFmtId="64" fontId="53" fillId="34" borderId="0" xfId="4" applyBorder="1" applyAlignment="1"/>
    <xf numFmtId="0" fontId="54" fillId="0" borderId="0" xfId="0" applyAlignment="1"/>
    <xf numFmtId="64" fontId="55" fillId="34" borderId="0" xfId="4" applyBorder="1" applyAlignment="1"/>
    <xf numFmtId="0" fontId="56" fillId="34" borderId="0" xfId="0" applyBorder="1" applyAlignment="1">
      <alignment horizontal="left"/>
    </xf>
    <xf numFmtId="2" fontId="57" fillId="34" borderId="0" xfId="0" applyBorder="1"/>
    <xf numFmtId="2" fontId="58" fillId="34" borderId="0" xfId="0" applyBorder="1"/>
    <xf numFmtId="0" fontId="59" fillId="34" borderId="0" xfId="0" applyBorder="1"/>
    <xf numFmtId="0" fontId="56" fillId="34" borderId="49" xfId="0" applyBorder="1" applyAlignment="1">
      <alignment horizontal="left"/>
    </xf>
    <xf numFmtId="2" fontId="58" fillId="34" borderId="49" xfId="0" applyBorder="1"/>
    <xf numFmtId="0" fontId="45" fillId="34" borderId="50" xfId="0" applyBorder="1" applyAlignment="1">
      <alignment horizontal="left"/>
    </xf>
    <xf numFmtId="0" fontId="56" fillId="34" borderId="50" xfId="0" applyBorder="1" applyAlignment="1">
      <alignment horizontal="left"/>
    </xf>
    <xf numFmtId="2" fontId="58" fillId="34" borderId="50" xfId="0" applyBorder="1"/>
    <xf numFmtId="0" fontId="56" fillId="34" borderId="51" xfId="0" applyBorder="1" applyAlignment="1">
      <alignment horizontal="left"/>
    </xf>
    <xf numFmtId="0" fontId="60" fillId="0" borderId="0" xfId="0" applyAlignment="1">
      <alignment horizontal="center"/>
    </xf>
    <xf numFmtId="0" fontId="61" fillId="0" borderId="0" xfId="0" applyAlignment="1"/>
    <xf numFmtId="0" fontId="61" fillId="0" borderId="0" xfId="0" applyAlignment="1">
      <alignment horizontal="center"/>
    </xf>
    <xf numFmtId="0" fontId="62" fillId="0" borderId="52" xfId="0" applyBorder="1" applyAlignment="1">
      <alignment horizontal="center" vertical="center"/>
    </xf>
    <xf numFmtId="0" fontId="62" fillId="0" borderId="53" xfId="0" applyBorder="1" applyAlignment="1">
      <alignment horizontal="center" vertical="center"/>
    </xf>
    <xf numFmtId="0" fontId="62" fillId="0" borderId="54" xfId="0" applyBorder="1" applyAlignment="1">
      <alignment horizontal="center" vertical="center"/>
    </xf>
    <xf numFmtId="0" fontId="62" fillId="0" borderId="55" xfId="0" applyBorder="1" applyAlignment="1">
      <alignment horizontal="center" vertical="center"/>
    </xf>
    <xf numFmtId="0" fontId="63" fillId="0" borderId="55" xfId="0" applyBorder="1" applyAlignment="1">
      <alignment horizontal="center" vertical="center" wrapText="1"/>
    </xf>
    <xf numFmtId="0" fontId="62" fillId="0" borderId="56" xfId="0" applyBorder="1" applyAlignment="1">
      <alignment horizontal="center" vertical="center"/>
    </xf>
    <xf numFmtId="0" fontId="62" fillId="0" borderId="57" xfId="0" applyBorder="1" applyAlignment="1">
      <alignment horizontal="center" vertical="center"/>
    </xf>
    <xf numFmtId="0" fontId="62" fillId="0" borderId="58" xfId="0" applyBorder="1" applyAlignment="1">
      <alignment horizontal="center" vertical="center"/>
    </xf>
    <xf numFmtId="0" fontId="62" fillId="0" borderId="56" xfId="0" applyBorder="1" applyAlignment="1">
      <alignment horizontal="center" vertical="center" wrapText="1"/>
    </xf>
    <xf numFmtId="0" fontId="62" fillId="0" borderId="59" xfId="0" applyBorder="1" applyAlignment="1">
      <alignment horizontal="center" vertical="center"/>
    </xf>
    <xf numFmtId="0" fontId="63" fillId="0" borderId="59" xfId="0" applyBorder="1" applyAlignment="1">
      <alignment horizontal="center" vertical="center"/>
    </xf>
    <xf numFmtId="0" fontId="64" fillId="39" borderId="60" xfId="0" applyBorder="1" applyAlignment="1">
      <alignment horizontal="center" vertical="center"/>
    </xf>
    <xf numFmtId="0" fontId="64" fillId="39" borderId="61" xfId="0" applyBorder="1" applyAlignment="1">
      <alignment horizontal="center" vertical="center"/>
    </xf>
    <xf numFmtId="65" fontId="64" fillId="40" borderId="62" xfId="0" applyBorder="1" applyAlignment="1">
      <alignment horizontal="center" vertical="center"/>
    </xf>
    <xf numFmtId="0" fontId="64" fillId="0" borderId="60" xfId="0" applyBorder="1" applyAlignment="1">
      <alignment horizontal="center" vertical="center"/>
    </xf>
    <xf numFmtId="0" fontId="64" fillId="0" borderId="61" xfId="0" applyBorder="1" applyAlignment="1">
      <alignment horizontal="center" vertical="center"/>
    </xf>
    <xf numFmtId="0" fontId="64" fillId="39" borderId="62" xfId="0" applyBorder="1" applyAlignment="1">
      <alignment horizontal="center" vertical="center"/>
    </xf>
    <xf numFmtId="65" fontId="65" fillId="40" borderId="63" xfId="0" applyBorder="1" applyAlignment="1">
      <alignment vertical="center"/>
    </xf>
    <xf numFmtId="65" fontId="64" fillId="0" borderId="63" xfId="0" applyBorder="1" applyAlignment="1">
      <alignment vertical="center"/>
    </xf>
    <xf numFmtId="0" fontId="64" fillId="0" borderId="0" xfId="0"/>
    <xf numFmtId="0" fontId="64" fillId="39" borderId="64" xfId="0" applyBorder="1" applyAlignment="1">
      <alignment horizontal="center" vertical="center"/>
    </xf>
    <xf numFmtId="0" fontId="64" fillId="39" borderId="50" xfId="0" applyBorder="1" applyAlignment="1">
      <alignment horizontal="center" vertical="center"/>
    </xf>
    <xf numFmtId="65" fontId="64" fillId="40" borderId="65" xfId="0" applyBorder="1" applyAlignment="1">
      <alignment horizontal="center" vertical="center"/>
    </xf>
    <xf numFmtId="0" fontId="64" fillId="0" borderId="64" xfId="0" applyBorder="1" applyAlignment="1">
      <alignment horizontal="center" vertical="center"/>
    </xf>
    <xf numFmtId="0" fontId="64" fillId="0" borderId="50" xfId="0" applyBorder="1" applyAlignment="1">
      <alignment horizontal="center" vertical="center"/>
    </xf>
    <xf numFmtId="0" fontId="64" fillId="39" borderId="65" xfId="0" applyBorder="1" applyAlignment="1">
      <alignment horizontal="center" vertical="center"/>
    </xf>
    <xf numFmtId="65" fontId="64" fillId="0" borderId="66" xfId="0" applyBorder="1" applyAlignment="1">
      <alignment vertical="center"/>
    </xf>
    <xf numFmtId="0" fontId="64" fillId="39" borderId="56" xfId="0" applyBorder="1" applyAlignment="1">
      <alignment horizontal="center" vertical="center"/>
    </xf>
    <xf numFmtId="0" fontId="64" fillId="39" borderId="57" xfId="0" applyBorder="1" applyAlignment="1">
      <alignment horizontal="center" vertical="center"/>
    </xf>
    <xf numFmtId="65" fontId="64" fillId="40" borderId="58" xfId="0" applyBorder="1" applyAlignment="1">
      <alignment horizontal="center" vertical="center"/>
    </xf>
    <xf numFmtId="0" fontId="64" fillId="0" borderId="56" xfId="0" applyBorder="1" applyAlignment="1">
      <alignment horizontal="center" vertical="center"/>
    </xf>
    <xf numFmtId="0" fontId="64" fillId="0" borderId="57" xfId="0" applyBorder="1" applyAlignment="1">
      <alignment horizontal="center" vertical="center"/>
    </xf>
    <xf numFmtId="0" fontId="64" fillId="39" borderId="58" xfId="0" applyBorder="1" applyAlignment="1">
      <alignment horizontal="center" vertical="center"/>
    </xf>
    <xf numFmtId="65" fontId="65" fillId="40" borderId="67" xfId="0" applyBorder="1" applyAlignment="1">
      <alignment vertical="center"/>
    </xf>
    <xf numFmtId="65" fontId="64" fillId="0" borderId="59" xfId="0" applyBorder="1" applyAlignment="1">
      <alignment vertical="center"/>
    </xf>
    <xf numFmtId="0" fontId="66" fillId="39" borderId="0" xfId="0" applyAlignment="1">
      <alignment vertical="center"/>
    </xf>
    <xf numFmtId="0" fontId="61" fillId="0" borderId="0" xfId="0" applyAlignment="1">
      <alignment horizontal="center" vertical="center"/>
    </xf>
    <xf numFmtId="0" fontId="66" fillId="0" borderId="0" xfId="0" applyAlignment="1">
      <alignment horizontal="center" vertical="center"/>
    </xf>
    <xf numFmtId="0" fontId="66" fillId="0" borderId="0" xfId="0" applyAlignment="1">
      <alignment vertical="center"/>
    </xf>
    <xf numFmtId="0" fontId="66" fillId="40" borderId="0" xfId="0" applyAlignment="1">
      <alignment vertical="center"/>
    </xf>
    <xf numFmtId="0" fontId="66" fillId="0" borderId="0" xfId="0" applyAlignment="1">
      <alignment horizontal="left" vertical="center" wrapText="1"/>
    </xf>
    <xf numFmtId="0" fontId="66" fillId="0" borderId="0" xfId="0" applyAlignment="1">
      <alignment horizontal="left" vertical="center"/>
    </xf>
    <xf numFmtId="0" fontId="66" fillId="0" borderId="0" xfId="0"/>
    <xf numFmtId="0" fontId="68" fillId="0" borderId="0" xfId="0" applyAlignment="1">
      <alignment vertical="center"/>
    </xf>
    <xf numFmtId="0" fontId="68" fillId="0" borderId="0" xfId="0" applyBorder="1" applyAlignment="1">
      <alignment horizontal="center" vertical="center"/>
    </xf>
    <xf numFmtId="0" fontId="69" fillId="0" borderId="0" xfId="0" applyBorder="1" applyAlignment="1">
      <alignment vertical="center"/>
    </xf>
    <xf numFmtId="0" fontId="70" fillId="0" borderId="0" xfId="0" applyBorder="1" applyAlignment="1">
      <alignment vertical="center"/>
    </xf>
    <xf numFmtId="0" fontId="70" fillId="0" borderId="0" xfId="0" applyBorder="1" applyAlignment="1">
      <alignment vertical="center" wrapText="1"/>
    </xf>
    <xf numFmtId="0" fontId="71" fillId="0" borderId="0" xfId="0" applyBorder="1" applyAlignment="1">
      <alignment vertical="center" wrapText="1"/>
    </xf>
    <xf numFmtId="0" fontId="71" fillId="0" borderId="0" xfId="0" applyBorder="1" applyAlignment="1">
      <alignment vertical="center"/>
    </xf>
    <xf numFmtId="0" fontId="73" fillId="0" borderId="0" xfId="0" applyBorder="1" applyAlignment="1">
      <alignment vertical="center" wrapText="1"/>
    </xf>
    <xf numFmtId="0" fontId="73" fillId="0" borderId="0" xfId="0" applyBorder="1" applyAlignment="1">
      <alignment vertical="center"/>
    </xf>
    <xf numFmtId="0" fontId="0" fillId="0" borderId="0" xfId="0" applyNumberFormat="1" applyFill="1" applyBorder="1" applyAlignment="1" applyProtection="1">
      <alignment vertical="center"/>
    </xf>
    <xf numFmtId="0" fontId="75" fillId="0" borderId="0" xfId="0" applyBorder="1" applyAlignment="1">
      <alignment vertical="center" wrapText="1"/>
    </xf>
    <xf numFmtId="0" fontId="75" fillId="0" borderId="0" xfId="0" applyBorder="1" applyAlignment="1">
      <alignment vertical="center"/>
    </xf>
    <xf numFmtId="0" fontId="14" fillId="0" borderId="0" xfId="0" applyNumberFormat="1" applyFill="1" applyBorder="1" applyAlignment="1" applyProtection="1">
      <alignment vertical="center"/>
    </xf>
    <xf numFmtId="0" fontId="77" fillId="0" borderId="0" xfId="0" applyBorder="1" applyAlignment="1">
      <alignment vertical="center" wrapText="1"/>
    </xf>
    <xf numFmtId="0" fontId="77" fillId="0" borderId="0" xfId="0" applyBorder="1" applyAlignment="1">
      <alignment vertical="center"/>
    </xf>
    <xf numFmtId="0" fontId="69" fillId="0" borderId="0" xfId="0" applyAlignment="1">
      <alignment vertical="center" indent="1"/>
    </xf>
    <xf numFmtId="0" fontId="0" fillId="0" borderId="0" xfId="0" applyBorder="1">
      <alignment vertical="center"/>
    </xf>
    <xf numFmtId="0" fontId="79" fillId="41" borderId="0" xfId="0" applyFill="1" applyBorder="1" applyAlignment="1">
      <alignment vertical="center" wrapText="1"/>
    </xf>
    <xf numFmtId="0" fontId="68" fillId="41" borderId="0" xfId="0" applyFill="1" applyAlignment="1">
      <alignment vertical="center" wrapText="1" indent="1"/>
    </xf>
    <xf numFmtId="0" fontId="68" fillId="0" borderId="0" xfId="0" applyAlignment="1">
      <alignment vertical="center" indent="1"/>
    </xf>
    <xf numFmtId="0" fontId="69" fillId="0" borderId="0" xfId="0" applyBorder="1" applyAlignment="1">
      <alignment vertical="center" indent="1"/>
    </xf>
    <xf numFmtId="0" fontId="80" fillId="41" borderId="0" xfId="0" applyFill="1" applyBorder="1" applyAlignment="1">
      <alignment vertical="center" wrapText="1" indent="1"/>
    </xf>
    <xf numFmtId="0" fontId="70" fillId="41" borderId="0" xfId="0" applyFill="1" applyBorder="1" applyAlignment="1">
      <alignment vertical="center" wrapText="1" indent="1"/>
    </xf>
    <xf numFmtId="0" fontId="70" fillId="0" borderId="0" xfId="0" applyBorder="1" applyAlignment="1">
      <alignment vertical="center" indent="1"/>
    </xf>
    <xf numFmtId="0" fontId="69" fillId="0" borderId="0" xfId="0" applyBorder="1" applyAlignment="1">
      <alignment horizontal="center" vertical="center" indent="1"/>
    </xf>
    <xf numFmtId="0" fontId="80" fillId="41" borderId="0" xfId="0" applyFill="1" applyBorder="1" applyAlignment="1">
      <alignment horizontal="center" vertical="center" wrapText="1" indent="1"/>
    </xf>
    <xf numFmtId="0" fontId="70" fillId="41" borderId="0" xfId="0" applyFill="1" applyBorder="1" applyAlignment="1">
      <alignment horizontal="center" vertical="center" wrapText="1" indent="1"/>
    </xf>
    <xf numFmtId="0" fontId="70" fillId="0" borderId="0" xfId="0" applyBorder="1" applyAlignment="1">
      <alignment horizontal="center" vertical="center" indent="1"/>
    </xf>
    <xf numFmtId="0" fontId="68" fillId="0" borderId="0" xfId="0" applyBorder="1" applyAlignment="1">
      <alignment horizontal="center" vertical="center" indent="1"/>
    </xf>
    <xf numFmtId="0" fontId="81" fillId="0" borderId="0" xfId="0" applyBorder="1" applyAlignment="1">
      <alignment vertical="center"/>
    </xf>
    <xf numFmtId="0" fontId="81" fillId="41" borderId="0" xfId="0" applyFill="1" applyBorder="1" applyAlignment="1">
      <alignment vertical="center"/>
    </xf>
    <xf numFmtId="0" fontId="82" fillId="0" borderId="0" xfId="0" applyBorder="1" applyAlignment="1">
      <alignment vertical="center"/>
    </xf>
    <xf numFmtId="0" fontId="82" fillId="41" borderId="0" xfId="0" applyFill="1" applyBorder="1" applyAlignment="1">
      <alignment vertical="center"/>
    </xf>
    <xf numFmtId="0" fontId="83" fillId="42" borderId="0" xfId="0" applyNumberFormat="1" applyFill="1" applyBorder="1" applyAlignment="1">
      <alignment vertical="center"/>
    </xf>
    <xf numFmtId="0" fontId="84" fillId="42" borderId="0" xfId="0" applyNumberFormat="1" applyFill="1" applyBorder="1" applyAlignment="1">
      <alignment horizontal="center" vertical="center"/>
    </xf>
    <xf numFmtId="0" fontId="85" fillId="42" borderId="0" xfId="0" applyNumberFormat="1" applyFill="1" applyBorder="1" applyAlignment="1">
      <alignment horizontal="center" vertical="center"/>
    </xf>
    <xf numFmtId="0" fontId="83" fillId="42" borderId="0" xfId="0" applyNumberFormat="1" applyFill="1" applyBorder="1" applyAlignment="1">
      <alignment horizontal="center" vertical="center"/>
    </xf>
    <xf numFmtId="0" fontId="86" fillId="42" borderId="0" xfId="0" applyNumberFormat="1" applyFill="1" applyBorder="1" applyAlignment="1">
      <alignment horizontal="center" vertical="center"/>
    </xf>
    <xf numFmtId="0" fontId="66" fillId="43" borderId="68" xfId="0" applyBorder="1"/>
    <xf numFmtId="0" fontId="66" fillId="43" borderId="69" xfId="0" applyBorder="1"/>
    <xf numFmtId="0" fontId="63" fillId="43" borderId="70" xfId="0" applyBorder="1"/>
    <xf numFmtId="0" fontId="66" fillId="43" borderId="71" xfId="0" applyBorder="1"/>
    <xf numFmtId="0" fontId="66" fillId="43" borderId="0" xfId="0" applyBorder="1"/>
    <xf numFmtId="0" fontId="92" fillId="43" borderId="72" xfId="0" applyBorder="1" applyAlignment="1"/>
    <xf numFmtId="0" fontId="66" fillId="43" borderId="73" xfId="0" applyBorder="1"/>
    <xf numFmtId="0" fontId="93" fillId="43" borderId="73" xfId="0" applyBorder="1" applyAlignment="1">
      <alignment horizontal="center" vertical="center"/>
    </xf>
    <xf numFmtId="0" fontId="93" fillId="43" borderId="0" xfId="0" applyBorder="1" applyAlignment="1">
      <alignment horizontal="center" vertical="center"/>
    </xf>
    <xf numFmtId="0" fontId="93" fillId="43" borderId="74" xfId="0" applyBorder="1" applyAlignment="1">
      <alignment horizontal="center" vertical="center"/>
    </xf>
    <xf numFmtId="0" fontId="92" fillId="43" borderId="72" xfId="0" applyBorder="1" applyAlignment="1">
      <alignment horizontal="center"/>
    </xf>
    <xf numFmtId="0" fontId="94" fillId="2" borderId="75" xfId="0" applyBorder="1" applyAlignment="1">
      <alignment horizontal="left" vertical="center"/>
    </xf>
    <xf numFmtId="0" fontId="94" fillId="2" borderId="0" xfId="0" applyBorder="1" applyAlignment="1">
      <alignment horizontal="left" vertical="center"/>
    </xf>
    <xf numFmtId="0" fontId="94" fillId="2" borderId="76" xfId="0" applyBorder="1" applyAlignment="1">
      <alignment horizontal="left" vertical="center"/>
    </xf>
    <xf numFmtId="0" fontId="95" fillId="43" borderId="0" xfId="0" applyBorder="1" applyAlignment="1">
      <alignment horizontal="left" vertical="center"/>
    </xf>
    <xf numFmtId="0" fontId="96" fillId="2" borderId="77" xfId="0" applyBorder="1" applyAlignment="1">
      <alignment horizontal="left" vertical="center"/>
    </xf>
    <xf numFmtId="0" fontId="96" fillId="2" borderId="78" xfId="0" applyBorder="1" applyAlignment="1">
      <alignment horizontal="left" vertical="center"/>
    </xf>
    <xf numFmtId="0" fontId="96" fillId="2" borderId="79" xfId="0" applyBorder="1" applyAlignment="1">
      <alignment horizontal="left" vertical="center"/>
    </xf>
    <xf numFmtId="0" fontId="94" fillId="2" borderId="75" xfId="0" applyBorder="1" applyAlignment="1">
      <alignment vertical="center"/>
    </xf>
    <xf numFmtId="0" fontId="94" fillId="2" borderId="0" xfId="0" applyBorder="1" applyAlignment="1">
      <alignment vertical="center"/>
    </xf>
    <xf numFmtId="0" fontId="94" fillId="2" borderId="76" xfId="0" applyBorder="1" applyAlignment="1">
      <alignment vertical="center"/>
    </xf>
    <xf numFmtId="0" fontId="96" fillId="2" borderId="80" xfId="0" applyBorder="1" applyAlignment="1">
      <alignment horizontal="left" vertical="center" wrapText="1"/>
    </xf>
    <xf numFmtId="0" fontId="96" fillId="2" borderId="0" xfId="0" applyBorder="1" applyAlignment="1">
      <alignment horizontal="left" vertical="center" wrapText="1"/>
    </xf>
    <xf numFmtId="0" fontId="96" fillId="2" borderId="81" xfId="0" applyBorder="1" applyAlignment="1">
      <alignment horizontal="left" vertical="center" wrapText="1"/>
    </xf>
    <xf numFmtId="0" fontId="95" fillId="2" borderId="75" xfId="0" applyBorder="1" applyAlignment="1">
      <alignment vertical="center"/>
    </xf>
    <xf numFmtId="0" fontId="95" fillId="2" borderId="0" xfId="0" applyBorder="1" applyAlignment="1">
      <alignment vertical="center"/>
    </xf>
    <xf numFmtId="0" fontId="95" fillId="2" borderId="76" xfId="0" applyBorder="1" applyAlignment="1">
      <alignment vertical="center"/>
    </xf>
    <xf numFmtId="0" fontId="96" fillId="2" borderId="80" xfId="0" applyBorder="1" applyAlignment="1">
      <alignment horizontal="left" vertical="center"/>
    </xf>
    <xf numFmtId="0" fontId="96" fillId="2" borderId="0" xfId="0" applyBorder="1" applyAlignment="1">
      <alignment horizontal="left" vertical="center"/>
    </xf>
    <xf numFmtId="0" fontId="96" fillId="2" borderId="81" xfId="0" applyBorder="1" applyAlignment="1">
      <alignment horizontal="left" vertical="center"/>
    </xf>
    <xf numFmtId="0" fontId="95" fillId="2" borderId="82" xfId="0" applyBorder="1" applyAlignment="1">
      <alignment vertical="center"/>
    </xf>
    <xf numFmtId="0" fontId="95" fillId="2" borderId="73" xfId="0" applyBorder="1" applyAlignment="1">
      <alignment vertical="center"/>
    </xf>
    <xf numFmtId="0" fontId="95" fillId="2" borderId="83" xfId="0" applyBorder="1" applyAlignment="1">
      <alignment vertical="center"/>
    </xf>
    <xf numFmtId="0" fontId="96" fillId="2" borderId="84" xfId="0" applyBorder="1" applyAlignment="1">
      <alignment horizontal="left" vertical="center"/>
    </xf>
    <xf numFmtId="0" fontId="96" fillId="2" borderId="74" xfId="0" applyBorder="1" applyAlignment="1">
      <alignment horizontal="left" vertical="center"/>
    </xf>
    <xf numFmtId="0" fontId="96" fillId="2" borderId="85" xfId="0" applyBorder="1" applyAlignment="1">
      <alignment horizontal="left" vertical="center"/>
    </xf>
    <xf numFmtId="0" fontId="97" fillId="43" borderId="0" xfId="0" applyBorder="1" applyAlignment="1">
      <alignment horizontal="center" vertical="center"/>
    </xf>
    <xf numFmtId="0" fontId="92" fillId="43" borderId="0" xfId="0" applyBorder="1" applyAlignment="1"/>
    <xf numFmtId="0" fontId="63" fillId="43" borderId="0" xfId="0" applyBorder="1"/>
    <xf numFmtId="0" fontId="91" fillId="2" borderId="86" xfId="0" applyBorder="1" applyAlignment="1">
      <alignment vertical="center"/>
    </xf>
    <xf numFmtId="0" fontId="91" fillId="2" borderId="87" xfId="0" applyBorder="1" applyAlignment="1">
      <alignment vertical="center"/>
    </xf>
    <xf numFmtId="0" fontId="95" fillId="2" borderId="87" xfId="0" applyBorder="1" applyAlignment="1">
      <alignment vertical="center"/>
    </xf>
    <xf numFmtId="0" fontId="95" fillId="2" borderId="87" xfId="0" applyBorder="1" applyAlignment="1">
      <alignment horizontal="center" vertical="center"/>
    </xf>
    <xf numFmtId="0" fontId="95" fillId="2" borderId="88" xfId="0" applyBorder="1" applyAlignment="1">
      <alignment horizontal="center" vertical="center"/>
    </xf>
    <xf numFmtId="0" fontId="95" fillId="43" borderId="0" xfId="0" applyBorder="1" applyAlignment="1">
      <alignment vertical="center"/>
    </xf>
    <xf numFmtId="0" fontId="98" fillId="2" borderId="89" xfId="0" applyBorder="1" applyAlignment="1">
      <alignment horizontal="center" vertical="center"/>
    </xf>
    <xf numFmtId="0" fontId="98" fillId="2" borderId="0" xfId="0" applyBorder="1" applyAlignment="1">
      <alignment horizontal="center" vertical="center"/>
    </xf>
    <xf numFmtId="0" fontId="98" fillId="2" borderId="0" xfId="0" applyBorder="1" applyAlignment="1">
      <alignment vertical="center"/>
    </xf>
    <xf numFmtId="0" fontId="95" fillId="2" borderId="0" xfId="0" applyBorder="1" applyAlignment="1">
      <alignment horizontal="center" vertical="center"/>
    </xf>
    <xf numFmtId="0" fontId="95" fillId="2" borderId="90" xfId="0" applyBorder="1" applyAlignment="1">
      <alignment horizontal="center" vertical="center"/>
    </xf>
    <xf numFmtId="0" fontId="91" fillId="2" borderId="89" xfId="0" applyBorder="1" applyAlignment="1">
      <alignment vertical="center"/>
    </xf>
    <xf numFmtId="0" fontId="91" fillId="2" borderId="0" xfId="0" applyBorder="1" applyAlignment="1">
      <alignment vertical="center"/>
    </xf>
    <xf numFmtId="0" fontId="91" fillId="44" borderId="91" xfId="0" applyBorder="1" applyAlignment="1">
      <alignment vertical="center"/>
    </xf>
    <xf numFmtId="0" fontId="99" fillId="44" borderId="92" xfId="0" applyBorder="1" applyAlignment="1">
      <alignment horizontal="center" vertical="center"/>
    </xf>
    <xf numFmtId="0" fontId="99" fillId="44" borderId="93" xfId="0" applyBorder="1" applyAlignment="1">
      <alignment horizontal="center" vertical="center"/>
    </xf>
    <xf numFmtId="0" fontId="91" fillId="2" borderId="94" xfId="0" applyBorder="1" applyAlignment="1">
      <alignment horizontal="left" vertical="center"/>
    </xf>
    <xf numFmtId="0" fontId="91" fillId="2" borderId="0" xfId="0" applyBorder="1" applyAlignment="1">
      <alignment horizontal="left" vertical="center"/>
    </xf>
    <xf numFmtId="9" fontId="95" fillId="2" borderId="0" xfId="0" applyBorder="1" applyAlignment="1">
      <alignment horizontal="center" vertical="center"/>
    </xf>
    <xf numFmtId="9" fontId="95" fillId="2" borderId="90" xfId="0" applyBorder="1" applyAlignment="1">
      <alignment horizontal="center" vertical="center"/>
    </xf>
    <xf numFmtId="0" fontId="91" fillId="44" borderId="94" xfId="0" applyBorder="1" applyAlignment="1">
      <alignment vertical="center"/>
    </xf>
    <xf numFmtId="0" fontId="99" fillId="44" borderId="0" xfId="0" applyBorder="1" applyAlignment="1">
      <alignment horizontal="center" vertical="center"/>
    </xf>
    <xf numFmtId="0" fontId="99" fillId="44" borderId="95" xfId="0" applyBorder="1" applyAlignment="1">
      <alignment horizontal="center" vertical="center"/>
    </xf>
    <xf numFmtId="0" fontId="91" fillId="2" borderId="94" xfId="0" applyBorder="1" applyAlignment="1">
      <alignment vertical="center"/>
    </xf>
    <xf numFmtId="0" fontId="91" fillId="44" borderId="96" xfId="0" applyBorder="1" applyAlignment="1">
      <alignment vertical="center"/>
    </xf>
    <xf numFmtId="0" fontId="99" fillId="44" borderId="49" xfId="0" applyBorder="1" applyAlignment="1">
      <alignment vertical="center"/>
    </xf>
    <xf numFmtId="0" fontId="99" fillId="44" borderId="49" xfId="0" applyBorder="1" applyAlignment="1">
      <alignment horizontal="center" vertical="center"/>
    </xf>
    <xf numFmtId="0" fontId="99" fillId="44" borderId="97" xfId="0" applyBorder="1" applyAlignment="1">
      <alignment vertical="center"/>
    </xf>
    <xf numFmtId="0" fontId="92" fillId="2" borderId="0" xfId="0" applyBorder="1" applyAlignment="1">
      <alignment horizontal="center"/>
    </xf>
    <xf numFmtId="0" fontId="95" fillId="2" borderId="90" xfId="0" applyBorder="1" applyAlignment="1">
      <alignment vertical="center"/>
    </xf>
    <xf numFmtId="0" fontId="90" fillId="2" borderId="0" xfId="0" applyBorder="1" applyAlignment="1">
      <alignment vertical="center"/>
    </xf>
    <xf numFmtId="0" fontId="90" fillId="2" borderId="90" xfId="0" applyBorder="1" applyAlignment="1">
      <alignment vertical="center"/>
    </xf>
    <xf numFmtId="0" fontId="66" fillId="44" borderId="91" xfId="0" applyBorder="1" applyAlignment="1">
      <alignment horizontal="center" vertical="center"/>
    </xf>
    <xf numFmtId="0" fontId="90" fillId="2" borderId="0" xfId="0" applyBorder="1" applyAlignment="1">
      <alignment horizontal="left" vertical="center"/>
    </xf>
    <xf numFmtId="0" fontId="90" fillId="2" borderId="90" xfId="0" applyBorder="1" applyAlignment="1">
      <alignment horizontal="left" vertical="center"/>
    </xf>
    <xf numFmtId="0" fontId="66" fillId="44" borderId="96" xfId="0" applyBorder="1" applyAlignment="1">
      <alignment horizontal="center" vertical="center"/>
    </xf>
    <xf numFmtId="0" fontId="99" fillId="44" borderId="97" xfId="0" applyBorder="1" applyAlignment="1">
      <alignment horizontal="center" vertical="center"/>
    </xf>
    <xf numFmtId="0" fontId="91" fillId="2" borderId="90" xfId="0" applyBorder="1" applyAlignment="1">
      <alignment horizontal="left" vertical="center"/>
    </xf>
    <xf numFmtId="0" fontId="63" fillId="43" borderId="72" xfId="0" applyBorder="1"/>
    <xf numFmtId="0" fontId="92" fillId="2" borderId="0" xfId="0" applyBorder="1" applyAlignment="1">
      <alignment horizontal="left"/>
    </xf>
    <xf numFmtId="0" fontId="95" fillId="2" borderId="90" xfId="0" applyBorder="1" applyAlignment="1">
      <alignment horizontal="left" vertical="center"/>
    </xf>
    <xf numFmtId="0" fontId="91" fillId="2" borderId="98" xfId="0" applyBorder="1" applyAlignment="1">
      <alignment vertical="center"/>
    </xf>
    <xf numFmtId="0" fontId="91" fillId="2" borderId="99" xfId="0" applyBorder="1" applyAlignment="1">
      <alignment vertical="center"/>
    </xf>
    <xf numFmtId="0" fontId="92" fillId="2" borderId="99" xfId="0" applyBorder="1" applyAlignment="1">
      <alignment horizontal="center"/>
    </xf>
    <xf numFmtId="0" fontId="95" fillId="2" borderId="100" xfId="0" applyBorder="1" applyAlignment="1">
      <alignment vertical="center"/>
    </xf>
    <xf numFmtId="0" fontId="92" fillId="43" borderId="0" xfId="0" applyBorder="1" applyAlignment="1">
      <alignment horizontal="center"/>
    </xf>
    <xf numFmtId="0" fontId="100" fillId="43" borderId="0" xfId="0" applyBorder="1" applyAlignment="1">
      <alignment horizontal="center" vertical="center"/>
    </xf>
    <xf numFmtId="0" fontId="100" fillId="44" borderId="101" xfId="0" applyBorder="1" applyAlignment="1">
      <alignment horizontal="center" vertical="center"/>
    </xf>
    <xf numFmtId="0" fontId="91" fillId="43" borderId="102" xfId="0" applyBorder="1" applyAlignment="1">
      <alignment horizontal="center" vertical="center"/>
    </xf>
    <xf numFmtId="0" fontId="100" fillId="34" borderId="103" xfId="0" applyBorder="1" applyAlignment="1">
      <alignment horizontal="center" vertical="center"/>
    </xf>
    <xf numFmtId="0" fontId="100" fillId="43" borderId="0" xfId="0" applyBorder="1" applyAlignment="1">
      <alignment horizontal="right" vertical="center"/>
    </xf>
    <xf numFmtId="0" fontId="94" fillId="43" borderId="0" xfId="0" applyBorder="1" applyAlignment="1">
      <alignment horizontal="left" vertical="center"/>
    </xf>
    <xf numFmtId="0" fontId="63" fillId="43" borderId="104" xfId="0" applyBorder="1"/>
    <xf numFmtId="0" fontId="91" fillId="43" borderId="69" xfId="0" applyBorder="1" applyAlignment="1">
      <alignment vertical="center"/>
    </xf>
    <xf numFmtId="0" fontId="101" fillId="43" borderId="69" xfId="0" applyBorder="1"/>
    <xf numFmtId="0" fontId="102" fillId="43" borderId="0" xfId="0" applyBorder="1" applyAlignment="1">
      <alignment vertical="center"/>
    </xf>
    <xf numFmtId="0" fontId="91" fillId="43" borderId="0" xfId="0" applyBorder="1" applyAlignment="1">
      <alignment vertical="center"/>
    </xf>
    <xf numFmtId="0" fontId="66" fillId="43" borderId="105" xfId="0" applyBorder="1"/>
    <xf numFmtId="0" fontId="102" fillId="43" borderId="0" xfId="0" applyBorder="1" applyAlignment="1">
      <alignment horizontal="center" vertical="center"/>
    </xf>
    <xf numFmtId="0" fontId="98" fillId="43" borderId="0" xfId="0" applyBorder="1" applyAlignment="1">
      <alignment horizontal="left" vertical="center"/>
    </xf>
    <xf numFmtId="0" fontId="95" fillId="43" borderId="0" xfId="0" applyBorder="1" applyAlignment="1">
      <alignment horizontal="center" vertical="center"/>
    </xf>
    <xf numFmtId="0" fontId="100" fillId="43" borderId="0" xfId="0" applyBorder="1" applyAlignment="1">
      <alignment horizontal="left" vertical="center"/>
    </xf>
    <xf numFmtId="0" fontId="98" fillId="43" borderId="0" xfId="0" applyBorder="1" applyAlignment="1">
      <alignment vertical="center"/>
    </xf>
    <xf numFmtId="9" fontId="95" fillId="43" borderId="0" xfId="0" applyBorder="1" applyAlignment="1">
      <alignment horizontal="center" vertical="center"/>
    </xf>
    <xf numFmtId="0" fontId="90" fillId="44" borderId="106" xfId="0" applyBorder="1" applyAlignment="1">
      <alignment horizontal="left" vertical="center"/>
    </xf>
    <xf numFmtId="0" fontId="90" fillId="43" borderId="102" xfId="0" applyBorder="1" applyAlignment="1">
      <alignment horizontal="center" vertical="center"/>
    </xf>
    <xf numFmtId="0" fontId="90" fillId="43" borderId="0" xfId="0" applyBorder="1" applyAlignment="1">
      <alignment horizontal="center" vertical="center"/>
    </xf>
    <xf numFmtId="0" fontId="91" fillId="43" borderId="0" xfId="0" applyBorder="1" applyAlignment="1">
      <alignment horizontal="left" vertical="center" wrapText="1"/>
    </xf>
    <xf numFmtId="0" fontId="90" fillId="43" borderId="0" xfId="0" applyBorder="1" applyAlignment="1">
      <alignment horizontal="left" vertical="center"/>
    </xf>
    <xf numFmtId="0" fontId="90" fillId="43" borderId="0" xfId="0" applyBorder="1" applyAlignment="1">
      <alignment vertical="center"/>
    </xf>
    <xf numFmtId="0" fontId="103" fillId="43" borderId="107" xfId="0" applyBorder="1" applyAlignment="1">
      <alignment horizontal="center" vertical="center"/>
    </xf>
    <xf numFmtId="0" fontId="95" fillId="43" borderId="108" xfId="0" applyBorder="1" applyAlignment="1">
      <alignment horizontal="center" vertical="center"/>
    </xf>
    <xf numFmtId="0" fontId="103" fillId="43" borderId="109" xfId="0" applyBorder="1" applyAlignment="1">
      <alignment horizontal="center" vertical="center"/>
    </xf>
    <xf numFmtId="0" fontId="100" fillId="43" borderId="0" xfId="0" applyBorder="1" applyAlignment="1">
      <alignment vertical="center"/>
    </xf>
    <xf numFmtId="0" fontId="95" fillId="43" borderId="110" xfId="0" applyBorder="1" applyAlignment="1">
      <alignment horizontal="center" vertical="center"/>
    </xf>
    <xf numFmtId="0" fontId="100" fillId="44" borderId="106" xfId="0" applyBorder="1" applyAlignment="1">
      <alignment horizontal="center" vertical="center"/>
    </xf>
    <xf numFmtId="0" fontId="100" fillId="43" borderId="111" xfId="0" applyBorder="1" applyAlignment="1">
      <alignment horizontal="left" vertical="center"/>
    </xf>
    <xf numFmtId="69" fontId="90" fillId="34" borderId="103" xfId="0" applyBorder="1" applyAlignment="1">
      <alignment horizontal="center" vertical="center"/>
    </xf>
    <xf numFmtId="66" fontId="90" fillId="34" borderId="112" xfId="0" applyBorder="1" applyAlignment="1">
      <alignment horizontal="center" vertical="center"/>
    </xf>
    <xf numFmtId="66" fontId="63" fillId="34" borderId="113" xfId="0" applyBorder="1" applyAlignment="1">
      <alignment horizontal="center" vertical="center"/>
    </xf>
    <xf numFmtId="0" fontId="90" fillId="34" borderId="114" xfId="0" applyBorder="1" applyAlignment="1">
      <alignment vertical="center"/>
    </xf>
    <xf numFmtId="0" fontId="90" fillId="34" borderId="115" xfId="0" applyBorder="1" applyAlignment="1">
      <alignment horizontal="left" vertical="center"/>
    </xf>
    <xf numFmtId="0" fontId="103" fillId="43" borderId="110" xfId="0" applyBorder="1" applyAlignment="1">
      <alignment horizontal="center" vertical="center"/>
    </xf>
    <xf numFmtId="0" fontId="100" fillId="43" borderId="111" xfId="0" applyBorder="1" applyAlignment="1">
      <alignment horizontal="center" vertical="center"/>
    </xf>
    <xf numFmtId="0" fontId="91" fillId="43" borderId="0" xfId="0" applyBorder="1" applyAlignment="1">
      <alignment horizontal="center" vertical="center"/>
    </xf>
    <xf numFmtId="0" fontId="66" fillId="43" borderId="0" xfId="0" applyBorder="1" applyAlignment="1">
      <alignment horizontal="center" vertical="center"/>
    </xf>
    <xf numFmtId="0" fontId="103" fillId="43" borderId="0" xfId="0" applyBorder="1" applyAlignment="1">
      <alignment horizontal="center" vertical="center"/>
    </xf>
    <xf numFmtId="70" fontId="100" fillId="43" borderId="116" xfId="0" applyBorder="1" applyAlignment="1">
      <alignment horizontal="center" vertical="center"/>
    </xf>
    <xf numFmtId="70" fontId="90" fillId="34" borderId="103" xfId="0" applyBorder="1" applyAlignment="1">
      <alignment horizontal="center" vertical="center"/>
    </xf>
    <xf numFmtId="66" fontId="90" fillId="34" borderId="113" xfId="0" applyBorder="1" applyAlignment="1">
      <alignment horizontal="center" vertical="center"/>
    </xf>
    <xf numFmtId="66" fontId="90" fillId="34" borderId="117" xfId="0" applyBorder="1" applyAlignment="1">
      <alignment horizontal="center" vertical="center"/>
    </xf>
    <xf numFmtId="0" fontId="91" fillId="43" borderId="110" xfId="0" applyBorder="1" applyAlignment="1">
      <alignment horizontal="center" vertical="center"/>
    </xf>
    <xf numFmtId="71" fontId="100" fillId="43" borderId="0" xfId="0" applyBorder="1" applyAlignment="1">
      <alignment horizontal="center" vertical="center"/>
    </xf>
    <xf numFmtId="0" fontId="90" fillId="34" borderId="103" xfId="0" applyBorder="1" applyAlignment="1">
      <alignment horizontal="center" vertical="center"/>
    </xf>
    <xf numFmtId="0" fontId="104" fillId="34" borderId="117" xfId="0" applyBorder="1" applyAlignment="1">
      <alignment horizontal="center" vertical="center"/>
    </xf>
    <xf numFmtId="0" fontId="91" fillId="43" borderId="111" xfId="0" applyBorder="1" applyAlignment="1">
      <alignment horizontal="center" vertical="center"/>
    </xf>
    <xf numFmtId="0" fontId="103" fillId="43" borderId="0" xfId="0" applyBorder="1" applyAlignment="1">
      <alignment vertical="center"/>
    </xf>
    <xf numFmtId="0" fontId="100" fillId="43" borderId="118" xfId="0" applyBorder="1" applyAlignment="1">
      <alignment horizontal="center" vertical="center"/>
    </xf>
    <xf numFmtId="0" fontId="100" fillId="43" borderId="119" xfId="0" applyBorder="1" applyAlignment="1">
      <alignment horizontal="center" vertical="center"/>
    </xf>
    <xf numFmtId="0" fontId="100" fillId="43" borderId="120" xfId="0" applyBorder="1" applyAlignment="1">
      <alignment horizontal="center" vertical="center"/>
    </xf>
    <xf numFmtId="72" fontId="90" fillId="34" borderId="112" xfId="0" applyBorder="1" applyAlignment="1">
      <alignment horizontal="center" vertical="center"/>
    </xf>
    <xf numFmtId="72" fontId="90" fillId="34" borderId="113" xfId="0" applyBorder="1" applyAlignment="1">
      <alignment horizontal="center" vertical="center"/>
    </xf>
    <xf numFmtId="0" fontId="105" fillId="43" borderId="0" xfId="0" applyBorder="1" applyAlignment="1">
      <alignment vertical="center"/>
    </xf>
    <xf numFmtId="73" fontId="100" fillId="43" borderId="0" xfId="0" applyBorder="1" applyAlignment="1">
      <alignment horizontal="center" vertical="center"/>
    </xf>
    <xf numFmtId="0" fontId="100" fillId="43" borderId="121" xfId="0" applyBorder="1" applyAlignment="1">
      <alignment horizontal="center" vertical="center"/>
    </xf>
    <xf numFmtId="66" fontId="90" fillId="34" borderId="103" xfId="0" applyBorder="1" applyAlignment="1">
      <alignment horizontal="center" vertical="center"/>
    </xf>
    <xf numFmtId="0" fontId="103" fillId="43" borderId="69" xfId="0" applyBorder="1" applyAlignment="1">
      <alignment horizontal="center" vertical="center"/>
    </xf>
    <xf numFmtId="0" fontId="100" fillId="43" borderId="69" xfId="0" applyBorder="1" applyAlignment="1">
      <alignment horizontal="center" vertical="center"/>
    </xf>
    <xf numFmtId="0" fontId="66" fillId="43" borderId="122" xfId="0" applyBorder="1"/>
    <xf numFmtId="0" fontId="91" fillId="43" borderId="50" xfId="0" applyBorder="1" applyAlignment="1">
      <alignment horizontal="left" vertical="center" wrapText="1"/>
    </xf>
    <xf numFmtId="0" fontId="95" fillId="43" borderId="121" xfId="0" applyBorder="1" applyAlignment="1">
      <alignment horizontal="center" vertical="center"/>
    </xf>
    <xf numFmtId="69" fontId="90" fillId="43" borderId="123" xfId="0" applyBorder="1" applyAlignment="1">
      <alignment horizontal="center" vertical="center"/>
    </xf>
    <xf numFmtId="0" fontId="100" fillId="43" borderId="124" xfId="0" applyBorder="1" applyAlignment="1">
      <alignment horizontal="left" vertical="center"/>
    </xf>
    <xf numFmtId="0" fontId="90" fillId="34" borderId="117" xfId="0" applyBorder="1" applyAlignment="1">
      <alignment horizontal="center" vertical="center"/>
    </xf>
    <xf numFmtId="66" fontId="90" fillId="43" borderId="123" xfId="0" applyBorder="1" applyAlignment="1">
      <alignment horizontal="center" vertical="center"/>
    </xf>
    <xf numFmtId="0" fontId="100" fillId="43" borderId="125" xfId="0" applyBorder="1" applyAlignment="1">
      <alignment horizontal="center" vertical="center"/>
    </xf>
    <xf numFmtId="0" fontId="100" fillId="43" borderId="110" xfId="0" applyBorder="1" applyAlignment="1">
      <alignment horizontal="center" vertical="center"/>
    </xf>
    <xf numFmtId="0" fontId="95" fillId="43" borderId="126" xfId="0" applyBorder="1" applyAlignment="1">
      <alignment horizontal="center" vertical="center"/>
    </xf>
    <xf numFmtId="73" fontId="100" fillId="43" borderId="126" xfId="0" applyBorder="1" applyAlignment="1">
      <alignment horizontal="center" vertical="center"/>
    </xf>
    <xf numFmtId="0" fontId="100" fillId="43" borderId="126" xfId="0" applyBorder="1" applyAlignment="1">
      <alignment horizontal="left" vertical="center"/>
    </xf>
    <xf numFmtId="74" fontId="90" fillId="34" borderId="112" xfId="0" applyBorder="1" applyAlignment="1">
      <alignment horizontal="center" vertical="center"/>
    </xf>
    <xf numFmtId="74" fontId="90" fillId="34" borderId="113" xfId="0" applyBorder="1" applyAlignment="1">
      <alignment horizontal="center" vertical="center"/>
    </xf>
    <xf numFmtId="0" fontId="100" fillId="43" borderId="124" xfId="0" applyBorder="1" applyAlignment="1">
      <alignment vertical="center"/>
    </xf>
    <xf numFmtId="0" fontId="95" fillId="43" borderId="69" xfId="0" applyBorder="1" applyAlignment="1">
      <alignment horizontal="center" vertical="center"/>
    </xf>
    <xf numFmtId="0" fontId="90" fillId="34" borderId="112" xfId="0" applyBorder="1" applyAlignment="1">
      <alignment horizontal="center" vertical="center"/>
    </xf>
    <xf numFmtId="0" fontId="90" fillId="34" borderId="113" xfId="0" applyBorder="1" applyAlignment="1">
      <alignment horizontal="center" vertical="center"/>
    </xf>
    <xf numFmtId="65" fontId="100" fillId="44" borderId="106" xfId="0" applyBorder="1" applyAlignment="1">
      <alignment horizontal="center" vertical="center"/>
    </xf>
    <xf numFmtId="66" fontId="90" fillId="43" borderId="0" xfId="0" applyBorder="1" applyAlignment="1">
      <alignment horizontal="center" vertical="center"/>
    </xf>
    <xf numFmtId="0" fontId="66" fillId="43" borderId="127" xfId="0" applyBorder="1"/>
    <xf numFmtId="0" fontId="90" fillId="43" borderId="128" xfId="0" applyBorder="1" applyAlignment="1">
      <alignment horizontal="center" vertical="center"/>
    </xf>
    <xf numFmtId="0" fontId="100" fillId="43" borderId="0" xfId="0" applyBorder="1" applyAlignment="1">
      <alignment horizontal="center"/>
    </xf>
    <xf numFmtId="0" fontId="95" fillId="34" borderId="129" xfId="0" applyBorder="1" applyAlignment="1">
      <alignment horizontal="left" vertical="center"/>
    </xf>
    <xf numFmtId="0" fontId="95" fillId="34" borderId="130" xfId="0" applyBorder="1" applyAlignment="1">
      <alignment horizontal="left" vertical="center"/>
    </xf>
    <xf numFmtId="0" fontId="95" fillId="34" borderId="131" xfId="0" applyBorder="1" applyAlignment="1">
      <alignment horizontal="left" vertical="center"/>
    </xf>
    <xf numFmtId="0" fontId="95" fillId="34" borderId="132" xfId="0" applyBorder="1" applyAlignment="1">
      <alignment horizontal="left" vertical="center"/>
    </xf>
    <xf numFmtId="0" fontId="95" fillId="34" borderId="0" xfId="0" applyBorder="1" applyAlignment="1">
      <alignment horizontal="left" vertical="center"/>
    </xf>
    <xf numFmtId="0" fontId="95" fillId="34" borderId="133" xfId="0" applyBorder="1" applyAlignment="1">
      <alignment horizontal="left" vertical="center"/>
    </xf>
    <xf numFmtId="0" fontId="91" fillId="43" borderId="0" xfId="0" applyBorder="1" applyAlignment="1">
      <alignment horizontal="left"/>
    </xf>
    <xf numFmtId="0" fontId="95" fillId="34" borderId="134" xfId="0" applyBorder="1" applyAlignment="1">
      <alignment horizontal="left" vertical="center"/>
    </xf>
    <xf numFmtId="0" fontId="95" fillId="34" borderId="128" xfId="0" applyBorder="1" applyAlignment="1">
      <alignment horizontal="left" vertical="center"/>
    </xf>
    <xf numFmtId="0" fontId="95" fillId="34" borderId="135" xfId="0" applyBorder="1" applyAlignment="1">
      <alignment horizontal="left" vertical="center"/>
    </xf>
    <xf numFmtId="0" fontId="95" fillId="43" borderId="130" xfId="0" applyBorder="1" applyAlignment="1">
      <alignment horizontal="left" vertical="center"/>
    </xf>
    <xf numFmtId="9" fontId="91" fillId="43" borderId="0" xfId="0" applyBorder="1" applyAlignment="1">
      <alignment horizontal="center" vertical="center"/>
    </xf>
    <xf numFmtId="0" fontId="103" fillId="43" borderId="126" xfId="0" applyBorder="1" applyAlignment="1">
      <alignment horizontal="center" vertical="center"/>
    </xf>
    <xf numFmtId="69" fontId="95" fillId="43" borderId="108" xfId="0" applyBorder="1" applyAlignment="1">
      <alignment horizontal="center" vertical="center"/>
    </xf>
    <xf numFmtId="0" fontId="91" fillId="43" borderId="109" xfId="0" applyBorder="1" applyAlignment="1">
      <alignment vertical="center"/>
    </xf>
    <xf numFmtId="10" fontId="91" fillId="43" borderId="0" xfId="0" applyBorder="1" applyAlignment="1">
      <alignment horizontal="center" vertical="center" wrapText="1"/>
    </xf>
    <xf numFmtId="0" fontId="95" fillId="43" borderId="110" xfId="0" applyBorder="1" applyAlignment="1">
      <alignment horizontal="right" vertical="center"/>
    </xf>
    <xf numFmtId="69" fontId="95" fillId="43" borderId="136" xfId="0" applyBorder="1" applyAlignment="1">
      <alignment horizontal="right" vertical="center"/>
    </xf>
    <xf numFmtId="69" fontId="106" fillId="44" borderId="106" xfId="0" applyBorder="1" applyAlignment="1">
      <alignment horizontal="center" vertical="center"/>
    </xf>
    <xf numFmtId="0" fontId="103" fillId="34" borderId="137" xfId="0" applyBorder="1" applyAlignment="1">
      <alignment horizontal="left" vertical="center"/>
    </xf>
    <xf numFmtId="0" fontId="103" fillId="34" borderId="138" xfId="0" applyBorder="1" applyAlignment="1">
      <alignment horizontal="left" vertical="center"/>
    </xf>
    <xf numFmtId="0" fontId="103" fillId="34" borderId="139" xfId="0" applyBorder="1" applyAlignment="1">
      <alignment horizontal="left" vertical="center"/>
    </xf>
    <xf numFmtId="9" fontId="91" fillId="43" borderId="0" xfId="0" applyBorder="1" applyAlignment="1">
      <alignment horizontal="center" vertical="center" wrapText="1"/>
    </xf>
    <xf numFmtId="69" fontId="95" fillId="43" borderId="0" xfId="0" applyBorder="1" applyAlignment="1">
      <alignment horizontal="right" vertical="center"/>
    </xf>
    <xf numFmtId="0" fontId="103" fillId="43" borderId="0" xfId="0" applyBorder="1" applyAlignment="1">
      <alignment horizontal="left" vertical="center"/>
    </xf>
    <xf numFmtId="0" fontId="103" fillId="34" borderId="75" xfId="0" applyBorder="1" applyAlignment="1">
      <alignment horizontal="left" vertical="center"/>
    </xf>
    <xf numFmtId="0" fontId="103" fillId="34" borderId="0" xfId="0" applyBorder="1" applyAlignment="1">
      <alignment horizontal="left" vertical="center"/>
    </xf>
    <xf numFmtId="0" fontId="103" fillId="34" borderId="76" xfId="0" applyBorder="1" applyAlignment="1">
      <alignment horizontal="left" vertical="center"/>
    </xf>
    <xf numFmtId="0" fontId="100" fillId="43" borderId="140" xfId="0" applyBorder="1" applyAlignment="1">
      <alignment horizontal="center" vertical="center"/>
    </xf>
    <xf numFmtId="69" fontId="106" fillId="43" borderId="140" xfId="0" applyBorder="1" applyAlignment="1">
      <alignment horizontal="center" vertical="center"/>
    </xf>
    <xf numFmtId="0" fontId="107" fillId="43" borderId="110" xfId="0" applyBorder="1" applyAlignment="1">
      <alignment horizontal="center" vertical="center"/>
    </xf>
    <xf numFmtId="0" fontId="107" fillId="43" borderId="0" xfId="0" applyBorder="1" applyAlignment="1">
      <alignment horizontal="center" vertical="center"/>
    </xf>
    <xf numFmtId="0" fontId="107" fillId="43" borderId="0" xfId="0" applyBorder="1" applyAlignment="1">
      <alignment horizontal="right" vertical="center"/>
    </xf>
    <xf numFmtId="0" fontId="103" fillId="43" borderId="118" xfId="0" applyBorder="1" applyAlignment="1">
      <alignment horizontal="center" vertical="center"/>
    </xf>
    <xf numFmtId="0" fontId="66" fillId="43" borderId="119" xfId="0" applyBorder="1"/>
    <xf numFmtId="0" fontId="103" fillId="43" borderId="119" xfId="0" applyBorder="1" applyAlignment="1">
      <alignment horizontal="center" vertical="center"/>
    </xf>
    <xf numFmtId="0" fontId="100" fillId="43" borderId="120" xfId="0" applyBorder="1" applyAlignment="1">
      <alignment horizontal="left" vertical="center"/>
    </xf>
    <xf numFmtId="0" fontId="103" fillId="34" borderId="82" xfId="0" applyBorder="1" applyAlignment="1">
      <alignment horizontal="left" vertical="center"/>
    </xf>
    <xf numFmtId="0" fontId="103" fillId="34" borderId="73" xfId="0" applyBorder="1" applyAlignment="1">
      <alignment horizontal="left" vertical="center"/>
    </xf>
    <xf numFmtId="0" fontId="103" fillId="34" borderId="83" xfId="0" applyBorder="1" applyAlignment="1">
      <alignment horizontal="left" vertical="center"/>
    </xf>
    <xf numFmtId="0" fontId="66" fillId="43" borderId="0" xfId="0"/>
    <xf numFmtId="0" fontId="100" fillId="43" borderId="69" xfId="0" applyBorder="1" applyAlignment="1">
      <alignment horizontal="left" vertical="center"/>
    </xf>
    <xf numFmtId="66" fontId="90" fillId="43" borderId="69" xfId="0" applyBorder="1" applyAlignment="1">
      <alignment horizontal="center" vertical="center"/>
    </xf>
    <xf numFmtId="0" fontId="107" fillId="43" borderId="69" xfId="0" applyBorder="1" applyAlignment="1">
      <alignment horizontal="right" vertical="center"/>
    </xf>
    <xf numFmtId="66" fontId="95" fillId="34" borderId="130" xfId="0" applyBorder="1" applyAlignment="1">
      <alignment horizontal="center" vertical="center"/>
    </xf>
    <xf numFmtId="0" fontId="95" fillId="34" borderId="130" xfId="0" applyBorder="1" applyAlignment="1">
      <alignment horizontal="right" vertical="center"/>
    </xf>
    <xf numFmtId="0" fontId="95" fillId="34" borderId="131" xfId="0" applyBorder="1" applyAlignment="1">
      <alignment horizontal="right" vertical="center"/>
    </xf>
    <xf numFmtId="0" fontId="95" fillId="34" borderId="0" xfId="0" applyBorder="1" applyAlignment="1">
      <alignment horizontal="right" vertical="center"/>
    </xf>
    <xf numFmtId="0" fontId="95" fillId="34" borderId="133" xfId="0" applyBorder="1" applyAlignment="1">
      <alignment horizontal="right" vertical="center"/>
    </xf>
    <xf numFmtId="0" fontId="95" fillId="34" borderId="128" xfId="0" applyBorder="1" applyAlignment="1">
      <alignment horizontal="right" vertical="center"/>
    </xf>
    <xf numFmtId="0" fontId="95" fillId="34" borderId="135" xfId="0" applyBorder="1" applyAlignment="1">
      <alignment horizontal="right" vertical="center"/>
    </xf>
    <xf numFmtId="0" fontId="100" fillId="43" borderId="107" xfId="0" applyBorder="1" applyAlignment="1">
      <alignment horizontal="left" vertical="center"/>
    </xf>
    <xf numFmtId="66" fontId="90" fillId="43" borderId="126" xfId="0" applyBorder="1" applyAlignment="1">
      <alignment horizontal="center" vertical="center"/>
    </xf>
    <xf numFmtId="0" fontId="100" fillId="43" borderId="109" xfId="0" applyBorder="1" applyAlignment="1">
      <alignment horizontal="left" vertical="center"/>
    </xf>
    <xf numFmtId="0" fontId="100" fillId="43" borderId="110" xfId="0" applyBorder="1" applyAlignment="1">
      <alignment horizontal="right" vertical="center"/>
    </xf>
    <xf numFmtId="0" fontId="100" fillId="43" borderId="110" xfId="0" applyBorder="1" applyAlignment="1">
      <alignment horizontal="left" vertical="center"/>
    </xf>
    <xf numFmtId="0" fontId="108" fillId="43" borderId="0" xfId="0" applyBorder="1" applyAlignment="1">
      <alignment horizontal="right" vertical="center"/>
    </xf>
    <xf numFmtId="0" fontId="108" fillId="43" borderId="110" xfId="0" applyBorder="1" applyAlignment="1">
      <alignment horizontal="right" vertical="center"/>
    </xf>
    <xf numFmtId="0" fontId="100" fillId="43" borderId="118" xfId="0" applyBorder="1" applyAlignment="1">
      <alignment horizontal="left" vertical="center"/>
    </xf>
    <xf numFmtId="66" fontId="90" fillId="43" borderId="119" xfId="0" applyBorder="1" applyAlignment="1">
      <alignment horizontal="center" vertical="center"/>
    </xf>
    <xf numFmtId="0" fontId="107" fillId="43" borderId="126" xfId="0" applyBorder="1" applyAlignment="1">
      <alignment horizontal="right" vertical="center"/>
    </xf>
    <xf numFmtId="0" fontId="91" fillId="43" borderId="126" xfId="0" applyBorder="1" applyAlignment="1">
      <alignment vertical="center"/>
    </xf>
    <xf numFmtId="66" fontId="100" fillId="43" borderId="0" xfId="0" applyBorder="1" applyAlignment="1">
      <alignment horizontal="center" vertical="center"/>
    </xf>
    <xf numFmtId="0" fontId="91" fillId="43" borderId="111" xfId="0" applyBorder="1" applyAlignment="1">
      <alignment vertical="center"/>
    </xf>
    <xf numFmtId="0" fontId="100" fillId="44" borderId="141" xfId="0" applyBorder="1" applyAlignment="1">
      <alignment horizontal="center" vertical="center"/>
    </xf>
    <xf numFmtId="0" fontId="107" fillId="43" borderId="142" xfId="0" applyBorder="1" applyAlignment="1">
      <alignment horizontal="right" vertical="center"/>
    </xf>
    <xf numFmtId="65" fontId="100" fillId="34" borderId="103" xfId="0" applyBorder="1" applyAlignment="1">
      <alignment horizontal="center" vertical="center"/>
    </xf>
    <xf numFmtId="0" fontId="100" fillId="43" borderId="119" xfId="0" applyBorder="1" applyAlignment="1">
      <alignment horizontal="left" vertical="center"/>
    </xf>
    <xf numFmtId="0" fontId="107" fillId="43" borderId="119" xfId="0" applyBorder="1" applyAlignment="1">
      <alignment horizontal="right" vertical="center"/>
    </xf>
    <xf numFmtId="0" fontId="91" fillId="43" borderId="119" xfId="0" applyBorder="1" applyAlignment="1">
      <alignment vertical="center"/>
    </xf>
    <xf numFmtId="0" fontId="91" fillId="43" borderId="120" xfId="0" applyBorder="1" applyAlignment="1">
      <alignment vertical="center"/>
    </xf>
    <xf numFmtId="0" fontId="104" fillId="43" borderId="0" xfId="0" applyBorder="1" applyAlignment="1">
      <alignment horizontal="center" vertical="center"/>
    </xf>
    <xf numFmtId="0" fontId="107" fillId="43" borderId="110" xfId="0" applyBorder="1" applyAlignment="1">
      <alignment horizontal="right" vertical="center"/>
    </xf>
    <xf numFmtId="0" fontId="107" fillId="43" borderId="143" xfId="0" applyBorder="1" applyAlignment="1">
      <alignment horizontal="right" vertical="center"/>
    </xf>
    <xf numFmtId="65" fontId="91" fillId="44" borderId="144" xfId="0" applyBorder="1" applyAlignment="1">
      <alignment horizontal="center" vertical="center"/>
    </xf>
    <xf numFmtId="0" fontId="91" fillId="43" borderId="110" xfId="0" applyBorder="1" applyAlignment="1">
      <alignment vertical="center"/>
    </xf>
    <xf numFmtId="66" fontId="91" fillId="44" borderId="144" xfId="0" applyBorder="1" applyAlignment="1">
      <alignment horizontal="center" vertical="center"/>
    </xf>
    <xf numFmtId="0" fontId="109" fillId="43" borderId="110" xfId="0" applyBorder="1" applyAlignment="1">
      <alignment horizontal="left" vertical="center"/>
    </xf>
    <xf numFmtId="0" fontId="109" fillId="43" borderId="0" xfId="0" applyBorder="1" applyAlignment="1">
      <alignment horizontal="left" vertical="center"/>
    </xf>
    <xf numFmtId="0" fontId="109" fillId="43" borderId="0" xfId="0" applyBorder="1" applyAlignment="1">
      <alignment horizontal="right" vertical="center"/>
    </xf>
    <xf numFmtId="0" fontId="109" fillId="43" borderId="0" xfId="0" applyBorder="1" applyAlignment="1">
      <alignment horizontal="center" vertical="center"/>
    </xf>
    <xf numFmtId="0" fontId="66" fillId="43" borderId="111" xfId="0" applyBorder="1"/>
    <xf numFmtId="72" fontId="91" fillId="44" borderId="144" xfId="0" applyBorder="1" applyAlignment="1">
      <alignment horizontal="center" vertical="center"/>
    </xf>
    <xf numFmtId="66" fontId="91" fillId="34" borderId="103" xfId="0" applyBorder="1" applyAlignment="1">
      <alignment horizontal="center" vertical="center"/>
    </xf>
    <xf numFmtId="65" fontId="91" fillId="34" borderId="103" xfId="0" applyBorder="1" applyAlignment="1">
      <alignment horizontal="center" vertical="center"/>
    </xf>
    <xf numFmtId="65" fontId="91" fillId="43" borderId="0" xfId="0" applyBorder="1" applyAlignment="1">
      <alignment horizontal="center" vertical="center"/>
    </xf>
    <xf numFmtId="66" fontId="91" fillId="43" borderId="0" xfId="0" applyBorder="1" applyAlignment="1">
      <alignment horizontal="center" vertical="center"/>
    </xf>
    <xf numFmtId="66" fontId="91" fillId="43" borderId="119" xfId="0" applyBorder="1" applyAlignment="1">
      <alignment horizontal="center" vertical="center"/>
    </xf>
    <xf numFmtId="0" fontId="110" fillId="43" borderId="0" xfId="0" applyBorder="1" applyAlignment="1">
      <alignment wrapText="1"/>
    </xf>
    <xf numFmtId="0" fontId="100" fillId="43" borderId="0" xfId="0" applyBorder="1" applyAlignment="1">
      <alignment wrapText="1"/>
    </xf>
    <xf numFmtId="0" fontId="91" fillId="43" borderId="0" xfId="0" applyBorder="1" applyAlignment="1">
      <alignment horizontal="left" wrapText="1"/>
    </xf>
    <xf numFmtId="0" fontId="66" fillId="43" borderId="0" xfId="0" applyBorder="1" applyAlignment="1">
      <alignment horizontal="center"/>
    </xf>
    <xf numFmtId="0" fontId="91" fillId="3" borderId="51" xfId="0" applyBorder="1" applyAlignment="1">
      <alignment horizontal="center" vertical="center" wrapText="1"/>
    </xf>
    <xf numFmtId="0" fontId="91" fillId="3" borderId="145" xfId="0" applyBorder="1" applyAlignment="1">
      <alignment horizontal="center" vertical="center" wrapText="1"/>
    </xf>
    <xf numFmtId="0" fontId="91" fillId="3" borderId="50" xfId="0" applyBorder="1" applyAlignment="1">
      <alignment horizontal="center" vertical="center" wrapText="1"/>
    </xf>
    <xf numFmtId="0" fontId="91" fillId="43" borderId="51" xfId="0" applyBorder="1" applyAlignment="1">
      <alignment horizontal="center" vertical="center" wrapText="1"/>
    </xf>
    <xf numFmtId="0" fontId="91" fillId="43" borderId="145" xfId="0" applyBorder="1" applyAlignment="1">
      <alignment horizontal="center" vertical="center" wrapText="1"/>
    </xf>
    <xf numFmtId="9" fontId="91" fillId="43" borderId="50" xfId="0" applyBorder="1" applyAlignment="1">
      <alignment horizontal="center" vertical="center" wrapText="1"/>
    </xf>
    <xf numFmtId="10" fontId="91" fillId="43" borderId="50" xfId="0" applyBorder="1" applyAlignment="1">
      <alignment horizontal="center" vertical="center" wrapText="1"/>
    </xf>
    <xf numFmtId="0" fontId="91" fillId="43" borderId="146" xfId="0" applyBorder="1" applyAlignment="1">
      <alignment horizontal="center" vertical="center" wrapText="1"/>
    </xf>
    <xf numFmtId="0" fontId="91" fillId="43" borderId="50" xfId="0" applyBorder="1" applyAlignment="1">
      <alignment horizontal="center" vertical="center" wrapText="1"/>
    </xf>
    <xf numFmtId="0" fontId="91" fillId="43" borderId="147" xfId="0" applyBorder="1" applyAlignment="1">
      <alignment horizontal="center" vertical="center" wrapText="1"/>
    </xf>
    <xf numFmtId="0" fontId="91" fillId="43" borderId="61" xfId="0" applyBorder="1" applyAlignment="1">
      <alignment horizontal="center" vertical="center" wrapText="1"/>
    </xf>
    <xf numFmtId="0" fontId="91" fillId="43" borderId="91" xfId="0" applyBorder="1" applyAlignment="1">
      <alignment horizontal="center" vertical="center" wrapText="1"/>
    </xf>
    <xf numFmtId="0" fontId="91" fillId="43" borderId="93" xfId="0" applyBorder="1" applyAlignment="1">
      <alignment horizontal="center" vertical="center" wrapText="1"/>
    </xf>
    <xf numFmtId="9" fontId="91" fillId="43" borderId="146" xfId="0" applyBorder="1" applyAlignment="1">
      <alignment horizontal="center" vertical="center" wrapText="1"/>
    </xf>
    <xf numFmtId="0" fontId="91" fillId="43" borderId="96" xfId="0" applyBorder="1" applyAlignment="1">
      <alignment horizontal="center" vertical="center" wrapText="1"/>
    </xf>
    <xf numFmtId="0" fontId="91" fillId="43" borderId="97" xfId="0" applyBorder="1" applyAlignment="1">
      <alignment horizontal="center" vertical="center" wrapText="1"/>
    </xf>
    <xf numFmtId="9" fontId="91" fillId="43" borderId="61" xfId="0" applyBorder="1" applyAlignment="1">
      <alignment horizontal="center" vertical="center" wrapText="1"/>
    </xf>
    <xf numFmtId="9" fontId="91" fillId="43" borderId="147" xfId="0" applyBorder="1" applyAlignment="1">
      <alignment horizontal="center" vertical="center" wrapText="1"/>
    </xf>
    <xf numFmtId="0" fontId="66" fillId="43" borderId="148" xfId="0" applyBorder="1"/>
    <xf numFmtId="0" fontId="66" fillId="43" borderId="149" xfId="0" applyBorder="1"/>
    <xf numFmtId="0" fontId="66" fillId="43" borderId="149" xfId="0" applyBorder="1" applyAlignment="1">
      <alignment horizontal="center"/>
    </xf>
    <xf numFmtId="0" fontId="66" fillId="43" borderId="150" xfId="0" applyBorder="1"/>
    <xf numFmtId="0" fontId="0" fillId="0" borderId="0" xfId="0" applyNumberFormat="1" applyFill="1" applyBorder="1" applyAlignment="1" applyProtection="1">
      <alignment horizontal="center" vertical="center"/>
    </xf>
    <xf numFmtId="0" fontId="81" fillId="41" borderId="0" xfId="0" applyFill="1" applyBorder="1" applyAlignment="1">
      <alignment horizontal="center" vertical="center"/>
    </xf>
    <xf numFmtId="0" fontId="82" fillId="41" borderId="0" xfId="0" applyFill="1" applyBorder="1" applyAlignment="1">
      <alignment horizontal="center" vertical="center"/>
    </xf>
    <xf numFmtId="0" fontId="0" fillId="41" borderId="0" xfId="0" applyNumberFormat="1" applyFill="1" applyBorder="1" applyAlignment="1" applyProtection="1">
      <alignment vertical="center"/>
    </xf>
    <xf numFmtId="0" fontId="69" fillId="41" borderId="0" xfId="0" applyFill="1" applyBorder="1" applyAlignment="1">
      <alignment vertical="center"/>
    </xf>
    <xf numFmtId="0" fontId="0" fillId="41" borderId="0" xfId="0" applyNumberFormat="1" applyFill="1" applyBorder="1" applyAlignment="1" applyProtection="1">
      <alignment horizontal="center" vertical="center"/>
    </xf>
    <xf numFmtId="0" fontId="69" fillId="41" borderId="0" xfId="0" applyFill="1" applyBorder="1" applyAlignment="1">
      <alignment horizontal="center" vertical="center"/>
    </xf>
    <xf numFmtId="0" fontId="0" fillId="41" borderId="50" xfId="0" applyNumberFormat="1" applyFill="1" applyBorder="1" applyAlignment="1" applyProtection="1">
      <alignment vertical="center"/>
    </xf>
    <xf numFmtId="0" fontId="69" fillId="41" borderId="50" xfId="0" applyFill="1" applyBorder="1" applyAlignment="1">
      <alignment vertical="center"/>
    </xf>
    <xf numFmtId="0" fontId="81" fillId="41" borderId="50" xfId="0" applyFill="1" applyBorder="1" applyAlignment="1">
      <alignment vertical="center"/>
    </xf>
    <xf numFmtId="0" fontId="82" fillId="41" borderId="50" xfId="0" applyFill="1" applyBorder="1" applyAlignment="1">
      <alignment vertical="center"/>
    </xf>
    <xf numFmtId="0" fontId="0" fillId="41" borderId="50" xfId="0" applyFill="1" applyBorder="1" applyAlignment="1">
      <alignment vertical="center"/>
    </xf>
    <xf numFmtId="0" fontId="45" fillId="34" borderId="50" xfId="0" applyBorder="1" applyAlignment="1">
      <alignment horizontal="left" wrapText="1"/>
    </xf>
    <xf numFmtId="0" fontId="20" fillId="40" borderId="0" xfId="0" applyFill="1" applyBorder="1" applyAlignment="1">
      <alignment horizontal="center" vertical="center"/>
    </xf>
    <xf numFmtId="0" fontId="111" fillId="0" borderId="0" xfId="0" applyBorder="1">
      <alignment vertical="center"/>
    </xf>
    <xf numFmtId="0" fontId="112" fillId="0" borderId="0" xfId="0" applyBorder="1">
      <alignment vertical="center"/>
    </xf>
    <xf numFmtId="0" fontId="111" fillId="34" borderId="0" xfId="0" applyFill="1" applyBorder="1">
      <alignment vertical="center"/>
    </xf>
    <xf numFmtId="0" fontId="112" fillId="34" borderId="0" xfId="0" applyFill="1" applyBorder="1">
      <alignment vertical="center"/>
    </xf>
    <xf numFmtId="0" fontId="112" fillId="45" borderId="0" xfId="0" applyFill="1" applyBorder="1">
      <alignment vertical="center"/>
    </xf>
    <xf numFmtId="0" fontId="113" fillId="34" borderId="0" xfId="0" applyFill="1" applyBorder="1">
      <alignment vertical="center"/>
    </xf>
    <xf numFmtId="0" fontId="113" fillId="34" borderId="0" xfId="0" quotePrefix="1" applyFill="1" applyBorder="1">
      <alignment vertical="center"/>
    </xf>
    <xf numFmtId="0" fontId="114" fillId="0" borderId="0" xfId="0" applyBorder="1" applyAlignment="1">
      <alignment horizontal="center" vertical="center"/>
    </xf>
    <xf numFmtId="0" fontId="115" fillId="0" borderId="0" xfId="0" applyBorder="1" applyAlignment="1">
      <alignment horizontal="center" vertical="center"/>
    </xf>
    <xf numFmtId="0" fontId="115" fillId="45" borderId="0" xfId="0" applyFill="1" applyBorder="1" applyAlignment="1">
      <alignment horizontal="center" vertical="center"/>
    </xf>
    <xf numFmtId="0" fontId="115" fillId="46" borderId="0" xfId="0" applyFill="1" applyBorder="1" applyAlignment="1">
      <alignment horizontal="center" vertical="center"/>
    </xf>
    <xf numFmtId="0" fontId="0" fillId="41" borderId="0" xfId="0" applyFill="1" applyBorder="1" applyAlignment="1">
      <alignment vertical="center" wrapText="1"/>
    </xf>
    <xf numFmtId="0" fontId="116" fillId="41" borderId="0" xfId="0" applyFill="1" applyBorder="1" applyAlignment="1">
      <alignment horizontal="justify" vertical="center" wrapText="1"/>
    </xf>
    <xf numFmtId="0" fontId="116" fillId="41" borderId="0" xfId="0" applyFill="1" applyBorder="1" applyAlignment="1">
      <alignment horizontal="center" vertical="center" wrapText="1"/>
    </xf>
    <xf numFmtId="0" fontId="0" fillId="0" borderId="151" xfId="0" applyBorder="1" applyAlignment="1">
      <alignment horizontal="center" vertical="center"/>
    </xf>
    <xf numFmtId="0" fontId="0" fillId="0" borderId="152" xfId="0" applyBorder="1" applyAlignment="1">
      <alignment horizontal="center" vertical="center"/>
    </xf>
    <xf numFmtId="0" fontId="0" fillId="0" borderId="153" xfId="0" applyBorder="1" applyAlignment="1">
      <alignment horizontal="center" vertical="center"/>
    </xf>
    <xf numFmtId="0" fontId="0" fillId="0" borderId="154" xfId="0" applyBorder="1" applyAlignment="1">
      <alignment horizontal="center" vertical="center"/>
    </xf>
    <xf numFmtId="0" fontId="0" fillId="0" borderId="155" xfId="0" applyBorder="1" applyAlignment="1">
      <alignment horizontal="center" vertical="center"/>
    </xf>
    <xf numFmtId="0" fontId="0" fillId="0" borderId="156" xfId="0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OImage3136961210.png"></Relationship><Relationship Id="rId2" Type="http://schemas.openxmlformats.org/officeDocument/2006/relationships/image" Target="../media/OImage2594287531.png"></Relationship><Relationship Id="rId3" Type="http://schemas.openxmlformats.org/officeDocument/2006/relationships/image" Target="../media/OImage3157938492.png"></Relationship><Relationship Id="rId4" Type="http://schemas.openxmlformats.org/officeDocument/2006/relationships/image" Target="../media/OImage3139987053.png"></Relationship><Relationship Id="rId5" Type="http://schemas.openxmlformats.org/officeDocument/2006/relationships/image" Target="../media/OImage3154356174.png"></Relationship><Relationship Id="rId6" Type="http://schemas.openxmlformats.org/officeDocument/2006/relationships/image" Target="../media/OImage3136789615.png"></Relationship><Relationship Id="rId7" Type="http://schemas.openxmlformats.org/officeDocument/2006/relationships/image" Target="../media/OImage2623985376.png"></Relationship></Relationships>
</file>

<file path=xl/drawings/_rels/drawing2.xml.rels><?xml version="1.0" encoding="UTF-8"?>
<Relationships xmlns="http://schemas.openxmlformats.org/package/2006/relationships"><Relationship Id="rId1" Type="http://schemas.openxmlformats.org/officeDocument/2006/relationships/image" Target="../media/OImage2552129930.jpeg"></Relationship><Relationship Id="rId2" Type="http://schemas.openxmlformats.org/officeDocument/2006/relationships/image" Target="../media/OImage2583962891.jpeg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drawings/_rels/vmlDrawing3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</xdr:colOff>
      <xdr:row>5</xdr:row>
      <xdr:rowOff>149860</xdr:rowOff>
    </xdr:from>
    <xdr:to>
      <xdr:col>12</xdr:col>
      <xdr:colOff>67945</xdr:colOff>
      <xdr:row>20</xdr:row>
      <xdr:rowOff>0</xdr:rowOff>
    </xdr:to>
    <xdr:pic>
      <xdr:nvPicPr>
        <xdr:cNvPr id="1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8180" y="1184275"/>
          <a:ext cx="7598410" cy="2993390"/>
        </a:xfrm>
        <a:prstGeom prst="rect"/>
        <a:noFill/>
      </xdr:spPr>
    </xdr:pic>
    <xdr:clientData/>
  </xdr:twoCellAnchor>
  <xdr:twoCellAnchor editAs="oneCell">
    <xdr:from>
      <xdr:col>1</xdr:col>
      <xdr:colOff>13335</xdr:colOff>
      <xdr:row>23</xdr:row>
      <xdr:rowOff>13335</xdr:rowOff>
    </xdr:from>
    <xdr:to>
      <xdr:col>12</xdr:col>
      <xdr:colOff>0</xdr:colOff>
      <xdr:row>36</xdr:row>
      <xdr:rowOff>245110</xdr:rowOff>
    </xdr:to>
    <xdr:pic>
      <xdr:nvPicPr>
        <xdr:cNvPr id="2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8180" y="5238750"/>
          <a:ext cx="7530465" cy="2955925"/>
        </a:xfrm>
        <a:prstGeom prst="rect"/>
        <a:noFill/>
      </xdr:spPr>
    </xdr:pic>
    <xdr:clientData/>
  </xdr:twoCellAnchor>
  <xdr:twoCellAnchor editAs="oneCell">
    <xdr:from>
      <xdr:col>13</xdr:col>
      <xdr:colOff>27305</xdr:colOff>
      <xdr:row>5</xdr:row>
      <xdr:rowOff>163195</xdr:rowOff>
    </xdr:from>
    <xdr:to>
      <xdr:col>24</xdr:col>
      <xdr:colOff>0</xdr:colOff>
      <xdr:row>20</xdr:row>
      <xdr:rowOff>0</xdr:rowOff>
    </xdr:to>
    <xdr:pic>
      <xdr:nvPicPr>
        <xdr:cNvPr id="3" name="그림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921750" y="1197610"/>
          <a:ext cx="7516495" cy="2980055"/>
        </a:xfrm>
        <a:prstGeom prst="rect"/>
        <a:noFill/>
      </xdr:spPr>
    </xdr:pic>
    <xdr:clientData/>
  </xdr:twoCellAnchor>
  <xdr:twoCellAnchor editAs="oneCell">
    <xdr:from>
      <xdr:col>13</xdr:col>
      <xdr:colOff>27305</xdr:colOff>
      <xdr:row>23</xdr:row>
      <xdr:rowOff>13335</xdr:rowOff>
    </xdr:from>
    <xdr:to>
      <xdr:col>24</xdr:col>
      <xdr:colOff>13335</xdr:colOff>
      <xdr:row>36</xdr:row>
      <xdr:rowOff>258445</xdr:rowOff>
    </xdr:to>
    <xdr:pic>
      <xdr:nvPicPr>
        <xdr:cNvPr id="4" name="그림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921750" y="5238750"/>
          <a:ext cx="7529830" cy="2969260"/>
        </a:xfrm>
        <a:prstGeom prst="rect"/>
        <a:noFill/>
      </xdr:spPr>
    </xdr:pic>
    <xdr:clientData/>
  </xdr:twoCellAnchor>
  <xdr:twoCellAnchor editAs="oneCell">
    <xdr:from>
      <xdr:col>25</xdr:col>
      <xdr:colOff>31750</xdr:colOff>
      <xdr:row>5</xdr:row>
      <xdr:rowOff>179705</xdr:rowOff>
    </xdr:from>
    <xdr:to>
      <xdr:col>35</xdr:col>
      <xdr:colOff>582295</xdr:colOff>
      <xdr:row>19</xdr:row>
      <xdr:rowOff>190500</xdr:rowOff>
    </xdr:to>
    <xdr:pic>
      <xdr:nvPicPr>
        <xdr:cNvPr id="5" name="그림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155795" y="1214120"/>
          <a:ext cx="7408545" cy="2944495"/>
        </a:xfrm>
        <a:prstGeom prst="rect"/>
        <a:noFill/>
      </xdr:spPr>
    </xdr:pic>
    <xdr:clientData/>
  </xdr:twoCellAnchor>
  <xdr:twoCellAnchor editAs="oneCell">
    <xdr:from>
      <xdr:col>25</xdr:col>
      <xdr:colOff>10795</xdr:colOff>
      <xdr:row>23</xdr:row>
      <xdr:rowOff>20955</xdr:rowOff>
    </xdr:from>
    <xdr:to>
      <xdr:col>36</xdr:col>
      <xdr:colOff>0</xdr:colOff>
      <xdr:row>36</xdr:row>
      <xdr:rowOff>254000</xdr:rowOff>
    </xdr:to>
    <xdr:pic>
      <xdr:nvPicPr>
        <xdr:cNvPr id="6" name="그림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134840" y="5246370"/>
          <a:ext cx="7533005" cy="2957195"/>
        </a:xfrm>
        <a:prstGeom prst="rect"/>
        <a:noFill/>
      </xdr:spPr>
    </xdr:pic>
    <xdr:clientData/>
  </xdr:twoCellAnchor>
  <xdr:twoCellAnchor editAs="oneCell">
    <xdr:from>
      <xdr:col>37</xdr:col>
      <xdr:colOff>20955</xdr:colOff>
      <xdr:row>6</xdr:row>
      <xdr:rowOff>20955</xdr:rowOff>
    </xdr:from>
    <xdr:to>
      <xdr:col>47</xdr:col>
      <xdr:colOff>677545</xdr:colOff>
      <xdr:row>19</xdr:row>
      <xdr:rowOff>201295</xdr:rowOff>
    </xdr:to>
    <xdr:pic>
      <xdr:nvPicPr>
        <xdr:cNvPr id="7" name="그림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374600" y="1264920"/>
          <a:ext cx="7514590" cy="2904490"/>
        </a:xfrm>
        <a:prstGeom prst="rect"/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</xdr:colOff>
      <xdr:row>1</xdr:row>
      <xdr:rowOff>20955</xdr:rowOff>
    </xdr:from>
    <xdr:to>
      <xdr:col>21</xdr:col>
      <xdr:colOff>211455</xdr:colOff>
      <xdr:row>42</xdr:row>
      <xdr:rowOff>10795</xdr:rowOff>
    </xdr:to>
    <xdr:pic>
      <xdr:nvPicPr>
        <xdr:cNvPr id="1" name="그림 1" descr="xl/media/OImage2552129930.jpeg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1625" y="436245"/>
          <a:ext cx="9105900" cy="9711055"/>
        </a:xfrm>
        <a:prstGeom prst="rect"/>
        <a:noFill/>
        <a:ln w="9525" cap="flat" cmpd="sng">
          <a:noFill/>
          <a:prstDash/>
        </a:ln>
      </xdr:spPr>
    </xdr:pic>
    <xdr:clientData/>
  </xdr:twoCellAnchor>
  <xdr:twoCellAnchor editAs="oneCell">
    <xdr:from>
      <xdr:col>21</xdr:col>
      <xdr:colOff>201295</xdr:colOff>
      <xdr:row>0</xdr:row>
      <xdr:rowOff>0</xdr:rowOff>
    </xdr:from>
    <xdr:to>
      <xdr:col>32</xdr:col>
      <xdr:colOff>448945</xdr:colOff>
      <xdr:row>58</xdr:row>
      <xdr:rowOff>127635</xdr:rowOff>
    </xdr:to>
    <xdr:pic>
      <xdr:nvPicPr>
        <xdr:cNvPr id="2" name="그림 2" descr="xl/media/OImage2583962891.jpeg"/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7365" y="0"/>
          <a:ext cx="7791450" cy="13630275"/>
        </a:xfrm>
        <a:prstGeom prst="rect"/>
        <a:noFill/>
        <a:ln w="9525" cap="flat" cmpd="sng">
          <a:noFill/>
          <a:prstDash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1.vml"></Relationship><Relationship Id="rId3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Relationship Id="rId2" Type="http://schemas.openxmlformats.org/officeDocument/2006/relationships/vmlDrawing" Target="../drawings/vmlDrawing3.vml"></Relationship><Relationship Id="rId3" Type="http://schemas.openxmlformats.org/officeDocument/2006/relationships/comments" Target="../comments3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V39"/>
  <sheetViews>
    <sheetView topLeftCell="V1" tabSelected="1" zoomScale="70" workbookViewId="0">
      <selection activeCell="AW39" sqref="AW39"/>
    </sheetView>
  </sheetViews>
  <sheetFormatPr defaultRowHeight="16.500000"/>
  <sheetData>
    <row r="3" spans="2:9">
      <c r="B3" s="544" t="s">
        <v>354</v>
      </c>
      <c r="C3" s="544"/>
      <c r="D3" s="544"/>
      <c r="E3" s="544"/>
    </row>
    <row r="4" spans="2:9">
      <c r="B4" s="544"/>
      <c r="C4" s="544"/>
      <c r="D4" s="544"/>
      <c r="E4" s="544"/>
    </row>
    <row r="5" spans="2:9">
      <c r="B5" s="544"/>
      <c r="C5" s="544"/>
      <c r="D5" s="544"/>
      <c r="E5" s="544"/>
    </row>
    <row r="7" spans="2:9">
      <c r="B7" s="547"/>
      <c r="C7" s="1"/>
      <c r="D7" s="1"/>
      <c r="E7" s="1"/>
      <c r="F7" s="1"/>
      <c r="G7" s="1"/>
      <c r="H7" s="1"/>
      <c r="I7" s="1"/>
    </row>
    <row r="8" spans="2:9">
      <c r="B8" s="1"/>
      <c r="C8" s="1"/>
      <c r="D8" s="1"/>
      <c r="E8" s="1"/>
      <c r="F8" s="1"/>
      <c r="G8" s="1"/>
      <c r="H8" s="1"/>
      <c r="I8" s="1"/>
    </row>
    <row r="9" spans="2:9">
      <c r="B9" s="1"/>
      <c r="C9" s="1"/>
      <c r="D9" s="1"/>
      <c r="E9" s="1"/>
      <c r="F9" s="1"/>
      <c r="G9" s="1"/>
      <c r="H9" s="1"/>
      <c r="I9" s="1"/>
    </row>
    <row r="10" spans="2:9">
      <c r="B10" s="1"/>
      <c r="C10" s="1"/>
      <c r="D10" s="1"/>
      <c r="E10" s="1"/>
      <c r="F10" s="1"/>
      <c r="G10" s="1"/>
      <c r="H10" s="1"/>
      <c r="I10" s="1"/>
    </row>
    <row r="11" spans="2:9">
      <c r="B11" s="1"/>
      <c r="C11" s="1"/>
      <c r="D11" s="1"/>
      <c r="E11" s="1"/>
      <c r="F11" s="1"/>
      <c r="G11" s="1"/>
      <c r="H11" s="1"/>
      <c r="I11" s="1"/>
    </row>
    <row r="12" spans="2:9">
      <c r="B12" s="1"/>
      <c r="C12" s="1"/>
      <c r="D12" s="1"/>
      <c r="E12" s="1"/>
      <c r="F12" s="1"/>
      <c r="G12" s="1"/>
      <c r="H12" s="1"/>
      <c r="I12" s="1"/>
    </row>
    <row r="13" spans="2:9">
      <c r="B13" s="1"/>
      <c r="C13" s="1"/>
      <c r="D13" s="1"/>
      <c r="E13" s="1"/>
      <c r="F13" s="1"/>
      <c r="G13" s="1"/>
      <c r="H13" s="1"/>
      <c r="I13" s="1"/>
    </row>
    <row r="14" spans="2:9">
      <c r="B14" s="1"/>
      <c r="C14" s="1"/>
      <c r="D14" s="1"/>
      <c r="E14" s="1"/>
      <c r="F14" s="1"/>
      <c r="G14" s="1"/>
      <c r="H14" s="1"/>
      <c r="I14" s="1"/>
    </row>
    <row r="15" spans="2:9">
      <c r="B15" s="1"/>
      <c r="C15" s="1"/>
      <c r="D15" s="1"/>
      <c r="E15" s="1"/>
      <c r="F15" s="1"/>
      <c r="G15" s="1"/>
      <c r="H15" s="1"/>
      <c r="I15" s="1"/>
    </row>
    <row r="16" spans="2:9">
      <c r="B16" s="1"/>
      <c r="C16" s="1"/>
      <c r="D16" s="1"/>
      <c r="E16" s="1"/>
      <c r="F16" s="1"/>
      <c r="G16" s="1"/>
      <c r="H16" s="1"/>
      <c r="I16" s="1"/>
    </row>
    <row r="17" spans="2:48">
      <c r="B17" s="1"/>
      <c r="C17" s="1"/>
      <c r="D17" s="1"/>
      <c r="E17" s="1"/>
      <c r="F17" s="1"/>
      <c r="G17" s="1"/>
      <c r="H17" s="1"/>
      <c r="I17" s="1"/>
    </row>
    <row r="18" spans="2:48">
      <c r="B18" s="1"/>
      <c r="C18" s="1"/>
      <c r="D18" s="1"/>
      <c r="E18" s="1"/>
      <c r="F18" s="1"/>
      <c r="G18" s="1"/>
      <c r="H18" s="1"/>
      <c r="I18" s="1"/>
    </row>
    <row r="19" spans="2:48">
      <c r="B19" s="1"/>
      <c r="C19" s="1"/>
      <c r="D19" s="1"/>
      <c r="E19" s="1"/>
      <c r="F19" s="1"/>
      <c r="G19" s="1"/>
      <c r="H19" s="1"/>
      <c r="I19" s="1"/>
    </row>
    <row r="20" spans="2:48">
      <c r="B20" s="1"/>
      <c r="C20" s="1"/>
      <c r="D20" s="1"/>
      <c r="E20" s="1"/>
      <c r="F20" s="1"/>
      <c r="G20" s="1"/>
      <c r="H20" s="1"/>
      <c r="I20" s="1"/>
    </row>
    <row r="21" spans="2:48">
      <c r="B21" s="548" t="s">
        <v>355</v>
      </c>
      <c r="C21" s="549"/>
      <c r="D21" s="549"/>
      <c r="E21" s="549"/>
      <c r="F21" s="549"/>
      <c r="G21" s="549"/>
      <c r="H21" s="549"/>
      <c r="I21" s="549"/>
      <c r="J21" s="549"/>
      <c r="K21" s="549"/>
      <c r="L21" s="550"/>
      <c r="N21" s="548" t="s">
        <v>355</v>
      </c>
      <c r="O21" s="549"/>
      <c r="P21" s="549"/>
      <c r="Q21" s="549"/>
      <c r="R21" s="549"/>
      <c r="S21" s="549"/>
      <c r="T21" s="549"/>
      <c r="U21" s="549"/>
      <c r="V21" s="549"/>
      <c r="W21" s="549"/>
      <c r="X21" s="550"/>
      <c r="Z21" s="548" t="s">
        <v>355</v>
      </c>
      <c r="AA21" s="549"/>
      <c r="AB21" s="549"/>
      <c r="AC21" s="549"/>
      <c r="AD21" s="549"/>
      <c r="AE21" s="549"/>
      <c r="AF21" s="549"/>
      <c r="AG21" s="549"/>
      <c r="AH21" s="549"/>
      <c r="AI21" s="549"/>
      <c r="AJ21" s="550"/>
      <c r="AL21" s="548" t="s">
        <v>359</v>
      </c>
      <c r="AM21" s="549"/>
      <c r="AN21" s="549"/>
      <c r="AO21" s="549"/>
      <c r="AP21" s="549"/>
      <c r="AQ21" s="549"/>
      <c r="AR21" s="549"/>
      <c r="AS21" s="549"/>
      <c r="AT21" s="549"/>
      <c r="AU21" s="549"/>
      <c r="AV21" s="550"/>
    </row>
    <row r="22" spans="2:48" ht="49.500000">
      <c r="B22" s="551"/>
      <c r="C22" s="552"/>
      <c r="D22" s="552"/>
      <c r="E22" s="552"/>
      <c r="F22" s="552"/>
      <c r="G22" s="552"/>
      <c r="H22" s="552"/>
      <c r="I22" s="552"/>
      <c r="J22" s="552"/>
      <c r="K22" s="552"/>
      <c r="L22" s="553"/>
      <c r="N22" s="551"/>
      <c r="O22" s="552"/>
      <c r="P22" s="552"/>
      <c r="Q22" s="552"/>
      <c r="R22" s="552"/>
      <c r="S22" s="552"/>
      <c r="T22" s="552"/>
      <c r="U22" s="552"/>
      <c r="V22" s="552"/>
      <c r="W22" s="552"/>
      <c r="X22" s="553"/>
      <c r="Z22" s="551"/>
      <c r="AA22" s="552"/>
      <c r="AB22" s="552"/>
      <c r="AC22" s="552"/>
      <c r="AD22" s="552"/>
      <c r="AE22" s="552"/>
      <c r="AF22" s="552"/>
      <c r="AG22" s="552"/>
      <c r="AH22" s="552"/>
      <c r="AI22" s="552"/>
      <c r="AJ22" s="553"/>
      <c r="AL22" s="551"/>
      <c r="AM22" s="552"/>
      <c r="AN22" s="552"/>
      <c r="AO22" s="552"/>
      <c r="AP22" s="552"/>
      <c r="AQ22" s="552"/>
      <c r="AR22" s="552"/>
      <c r="AS22" s="552"/>
      <c r="AT22" s="552"/>
      <c r="AU22" s="552"/>
      <c r="AV22" s="553"/>
    </row>
    <row r="37" ht="21.000000" customHeight="1"/>
    <row r="38" spans="2:36">
      <c r="B38" s="548" t="s">
        <v>356</v>
      </c>
      <c r="C38" s="549"/>
      <c r="D38" s="549"/>
      <c r="E38" s="549"/>
      <c r="F38" s="549"/>
      <c r="G38" s="549"/>
      <c r="H38" s="549"/>
      <c r="I38" s="549"/>
      <c r="J38" s="549"/>
      <c r="K38" s="549"/>
      <c r="L38" s="550"/>
      <c r="N38" s="548" t="s">
        <v>357</v>
      </c>
      <c r="O38" s="549"/>
      <c r="P38" s="549"/>
      <c r="Q38" s="549"/>
      <c r="R38" s="549"/>
      <c r="S38" s="549"/>
      <c r="T38" s="549"/>
      <c r="U38" s="549"/>
      <c r="V38" s="549"/>
      <c r="W38" s="549"/>
      <c r="X38" s="550"/>
      <c r="Z38" s="548" t="s">
        <v>358</v>
      </c>
      <c r="AA38" s="549"/>
      <c r="AB38" s="549"/>
      <c r="AC38" s="549"/>
      <c r="AD38" s="549"/>
      <c r="AE38" s="549"/>
      <c r="AF38" s="549"/>
      <c r="AG38" s="549"/>
      <c r="AH38" s="549"/>
      <c r="AI38" s="549"/>
      <c r="AJ38" s="550"/>
    </row>
    <row r="39" spans="2:36" ht="41.250000">
      <c r="B39" s="551"/>
      <c r="C39" s="552"/>
      <c r="D39" s="552"/>
      <c r="E39" s="552"/>
      <c r="F39" s="552"/>
      <c r="G39" s="552"/>
      <c r="H39" s="552"/>
      <c r="I39" s="552"/>
      <c r="J39" s="552"/>
      <c r="K39" s="552"/>
      <c r="L39" s="553"/>
      <c r="N39" s="551"/>
      <c r="O39" s="552"/>
      <c r="P39" s="552"/>
      <c r="Q39" s="552"/>
      <c r="R39" s="552"/>
      <c r="S39" s="552"/>
      <c r="T39" s="552"/>
      <c r="U39" s="552"/>
      <c r="V39" s="552"/>
      <c r="W39" s="552"/>
      <c r="X39" s="553"/>
      <c r="Z39" s="551"/>
      <c r="AA39" s="552"/>
      <c r="AB39" s="552"/>
      <c r="AC39" s="552"/>
      <c r="AD39" s="552"/>
      <c r="AE39" s="552"/>
      <c r="AF39" s="552"/>
      <c r="AG39" s="552"/>
      <c r="AH39" s="552"/>
      <c r="AI39" s="552"/>
      <c r="AJ39" s="553"/>
    </row>
  </sheetData>
  <mergeCells count="9">
    <mergeCell ref="B3:E5"/>
    <mergeCell ref="B7:I20"/>
    <mergeCell ref="B21:L22"/>
    <mergeCell ref="N21:X22"/>
    <mergeCell ref="Z21:AJ22"/>
    <mergeCell ref="AL21:AV22"/>
    <mergeCell ref="B38:L39"/>
    <mergeCell ref="N38:X39"/>
    <mergeCell ref="Z38:AJ39"/>
  </mergeCells>
  <phoneticPr fontId="1" type="noConversion"/>
  <pageMargins left="0.70" right="0.70" top="0.75" bottom="0.75" header="0.30" footer="0.30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4:Q31"/>
  <sheetViews>
    <sheetView topLeftCell="A4" workbookViewId="0">
      <selection activeCell="S8" sqref="S8"/>
    </sheetView>
  </sheetViews>
  <sheetFormatPr defaultRowHeight="16.500000"/>
  <cols>
    <col min="2" max="2" width="10.63000011" customWidth="1" outlineLevel="0"/>
  </cols>
  <sheetData>
    <row r="4" spans="2:17">
      <c r="B4" s="533" t="s">
        <v>347</v>
      </c>
      <c r="C4" s="136"/>
      <c r="D4" s="136"/>
      <c r="E4" s="136"/>
      <c r="F4" s="136"/>
      <c r="G4" s="136"/>
      <c r="H4" s="136"/>
      <c r="I4" s="136"/>
    </row>
    <row r="5" spans="2:17">
      <c r="B5" s="136"/>
      <c r="C5" s="136"/>
      <c r="D5" s="136"/>
      <c r="E5" s="136"/>
      <c r="F5" s="136"/>
      <c r="G5" s="136"/>
      <c r="H5" s="136"/>
      <c r="I5" s="136"/>
    </row>
    <row r="6" spans="2:17">
      <c r="B6" s="18" t="s">
        <v>23</v>
      </c>
      <c r="C6" s="1"/>
      <c r="D6" s="1"/>
      <c r="E6" s="1"/>
      <c r="F6" s="1"/>
      <c r="G6" s="1"/>
      <c r="H6" s="1"/>
      <c r="I6" s="1"/>
      <c r="J6" s="1"/>
    </row>
    <row r="7" spans="2:17">
      <c r="B7" s="1"/>
      <c r="C7" s="1"/>
      <c r="D7" s="1"/>
      <c r="E7" s="1"/>
      <c r="F7" s="1"/>
      <c r="G7" s="1"/>
      <c r="H7" s="1"/>
      <c r="I7" s="1"/>
      <c r="J7" s="1"/>
    </row>
    <row r="8" spans="2:17">
      <c r="B8" s="1"/>
      <c r="C8" s="1"/>
      <c r="D8" s="1"/>
      <c r="E8" s="1"/>
      <c r="F8" s="1"/>
      <c r="G8" s="1"/>
      <c r="H8" s="1"/>
      <c r="I8" s="1"/>
      <c r="J8" s="1"/>
    </row>
    <row r="9" spans="2:17" ht="45.200000" customHeight="1">
      <c r="B9" s="17" t="s">
        <v>348</v>
      </c>
      <c r="C9" s="17"/>
      <c r="D9" s="17"/>
      <c r="E9" s="17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"/>
    </row>
    <row r="10" spans="2:17">
      <c r="B10" s="6"/>
      <c r="C10" s="6"/>
      <c r="D10" s="6"/>
      <c r="E10" s="6"/>
      <c r="F10" s="9"/>
      <c r="G10" s="9"/>
      <c r="H10" s="9"/>
      <c r="I10" s="6"/>
      <c r="J10" s="7"/>
      <c r="K10" s="8"/>
      <c r="L10" s="8"/>
      <c r="M10" s="8"/>
      <c r="N10" s="6"/>
      <c r="O10" s="6"/>
      <c r="P10" s="6"/>
      <c r="Q10" s="6"/>
    </row>
    <row r="11" spans="2:17">
      <c r="B11" s="139" t="s">
        <v>110</v>
      </c>
      <c r="C11" s="140"/>
      <c r="D11" s="140"/>
      <c r="E11" s="140"/>
      <c r="F11" s="139" t="s">
        <v>122</v>
      </c>
      <c r="G11" s="8"/>
      <c r="H11" s="8"/>
      <c r="I11" s="8"/>
      <c r="J11" s="139" t="s">
        <v>112</v>
      </c>
      <c r="K11" s="140"/>
      <c r="L11" s="140"/>
      <c r="M11" s="140"/>
      <c r="N11" s="139" t="s">
        <v>123</v>
      </c>
      <c r="O11" s="141"/>
      <c r="P11" s="141"/>
      <c r="Q11" s="141"/>
    </row>
    <row r="12" spans="2:17">
      <c r="B12" s="9"/>
      <c r="C12" s="9"/>
      <c r="D12" s="9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2:17">
      <c r="B13" s="148" t="s">
        <v>10</v>
      </c>
      <c r="C13" s="11">
        <v>220</v>
      </c>
      <c r="D13" s="134" t="s">
        <v>14</v>
      </c>
      <c r="E13" s="6"/>
      <c r="F13" s="148" t="s">
        <v>12</v>
      </c>
      <c r="G13" s="11">
        <v>220</v>
      </c>
      <c r="H13" s="134" t="s">
        <v>16</v>
      </c>
      <c r="I13" s="6"/>
      <c r="J13" s="148" t="s">
        <v>12</v>
      </c>
      <c r="K13" s="11">
        <v>220</v>
      </c>
      <c r="L13" s="134" t="s">
        <v>16</v>
      </c>
      <c r="M13" s="9"/>
      <c r="N13" s="148" t="s">
        <v>12</v>
      </c>
      <c r="O13" s="11">
        <v>220</v>
      </c>
      <c r="P13" s="134" t="s">
        <v>16</v>
      </c>
      <c r="Q13" s="6"/>
    </row>
    <row r="14" spans="2:17">
      <c r="B14" s="148" t="s">
        <v>11</v>
      </c>
      <c r="C14" s="11">
        <v>20</v>
      </c>
      <c r="D14" s="134" t="s">
        <v>15</v>
      </c>
      <c r="E14" s="6"/>
      <c r="F14" s="148" t="s">
        <v>11</v>
      </c>
      <c r="G14" s="11">
        <v>30</v>
      </c>
      <c r="H14" s="134" t="s">
        <v>15</v>
      </c>
      <c r="I14" s="6"/>
      <c r="J14" s="148" t="s">
        <v>232</v>
      </c>
      <c r="K14" s="11">
        <v>5</v>
      </c>
      <c r="L14" s="134" t="s">
        <v>17</v>
      </c>
      <c r="M14" s="9"/>
      <c r="N14" s="148" t="s">
        <v>344</v>
      </c>
      <c r="O14" s="11">
        <v>20</v>
      </c>
      <c r="P14" s="134" t="s">
        <v>14</v>
      </c>
      <c r="Q14" s="6"/>
    </row>
    <row r="15" spans="2:17">
      <c r="B15" s="149" t="s">
        <v>128</v>
      </c>
      <c r="C15" s="144">
        <f>SQRT(C14*C13)</f>
        <v>66.332495807108</v>
      </c>
      <c r="D15" s="134" t="s">
        <v>16</v>
      </c>
      <c r="E15" s="6"/>
      <c r="F15" s="149" t="s">
        <v>125</v>
      </c>
      <c r="G15" s="144">
        <f>G13/G14</f>
        <v>7.33333333333333</v>
      </c>
      <c r="H15" s="134" t="s">
        <v>17</v>
      </c>
      <c r="I15" s="6"/>
      <c r="J15" s="149" t="s">
        <v>126</v>
      </c>
      <c r="K15" s="144">
        <f>K13*K14</f>
        <v>1100</v>
      </c>
      <c r="L15" s="134" t="s">
        <v>14</v>
      </c>
      <c r="M15" s="9"/>
      <c r="N15" s="149" t="s">
        <v>127</v>
      </c>
      <c r="O15" s="144">
        <f>O13^2/O14</f>
        <v>2420</v>
      </c>
      <c r="P15" s="134" t="s">
        <v>15</v>
      </c>
      <c r="Q15" s="6"/>
    </row>
    <row r="16" spans="2:17">
      <c r="B16" s="133"/>
      <c r="C16" s="9"/>
      <c r="D16" s="134"/>
      <c r="E16" s="6"/>
      <c r="F16" s="133"/>
      <c r="G16" s="9"/>
      <c r="H16" s="134"/>
      <c r="I16" s="6"/>
      <c r="J16" s="133"/>
      <c r="K16" s="9"/>
      <c r="L16" s="134"/>
      <c r="M16" s="9"/>
      <c r="N16" s="133"/>
      <c r="O16" s="9"/>
      <c r="P16" s="134"/>
      <c r="Q16" s="6"/>
    </row>
    <row r="17" spans="2:17">
      <c r="B17" s="148" t="s">
        <v>232</v>
      </c>
      <c r="C17" s="11">
        <v>5</v>
      </c>
      <c r="D17" s="134" t="s">
        <v>17</v>
      </c>
      <c r="E17" s="6"/>
      <c r="F17" s="148" t="s">
        <v>344</v>
      </c>
      <c r="G17" s="11">
        <v>1000</v>
      </c>
      <c r="H17" s="134" t="s">
        <v>14</v>
      </c>
      <c r="I17" s="6"/>
      <c r="J17" s="148" t="s">
        <v>232</v>
      </c>
      <c r="K17" s="11">
        <v>30</v>
      </c>
      <c r="L17" s="134" t="s">
        <v>17</v>
      </c>
      <c r="M17" s="9"/>
      <c r="N17" s="148" t="s">
        <v>232</v>
      </c>
      <c r="O17" s="11">
        <v>30</v>
      </c>
      <c r="P17" s="134" t="s">
        <v>17</v>
      </c>
      <c r="Q17" s="6"/>
    </row>
    <row r="18" spans="2:17">
      <c r="B18" s="148" t="s">
        <v>11</v>
      </c>
      <c r="C18" s="11">
        <v>3</v>
      </c>
      <c r="D18" s="134" t="s">
        <v>15</v>
      </c>
      <c r="E18" s="6"/>
      <c r="F18" s="148" t="s">
        <v>12</v>
      </c>
      <c r="G18" s="11">
        <v>5</v>
      </c>
      <c r="H18" s="134" t="s">
        <v>16</v>
      </c>
      <c r="I18" s="6"/>
      <c r="J18" s="148" t="s">
        <v>11</v>
      </c>
      <c r="K18" s="11">
        <v>4</v>
      </c>
      <c r="L18" s="134" t="s">
        <v>15</v>
      </c>
      <c r="M18" s="9"/>
      <c r="N18" s="148" t="s">
        <v>12</v>
      </c>
      <c r="O18" s="11">
        <v>220</v>
      </c>
      <c r="P18" s="134" t="s">
        <v>16</v>
      </c>
      <c r="Q18" s="6"/>
    </row>
    <row r="19" spans="2:17">
      <c r="B19" s="149" t="s">
        <v>128</v>
      </c>
      <c r="C19" s="144">
        <f>(C18*C17)</f>
        <v>15</v>
      </c>
      <c r="D19" s="134" t="s">
        <v>14</v>
      </c>
      <c r="E19" s="6"/>
      <c r="F19" s="149" t="s">
        <v>125</v>
      </c>
      <c r="G19" s="144">
        <f>G17/G18</f>
        <v>200</v>
      </c>
      <c r="H19" s="134" t="s">
        <v>17</v>
      </c>
      <c r="I19" s="6"/>
      <c r="J19" s="149" t="s">
        <v>126</v>
      </c>
      <c r="K19" s="144">
        <f>K17^2*K18</f>
        <v>3600</v>
      </c>
      <c r="L19" s="134" t="s">
        <v>14</v>
      </c>
      <c r="M19" s="9"/>
      <c r="N19" s="149" t="s">
        <v>127</v>
      </c>
      <c r="O19" s="144">
        <f>O18/O17</f>
        <v>7.33333333333333</v>
      </c>
      <c r="P19" s="134" t="s">
        <v>15</v>
      </c>
      <c r="Q19" s="6"/>
    </row>
    <row r="20" spans="2:17">
      <c r="B20" s="133"/>
      <c r="C20" s="9"/>
      <c r="D20" s="134"/>
      <c r="E20" s="6"/>
      <c r="F20" s="133"/>
      <c r="G20" s="9"/>
      <c r="H20" s="134"/>
      <c r="I20" s="6"/>
      <c r="J20" s="133"/>
      <c r="K20" s="145"/>
      <c r="L20" s="134"/>
      <c r="M20" s="9"/>
      <c r="N20" s="133"/>
      <c r="O20" s="9"/>
      <c r="P20" s="134"/>
      <c r="Q20" s="6"/>
    </row>
    <row r="21" spans="2:17">
      <c r="B21" s="532" t="s">
        <v>344</v>
      </c>
      <c r="C21" s="11">
        <v>100</v>
      </c>
      <c r="D21" s="134" t="s">
        <v>14</v>
      </c>
      <c r="E21" s="6"/>
      <c r="F21" s="148" t="s">
        <v>344</v>
      </c>
      <c r="G21" s="11">
        <v>1000</v>
      </c>
      <c r="H21" s="134" t="s">
        <v>14</v>
      </c>
      <c r="I21" s="6"/>
      <c r="J21" s="148" t="s">
        <v>12</v>
      </c>
      <c r="K21" s="11">
        <v>220</v>
      </c>
      <c r="L21" s="134" t="s">
        <v>16</v>
      </c>
      <c r="M21" s="9"/>
      <c r="N21" s="148" t="s">
        <v>344</v>
      </c>
      <c r="O21" s="11">
        <v>220</v>
      </c>
      <c r="P21" s="134" t="s">
        <v>14</v>
      </c>
      <c r="Q21" s="6"/>
    </row>
    <row r="22" spans="2:17">
      <c r="B22" s="148" t="s">
        <v>232</v>
      </c>
      <c r="C22" s="11">
        <v>5</v>
      </c>
      <c r="D22" s="134" t="s">
        <v>17</v>
      </c>
      <c r="E22" s="6"/>
      <c r="F22" s="148" t="s">
        <v>11</v>
      </c>
      <c r="G22" s="11">
        <v>10</v>
      </c>
      <c r="H22" s="134" t="s">
        <v>15</v>
      </c>
      <c r="I22" s="6"/>
      <c r="J22" s="148" t="s">
        <v>11</v>
      </c>
      <c r="K22" s="11">
        <v>30</v>
      </c>
      <c r="L22" s="134" t="s">
        <v>15</v>
      </c>
      <c r="M22" s="9"/>
      <c r="N22" s="148" t="s">
        <v>232</v>
      </c>
      <c r="O22" s="11">
        <v>30</v>
      </c>
      <c r="P22" s="134" t="s">
        <v>17</v>
      </c>
      <c r="Q22" s="6"/>
    </row>
    <row r="23" spans="2:17">
      <c r="B23" s="149" t="s">
        <v>128</v>
      </c>
      <c r="C23" s="144">
        <f>C21/C22</f>
        <v>20</v>
      </c>
      <c r="D23" s="134" t="s">
        <v>16</v>
      </c>
      <c r="E23" s="6"/>
      <c r="F23" s="149" t="s">
        <v>125</v>
      </c>
      <c r="G23" s="144">
        <f>SQRT(G21/G22)</f>
        <v>10</v>
      </c>
      <c r="H23" s="134" t="s">
        <v>17</v>
      </c>
      <c r="I23" s="6"/>
      <c r="J23" s="149" t="s">
        <v>126</v>
      </c>
      <c r="K23" s="144">
        <f>K21^2/K22</f>
        <v>1613.33333333333</v>
      </c>
      <c r="L23" s="134" t="s">
        <v>14</v>
      </c>
      <c r="M23" s="9"/>
      <c r="N23" s="149" t="s">
        <v>127</v>
      </c>
      <c r="O23" s="144">
        <f>O21/(O22)^2</f>
        <v>0.244444444444444</v>
      </c>
      <c r="P23" s="134" t="s">
        <v>15</v>
      </c>
      <c r="Q23" s="6"/>
    </row>
    <row r="24" spans="2:17">
      <c r="B24" s="536"/>
      <c r="C24" s="537"/>
      <c r="D24" s="537"/>
      <c r="E24" s="537"/>
      <c r="F24" s="537"/>
      <c r="G24" s="537"/>
      <c r="H24" s="537"/>
      <c r="I24" s="537"/>
      <c r="J24" s="537"/>
      <c r="K24" s="537"/>
      <c r="L24" s="537"/>
      <c r="M24" s="537"/>
      <c r="N24" s="537"/>
      <c r="O24" s="537"/>
      <c r="P24" s="537"/>
      <c r="Q24" s="537"/>
    </row>
    <row r="25" spans="2:17">
      <c r="B25" s="537"/>
      <c r="C25" s="537"/>
      <c r="D25" s="537"/>
      <c r="E25" s="537"/>
      <c r="F25" s="537"/>
      <c r="G25" s="537"/>
      <c r="H25" s="537"/>
      <c r="I25" s="537"/>
      <c r="J25" s="537"/>
      <c r="K25" s="537"/>
      <c r="L25" s="537"/>
      <c r="M25" s="537"/>
      <c r="N25" s="537"/>
      <c r="O25" s="537"/>
      <c r="P25" s="537"/>
      <c r="Q25" s="537"/>
    </row>
    <row r="26" spans="2:17">
      <c r="B26" s="537"/>
      <c r="C26" s="537"/>
      <c r="D26" s="538"/>
      <c r="E26" s="540" t="s">
        <v>351</v>
      </c>
      <c r="F26" s="537"/>
      <c r="G26" s="537"/>
      <c r="H26" s="537"/>
      <c r="I26" s="537"/>
      <c r="J26" s="537"/>
      <c r="K26" s="537"/>
      <c r="L26" s="537"/>
      <c r="M26" s="537"/>
      <c r="N26" s="537"/>
      <c r="O26" s="537"/>
      <c r="P26" s="537"/>
      <c r="Q26" s="537"/>
    </row>
    <row r="27" spans="2:17">
      <c r="B27" s="537"/>
      <c r="C27" s="537"/>
      <c r="D27" s="537"/>
      <c r="E27" s="537"/>
      <c r="F27" s="537"/>
      <c r="G27" s="537"/>
      <c r="H27" s="537"/>
      <c r="I27" s="537"/>
      <c r="J27" s="537"/>
      <c r="K27" s="537"/>
      <c r="L27" s="537"/>
      <c r="M27" s="537"/>
      <c r="N27" s="537"/>
      <c r="O27" s="537"/>
      <c r="P27" s="537"/>
      <c r="Q27" s="537"/>
    </row>
    <row r="28" spans="2:17">
      <c r="B28" s="537"/>
      <c r="C28" s="537"/>
      <c r="D28" s="537"/>
      <c r="E28" s="537"/>
      <c r="F28" s="537"/>
      <c r="G28" s="537"/>
      <c r="H28" s="537"/>
      <c r="I28" s="537"/>
      <c r="J28" s="537"/>
      <c r="K28" s="537"/>
      <c r="L28" s="537"/>
      <c r="M28" s="537"/>
      <c r="N28" s="537"/>
      <c r="O28" s="537"/>
      <c r="P28" s="537"/>
      <c r="Q28" s="537"/>
    </row>
    <row r="29" spans="2:17">
      <c r="B29" s="537"/>
      <c r="C29" s="537"/>
      <c r="D29" s="537"/>
      <c r="E29" s="537"/>
      <c r="F29" s="537"/>
      <c r="G29" s="537"/>
      <c r="H29" s="537"/>
      <c r="I29" s="537"/>
      <c r="J29" s="537"/>
      <c r="K29" s="537"/>
      <c r="L29" s="537"/>
      <c r="M29" s="537"/>
      <c r="N29" s="537"/>
      <c r="O29" s="537"/>
      <c r="P29" s="537"/>
      <c r="Q29" s="537"/>
    </row>
    <row r="31" spans="2:17">
      <c r="B31" s="138" t="s">
        <v>343</v>
      </c>
      <c r="J31" s="0" t="s">
        <v>353</v>
      </c>
    </row>
  </sheetData>
  <mergeCells count="8">
    <mergeCell ref="B4:I5"/>
    <mergeCell ref="B6:J8"/>
    <mergeCell ref="B9:Q9"/>
    <mergeCell ref="J10:M10"/>
    <mergeCell ref="B11:E11"/>
    <mergeCell ref="F11:I11"/>
    <mergeCell ref="J11:M11"/>
    <mergeCell ref="N11:Q11"/>
  </mergeCells>
  <phoneticPr fontId="1" type="noConversion"/>
  <pageMargins left="0.70" right="0.70" top="0.75" bottom="0.75" header="0.30" footer="0.3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zoomScale="90" workbookViewId="0">
      <selection activeCell="H6" sqref="H6"/>
    </sheetView>
  </sheetViews>
  <sheetFormatPr defaultRowHeight="16.500000"/>
  <cols>
    <col min="1" max="1" width="15.63000011" customWidth="1" outlineLevel="0"/>
    <col min="2" max="2" width="25.62999916" customWidth="1" outlineLevel="0"/>
    <col min="4" max="4" width="16.75499916" customWidth="1" outlineLevel="0"/>
    <col min="5" max="5" width="12.25500011" customWidth="1" outlineLevel="0"/>
    <col min="6" max="6" width="14.88000011" customWidth="1" outlineLevel="0"/>
    <col min="7" max="7" width="17.50499916" customWidth="1" outlineLevel="0"/>
  </cols>
  <sheetData>
    <row r="1" spans="1:10" ht="33.750000">
      <c r="A1" s="152" t="s">
        <v>129</v>
      </c>
      <c r="B1" s="152"/>
      <c r="C1" s="152"/>
      <c r="D1" s="152"/>
      <c r="E1" s="152"/>
      <c r="F1" s="152"/>
      <c r="G1" s="152"/>
      <c r="H1" s="153"/>
      <c r="I1" s="153"/>
      <c r="J1" s="153"/>
    </row>
    <row r="2" spans="1:10" ht="20.250000">
      <c r="A2" s="154"/>
      <c r="B2" s="154"/>
      <c r="C2" s="154"/>
      <c r="D2" s="154"/>
      <c r="E2" s="154"/>
      <c r="F2" s="154"/>
      <c r="G2" s="154"/>
      <c r="H2" s="153"/>
      <c r="I2" s="153"/>
      <c r="J2" s="153"/>
    </row>
    <row r="3" spans="1:10" ht="20.250000">
      <c r="A3" s="154"/>
      <c r="B3" s="154"/>
      <c r="C3" s="154"/>
      <c r="D3" s="154"/>
      <c r="E3" s="154"/>
      <c r="F3" s="154"/>
      <c r="G3" s="154"/>
      <c r="H3" s="153"/>
      <c r="I3" s="153"/>
      <c r="J3" s="153"/>
    </row>
    <row r="4" spans="1:10">
      <c r="A4" s="155" t="s">
        <v>130</v>
      </c>
      <c r="B4" s="156"/>
      <c r="C4" s="157"/>
      <c r="D4" s="155" t="s">
        <v>137</v>
      </c>
      <c r="E4" s="156"/>
      <c r="F4" s="157"/>
      <c r="G4" s="158" t="s">
        <v>141</v>
      </c>
      <c r="H4" s="159" t="s">
        <v>142</v>
      </c>
      <c r="I4" s="197"/>
      <c r="J4" s="197"/>
    </row>
    <row r="5" spans="1:10" ht="34.200000">
      <c r="A5" s="160" t="s">
        <v>131</v>
      </c>
      <c r="B5" s="161" t="s">
        <v>133</v>
      </c>
      <c r="C5" s="162" t="s">
        <v>135</v>
      </c>
      <c r="D5" s="163" t="s">
        <v>169</v>
      </c>
      <c r="E5" s="161" t="s">
        <v>139</v>
      </c>
      <c r="F5" s="162" t="s">
        <v>140</v>
      </c>
      <c r="G5" s="164"/>
      <c r="H5" s="165"/>
      <c r="I5" s="197"/>
      <c r="J5" s="197"/>
    </row>
    <row r="6" spans="1:10">
      <c r="A6" s="166">
        <v>220</v>
      </c>
      <c r="B6" s="167">
        <v>150</v>
      </c>
      <c r="C6" s="168">
        <f>A6/B6</f>
        <v>1.46666666666667</v>
      </c>
      <c r="D6" s="169">
        <v>1.5</v>
      </c>
      <c r="E6" s="170">
        <v>15</v>
      </c>
      <c r="F6" s="171">
        <v>5</v>
      </c>
      <c r="G6" s="172">
        <f>-(38*F6*(C6/1000))/D6</f>
        <v>-0.185777777777778</v>
      </c>
      <c r="H6" s="173">
        <f>B6+G6</f>
        <v>149.814222222222</v>
      </c>
      <c r="I6" s="174"/>
      <c r="J6" s="174"/>
    </row>
    <row r="7" spans="1:10">
      <c r="A7" s="175"/>
      <c r="B7" s="176"/>
      <c r="C7" s="177"/>
      <c r="D7" s="178">
        <v>2.5</v>
      </c>
      <c r="E7" s="179">
        <v>20</v>
      </c>
      <c r="F7" s="180"/>
      <c r="G7" s="172">
        <f>-(38*F6*(C6/1000))/D7</f>
        <v>-0.111466666666667</v>
      </c>
      <c r="H7" s="181">
        <f>B6-G7</f>
        <v>150.111466666667</v>
      </c>
      <c r="I7" s="174"/>
      <c r="J7" s="174"/>
    </row>
    <row r="8" spans="1:10">
      <c r="A8" s="175"/>
      <c r="B8" s="176"/>
      <c r="C8" s="177"/>
      <c r="D8" s="178">
        <v>4</v>
      </c>
      <c r="E8" s="179">
        <v>27</v>
      </c>
      <c r="F8" s="180"/>
      <c r="G8" s="172">
        <f>-(38*F6*(C6/1000))/D8</f>
        <v>-0.0696666666666667</v>
      </c>
      <c r="H8" s="181">
        <f>B6+G8</f>
        <v>149.930333333333</v>
      </c>
      <c r="I8" s="174"/>
      <c r="J8" s="174"/>
    </row>
    <row r="9" spans="1:10" ht="20.250000">
      <c r="A9" s="182"/>
      <c r="B9" s="183"/>
      <c r="C9" s="184"/>
      <c r="D9" s="185">
        <v>6</v>
      </c>
      <c r="E9" s="186">
        <v>35</v>
      </c>
      <c r="F9" s="187"/>
      <c r="G9" s="188">
        <f>-(38*F6*(C6/1000))/D9</f>
        <v>-0.0464444444444444</v>
      </c>
      <c r="H9" s="189">
        <f>B6+G9</f>
        <v>149.953555555556</v>
      </c>
      <c r="I9" s="174"/>
      <c r="J9" s="174"/>
    </row>
    <row r="10" spans="1:10">
      <c r="A10" s="197"/>
      <c r="B10" s="197"/>
      <c r="C10" s="197"/>
      <c r="D10" s="197"/>
      <c r="E10" s="197"/>
      <c r="F10" s="197"/>
      <c r="G10" s="197"/>
      <c r="H10" s="197"/>
      <c r="I10" s="197"/>
      <c r="J10" s="197"/>
    </row>
    <row r="11" spans="1:10">
      <c r="A11" s="197"/>
      <c r="B11" s="197"/>
      <c r="C11" s="197"/>
      <c r="D11" s="197"/>
      <c r="E11" s="197"/>
      <c r="F11" s="197"/>
      <c r="G11" s="197"/>
      <c r="H11" s="197"/>
      <c r="I11" s="197"/>
      <c r="J11" s="197"/>
    </row>
    <row r="12" spans="1:10" ht="20.250000">
      <c r="A12" s="190"/>
      <c r="B12" s="191" t="s">
        <v>54</v>
      </c>
      <c r="C12" s="192"/>
      <c r="D12" s="192"/>
      <c r="E12" s="192"/>
      <c r="F12" s="192"/>
      <c r="G12" s="192"/>
      <c r="H12" s="197"/>
      <c r="I12" s="197"/>
      <c r="J12" s="197"/>
    </row>
    <row r="13" spans="1:10">
      <c r="A13" s="193"/>
      <c r="B13" s="192"/>
      <c r="C13" s="193"/>
      <c r="D13" s="193"/>
      <c r="E13" s="193"/>
      <c r="F13" s="193"/>
      <c r="G13" s="193"/>
      <c r="H13" s="197"/>
      <c r="I13" s="197"/>
      <c r="J13" s="197"/>
    </row>
    <row r="14" spans="1:10" ht="20.250000">
      <c r="A14" s="194"/>
      <c r="B14" s="191" t="s">
        <v>134</v>
      </c>
      <c r="C14" s="193"/>
      <c r="D14" s="193"/>
      <c r="E14" s="193"/>
      <c r="F14" s="193"/>
      <c r="G14" s="193"/>
      <c r="H14" s="197"/>
      <c r="I14" s="197"/>
      <c r="J14" s="197"/>
    </row>
    <row r="15" spans="1:10">
      <c r="A15" s="197"/>
      <c r="B15" s="197"/>
      <c r="C15" s="197"/>
      <c r="D15" s="197"/>
      <c r="E15" s="197"/>
      <c r="F15" s="197"/>
      <c r="G15" s="197"/>
      <c r="H15" s="197"/>
      <c r="I15" s="197"/>
      <c r="J15" s="197"/>
    </row>
    <row r="16" spans="1:10">
      <c r="A16" s="197"/>
      <c r="B16" s="197"/>
      <c r="C16" s="197"/>
      <c r="D16" s="197"/>
      <c r="E16" s="197"/>
      <c r="F16" s="197"/>
      <c r="G16" s="197"/>
      <c r="H16" s="197"/>
      <c r="I16" s="197"/>
      <c r="J16" s="197"/>
    </row>
    <row r="17" spans="1:10" ht="54.000000">
      <c r="A17" s="195" t="s">
        <v>132</v>
      </c>
      <c r="B17" s="196"/>
      <c r="C17" s="196"/>
      <c r="D17" s="196"/>
      <c r="E17" s="196"/>
      <c r="F17" s="196"/>
      <c r="G17" s="196"/>
      <c r="H17" s="196"/>
      <c r="I17" s="196"/>
      <c r="J17" s="196"/>
    </row>
    <row r="19" spans="1:10">
      <c r="A19" s="211" t="s">
        <v>154</v>
      </c>
      <c r="B19" s="212"/>
      <c r="C19" s="212"/>
      <c r="D19" s="212"/>
      <c r="E19" s="212"/>
      <c r="F19" s="212"/>
      <c r="G19" s="212"/>
      <c r="H19" s="212"/>
    </row>
    <row r="20" spans="1:10">
      <c r="A20" s="210" t="s">
        <v>145</v>
      </c>
      <c r="B20" s="212"/>
      <c r="C20" s="212"/>
      <c r="D20" s="212"/>
      <c r="E20" s="212"/>
      <c r="F20" s="212"/>
      <c r="G20" s="212"/>
      <c r="H20" s="212"/>
    </row>
    <row r="21" spans="1:10">
      <c r="A21" s="212"/>
      <c r="B21" s="212"/>
      <c r="C21" s="212"/>
      <c r="D21" s="212"/>
      <c r="E21" s="212"/>
      <c r="F21" s="212"/>
      <c r="G21" s="212"/>
      <c r="H21" s="212"/>
    </row>
    <row r="22" spans="1:10">
      <c r="A22" s="212"/>
      <c r="B22" s="212"/>
      <c r="C22" s="212"/>
      <c r="D22" s="212"/>
      <c r="E22" s="212"/>
      <c r="F22" s="212"/>
      <c r="G22" s="212"/>
      <c r="H22" s="212"/>
    </row>
    <row r="23" spans="1:10">
      <c r="A23" s="212"/>
      <c r="B23" s="212"/>
      <c r="C23" s="212"/>
      <c r="D23" s="212"/>
      <c r="E23" s="212"/>
      <c r="F23" s="212"/>
      <c r="G23" s="212"/>
      <c r="H23" s="212"/>
    </row>
    <row r="24" spans="1:10">
      <c r="A24" s="527"/>
      <c r="B24" s="528"/>
      <c r="C24" s="528"/>
      <c r="D24" s="528"/>
      <c r="E24" s="528"/>
      <c r="F24" s="528"/>
      <c r="G24" s="528"/>
    </row>
    <row r="25" spans="1:10">
      <c r="A25" s="529"/>
      <c r="B25" s="529"/>
      <c r="C25" s="529"/>
      <c r="D25" s="529"/>
      <c r="E25" s="529"/>
      <c r="F25" s="529"/>
      <c r="G25" s="529"/>
    </row>
    <row r="26" spans="1:10">
      <c r="A26" s="529"/>
      <c r="B26" s="529"/>
      <c r="C26" s="529"/>
      <c r="D26" s="529"/>
      <c r="E26" s="529"/>
      <c r="F26" s="529"/>
      <c r="G26" s="529"/>
    </row>
    <row r="27" spans="1:10">
      <c r="A27" s="529"/>
      <c r="B27" s="529"/>
      <c r="C27" s="529"/>
      <c r="D27" s="529"/>
      <c r="E27" s="529"/>
      <c r="F27" s="529"/>
      <c r="G27" s="529"/>
    </row>
    <row r="28" spans="1:10">
      <c r="A28" s="529"/>
      <c r="B28" s="529"/>
      <c r="C28" s="529"/>
      <c r="D28" s="529"/>
      <c r="E28" s="529"/>
      <c r="F28" s="529"/>
      <c r="G28" s="529"/>
    </row>
    <row r="29" spans="1:10" ht="24.000000" customHeight="1">
      <c r="A29" s="529"/>
      <c r="B29" s="529"/>
      <c r="C29" s="529"/>
      <c r="D29" s="529"/>
      <c r="E29" s="529"/>
      <c r="F29" s="529"/>
      <c r="G29" s="529"/>
    </row>
    <row r="30" spans="1:10" ht="24.000000" customHeight="1">
      <c r="A30" s="529"/>
      <c r="B30" s="529"/>
      <c r="C30" s="529"/>
      <c r="D30" s="529"/>
      <c r="E30" s="529"/>
      <c r="F30" s="529"/>
      <c r="G30" s="529"/>
    </row>
    <row r="31" spans="1:10">
      <c r="A31" s="529"/>
      <c r="B31" s="529"/>
      <c r="C31" s="529"/>
      <c r="D31" s="529"/>
      <c r="E31" s="529"/>
      <c r="F31" s="529"/>
      <c r="G31" s="529"/>
    </row>
    <row r="32" spans="1:10">
      <c r="A32" s="530"/>
      <c r="B32" s="530"/>
      <c r="C32" s="530"/>
      <c r="D32" s="530"/>
      <c r="E32" s="530"/>
      <c r="F32" s="530"/>
      <c r="G32" s="530"/>
    </row>
    <row r="33" spans="1:7">
      <c r="A33" s="530"/>
      <c r="B33" s="530"/>
      <c r="C33" s="530"/>
      <c r="D33" s="530"/>
      <c r="E33" s="530"/>
      <c r="F33" s="530"/>
      <c r="G33" s="530"/>
    </row>
    <row r="34" spans="1:7">
      <c r="A34" s="530"/>
      <c r="B34" s="530"/>
      <c r="C34" s="530"/>
      <c r="D34" s="530"/>
      <c r="E34" s="530"/>
      <c r="F34" s="530"/>
      <c r="G34" s="530"/>
    </row>
    <row r="35" spans="1:7">
      <c r="A35" s="531"/>
      <c r="B35" s="531"/>
      <c r="C35" s="531"/>
      <c r="D35" s="531"/>
      <c r="E35" s="531"/>
      <c r="F35" s="531"/>
      <c r="G35" s="531"/>
    </row>
  </sheetData>
  <mergeCells count="12">
    <mergeCell ref="A1:G1"/>
    <mergeCell ref="A4:C4"/>
    <mergeCell ref="D4:F4"/>
    <mergeCell ref="G4:G5"/>
    <mergeCell ref="H4:H5"/>
    <mergeCell ref="A6:A9"/>
    <mergeCell ref="B6:B9"/>
    <mergeCell ref="C6:C9"/>
    <mergeCell ref="F6:F9"/>
    <mergeCell ref="C12:G12"/>
    <mergeCell ref="A17:J17"/>
    <mergeCell ref="A19:H23"/>
  </mergeCells>
  <phoneticPr fontId="1" type="noConversion"/>
  <pageMargins left="0.70" right="0.70" top="0.75" bottom="0.75" header="0.30" footer="0.30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주현 이</dc:creator>
  <cp:lastModifiedBy>주현 이</cp:lastModifiedBy>
  <cp:version>9.103.97.45139</cp:version>
</cp:coreProperties>
</file>