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appliedresearchassociates-my.sharepoint.us/personal/hlee_ara_com/Documents/Documents/Projects/FHWA BAA Market Readiness/2019/Proposal/FHWA Data/VW/"/>
    </mc:Choice>
  </mc:AlternateContent>
  <xr:revisionPtr revIDLastSave="0" documentId="8_{AE10F10F-C491-4437-84F1-E8804D457D16}" xr6:coauthVersionLast="47" xr6:coauthVersionMax="47" xr10:uidLastSave="{00000000-0000-0000-0000-000000000000}"/>
  <bookViews>
    <workbookView xWindow="28410" yWindow="0" windowWidth="29040" windowHeight="15600" xr2:uid="{00000000-000D-0000-FFFF-FFFF00000000}"/>
  </bookViews>
  <sheets>
    <sheet name="VW" sheetId="1" r:id="rId1"/>
    <sheet name="DM_Summary" sheetId="10" r:id="rId2"/>
    <sheet name="ElasticLayer_Summary" sheetId="11" r:id="rId3"/>
    <sheet name="Default Inputs" sheetId="6" r:id="rId4"/>
    <sheet name="Dynamic_Modulus_Calc" sheetId="8" r:id="rId5"/>
    <sheet name="VW_Quick_Start_Guide" sheetId="12" r:id="rId6"/>
    <sheet name="AGPL License V3" sheetId="9" r:id="rId7"/>
    <sheet name="SyntheticLoad" sheetId="7" state="hidden" r:id="rId8"/>
  </sheets>
  <externalReferences>
    <externalReference r:id="rId9"/>
  </externalReferences>
  <definedNames>
    <definedName name="Ca_Limits">VW!$AB$55:$AC$57</definedName>
    <definedName name="Cb_Limits">VW!$AD$55:$AE$57</definedName>
    <definedName name="Cc_Limits">VW!$AF$55:$AG$57</definedName>
    <definedName name="Cd_Limits">VW!$AH$55:$AI$57</definedName>
    <definedName name="CSV_Data">VW!$I$80:$T$379</definedName>
    <definedName name="Damping_Limits">VW!$AJ$44:$AK$49</definedName>
    <definedName name="Density_Limits">VW!$AF$44:$AG$49</definedName>
    <definedName name="Force">VW!$J$80:$J$379</definedName>
    <definedName name="Meas_Defl">VW!$K$80:$T$379</definedName>
    <definedName name="Modulus_Limits">VW!$AB$44:$AC$49</definedName>
    <definedName name="Num_VE_Layers" localSheetId="6">COUNTIF([1]VW!$E$12:$E$17,"=0")</definedName>
    <definedName name="Num_VE_Layers">COUNTIF(VW!$L$12:$L$17,"=0")</definedName>
    <definedName name="Obj_Cell">VW!$S$48</definedName>
    <definedName name="Pavt_Structure">VW!$L$12:$P$17</definedName>
    <definedName name="Pavt_Structure_Bound">VW!$AB$44:$AK$49</definedName>
    <definedName name="Peak_Load">VW!$P$39</definedName>
    <definedName name="Peak_Pressure">VW!$U$39</definedName>
    <definedName name="Poisson_Limits">VW!$AD$44:$AE$49</definedName>
    <definedName name="_xlnm.Print_Area" localSheetId="3">'Default Inputs'!$A$1:$P$46</definedName>
    <definedName name="_xlnm.Print_Area" localSheetId="1">DM_Summary!$A$1:$AU$62</definedName>
    <definedName name="_xlnm.Print_Area" localSheetId="2">ElasticLayer_Summary!$A$1:$AF$32</definedName>
    <definedName name="_xlnm.Print_Area" localSheetId="0">VW!$H$1:$AM$379</definedName>
    <definedName name="Radius">VW!$K$39</definedName>
    <definedName name="Sensor_Loc">VW!$K$33:$S$33</definedName>
    <definedName name="Sigmoid_Fcn">VW!$L$25:$O$27</definedName>
    <definedName name="Sigmoid_Fcn_Bound">VW!$AB$55:$AI$57</definedName>
    <definedName name="solver_adj" localSheetId="1" hidden="1">DM_Summary!$I$27:$J$27</definedName>
    <definedName name="solver_adj" localSheetId="4" hidden="1">Dynamic_Modulus_Calc!$N$12</definedName>
    <definedName name="solver_adj" localSheetId="2" hidden="1">ElasticLayer_Summary!#REF!</definedName>
    <definedName name="solver_adj" localSheetId="0" hidden="1">VW!$L$12:$L$14,VW!$O$14</definedName>
    <definedName name="solver_cvg" localSheetId="1" hidden="1">0.0001</definedName>
    <definedName name="solver_cvg" localSheetId="4" hidden="1">0.0001</definedName>
    <definedName name="solver_cvg" localSheetId="2" hidden="1">0.0001</definedName>
    <definedName name="solver_cvg" localSheetId="0" hidden="1">0.000001</definedName>
    <definedName name="solver_drv" localSheetId="1" hidden="1">1</definedName>
    <definedName name="solver_drv" localSheetId="4" hidden="1">1</definedName>
    <definedName name="solver_drv" localSheetId="2" hidden="1">1</definedName>
    <definedName name="solver_drv" localSheetId="0" hidden="1">1</definedName>
    <definedName name="solver_eng" localSheetId="1" hidden="1">1</definedName>
    <definedName name="solver_eng" localSheetId="4" hidden="1">1</definedName>
    <definedName name="solver_eng" localSheetId="2" hidden="1">1</definedName>
    <definedName name="solver_eng" localSheetId="0" hidden="1">1</definedName>
    <definedName name="solver_est" localSheetId="1" hidden="1">1</definedName>
    <definedName name="solver_est" localSheetId="4" hidden="1">1</definedName>
    <definedName name="solver_est" localSheetId="2" hidden="1">1</definedName>
    <definedName name="solver_est" localSheetId="0" hidden="1">1</definedName>
    <definedName name="solver_itr" localSheetId="1" hidden="1">2147483647</definedName>
    <definedName name="solver_itr" localSheetId="4" hidden="1">2147483647</definedName>
    <definedName name="solver_itr" localSheetId="2" hidden="1">2147483647</definedName>
    <definedName name="solver_itr" localSheetId="0" hidden="1">2147483647</definedName>
    <definedName name="solver_lhs1" localSheetId="0" hidden="1">VW!$O$25</definedName>
    <definedName name="solver_lhs10" localSheetId="0" hidden="1">VW!$M$25</definedName>
    <definedName name="solver_lhs11" localSheetId="0" hidden="1">VW!$O$25</definedName>
    <definedName name="solver_lhs2" localSheetId="0" hidden="1">VW!$M$25</definedName>
    <definedName name="solver_lhs3" localSheetId="0" hidden="1">VW!$O$14</definedName>
    <definedName name="solver_lhs4" localSheetId="0" hidden="1">VW!$O$14</definedName>
    <definedName name="solver_lhs5" localSheetId="0" hidden="1">VW!$L$25</definedName>
    <definedName name="solver_lhs6" localSheetId="0" hidden="1">VW!$M$25</definedName>
    <definedName name="solver_lhs7" localSheetId="0" hidden="1">VW!$L$25</definedName>
    <definedName name="solver_lhs8" localSheetId="0" hidden="1">VW!$O$14</definedName>
    <definedName name="solver_lhs9" localSheetId="0" hidden="1">VW!$O$14</definedName>
    <definedName name="solver_mip" localSheetId="1" hidden="1">2147483647</definedName>
    <definedName name="solver_mip" localSheetId="4" hidden="1">2147483647</definedName>
    <definedName name="solver_mip" localSheetId="2" hidden="1">2147483647</definedName>
    <definedName name="solver_mip" localSheetId="0" hidden="1">2147483647</definedName>
    <definedName name="solver_mni" localSheetId="1" hidden="1">30</definedName>
    <definedName name="solver_mni" localSheetId="4" hidden="1">30</definedName>
    <definedName name="solver_mni" localSheetId="2" hidden="1">30</definedName>
    <definedName name="solver_mni" localSheetId="0" hidden="1">30</definedName>
    <definedName name="solver_mrt" localSheetId="1" hidden="1">0.075</definedName>
    <definedName name="solver_mrt" localSheetId="4" hidden="1">0.075</definedName>
    <definedName name="solver_mrt" localSheetId="2" hidden="1">0.075</definedName>
    <definedName name="solver_mrt" localSheetId="0" hidden="1">0.075</definedName>
    <definedName name="solver_msl" localSheetId="1" hidden="1">2</definedName>
    <definedName name="solver_msl" localSheetId="4" hidden="1">2</definedName>
    <definedName name="solver_msl" localSheetId="2" hidden="1">2</definedName>
    <definedName name="solver_msl" localSheetId="0" hidden="1">2</definedName>
    <definedName name="solver_neg" localSheetId="1" hidden="1">2</definedName>
    <definedName name="solver_neg" localSheetId="4" hidden="1">2</definedName>
    <definedName name="solver_neg" localSheetId="2" hidden="1">2</definedName>
    <definedName name="solver_neg" localSheetId="0" hidden="1">2</definedName>
    <definedName name="solver_nod" localSheetId="1" hidden="1">2147483647</definedName>
    <definedName name="solver_nod" localSheetId="4" hidden="1">2147483647</definedName>
    <definedName name="solver_nod" localSheetId="2" hidden="1">2147483647</definedName>
    <definedName name="solver_nod" localSheetId="0" hidden="1">2147483647</definedName>
    <definedName name="solver_num" localSheetId="1" hidden="1">0</definedName>
    <definedName name="solver_num" localSheetId="4" hidden="1">0</definedName>
    <definedName name="solver_num" localSheetId="2" hidden="1">0</definedName>
    <definedName name="solver_num" localSheetId="0" hidden="1">0</definedName>
    <definedName name="solver_nwt" localSheetId="1" hidden="1">1</definedName>
    <definedName name="solver_nwt" localSheetId="4" hidden="1">1</definedName>
    <definedName name="solver_nwt" localSheetId="2" hidden="1">1</definedName>
    <definedName name="solver_nwt" localSheetId="0" hidden="1">1</definedName>
    <definedName name="solver_opt" localSheetId="1" hidden="1">DM_Summary!$BO$49</definedName>
    <definedName name="solver_opt" localSheetId="4" hidden="1">Dynamic_Modulus_Calc!$K$27</definedName>
    <definedName name="solver_opt" localSheetId="2" hidden="1">ElasticLayer_Summary!#REF!</definedName>
    <definedName name="solver_opt" localSheetId="0" hidden="1">VW!$S$48</definedName>
    <definedName name="solver_pre" localSheetId="1" hidden="1">0.000001</definedName>
    <definedName name="solver_pre" localSheetId="4" hidden="1">0.000001</definedName>
    <definedName name="solver_pre" localSheetId="2" hidden="1">0.000001</definedName>
    <definedName name="solver_pre" localSheetId="0" hidden="1">0.00000001</definedName>
    <definedName name="solver_rbv" localSheetId="1" hidden="1">1</definedName>
    <definedName name="solver_rbv" localSheetId="4" hidden="1">1</definedName>
    <definedName name="solver_rbv" localSheetId="2" hidden="1">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2" localSheetId="0" hidden="1">3</definedName>
    <definedName name="solver_rel3" localSheetId="0" hidden="1">1</definedName>
    <definedName name="solver_rel4" localSheetId="0" hidden="1">3</definedName>
    <definedName name="solver_rel5" localSheetId="0" hidden="1">3</definedName>
    <definedName name="solver_rel6" localSheetId="0" hidden="1">1</definedName>
    <definedName name="solver_rel7" localSheetId="0" hidden="1">3</definedName>
    <definedName name="solver_rel8" localSheetId="0" hidden="1">3</definedName>
    <definedName name="solver_rel9" localSheetId="0" hidden="1">1</definedName>
    <definedName name="solver_rhs1" localSheetId="0" hidden="1">VW!$AH$55</definedName>
    <definedName name="solver_rhs10" localSheetId="0" hidden="1">VW!$AD$55</definedName>
    <definedName name="solver_rhs11" localSheetId="0" hidden="1">VW!$AH$55</definedName>
    <definedName name="solver_rhs2" localSheetId="0" hidden="1">VW!$AD$55</definedName>
    <definedName name="solver_rhs3" localSheetId="0" hidden="1">VW!$AI$46</definedName>
    <definedName name="solver_rhs4" localSheetId="0" hidden="1">VW!$AH$46</definedName>
    <definedName name="solver_rhs5" localSheetId="0" hidden="1">VW!$AB$55</definedName>
    <definedName name="solver_rhs6" localSheetId="0" hidden="1">VW!$AE$55</definedName>
    <definedName name="solver_rhs7" localSheetId="0" hidden="1">VW!$AB$55</definedName>
    <definedName name="solver_rhs8" localSheetId="0" hidden="1">VW!$AH$46</definedName>
    <definedName name="solver_rhs9" localSheetId="0" hidden="1">VW!$AI$46</definedName>
    <definedName name="solver_rlx" localSheetId="1" hidden="1">2</definedName>
    <definedName name="solver_rlx" localSheetId="4" hidden="1">2</definedName>
    <definedName name="solver_rlx" localSheetId="2" hidden="1">2</definedName>
    <definedName name="solver_rlx" localSheetId="0" hidden="1">2</definedName>
    <definedName name="solver_rsd" localSheetId="1" hidden="1">0</definedName>
    <definedName name="solver_rsd" localSheetId="4" hidden="1">0</definedName>
    <definedName name="solver_rsd" localSheetId="2" hidden="1">0</definedName>
    <definedName name="solver_rsd" localSheetId="0" hidden="1">0</definedName>
    <definedName name="solver_scl" localSheetId="1" hidden="1">1</definedName>
    <definedName name="solver_scl" localSheetId="4" hidden="1">1</definedName>
    <definedName name="solver_scl" localSheetId="2" hidden="1">1</definedName>
    <definedName name="solver_scl" localSheetId="0" hidden="1">1</definedName>
    <definedName name="solver_sho" localSheetId="1" hidden="1">2</definedName>
    <definedName name="solver_sho" localSheetId="4" hidden="1">2</definedName>
    <definedName name="solver_sho" localSheetId="2" hidden="1">2</definedName>
    <definedName name="solver_sho" localSheetId="0" hidden="1">2</definedName>
    <definedName name="solver_ssz" localSheetId="1" hidden="1">100</definedName>
    <definedName name="solver_ssz" localSheetId="4" hidden="1">100</definedName>
    <definedName name="solver_ssz" localSheetId="2" hidden="1">100</definedName>
    <definedName name="solver_ssz" localSheetId="0" hidden="1">100</definedName>
    <definedName name="solver_tim" localSheetId="1" hidden="1">2147483647</definedName>
    <definedName name="solver_tim" localSheetId="4" hidden="1">2147483647</definedName>
    <definedName name="solver_tim" localSheetId="2" hidden="1">2147483647</definedName>
    <definedName name="solver_tim" localSheetId="0" hidden="1">2147483647</definedName>
    <definedName name="solver_tol" localSheetId="1" hidden="1">0.01</definedName>
    <definedName name="solver_tol" localSheetId="4" hidden="1">0.01</definedName>
    <definedName name="solver_tol" localSheetId="2" hidden="1">0.01</definedName>
    <definedName name="solver_tol" localSheetId="0" hidden="1">0.01</definedName>
    <definedName name="solver_typ" localSheetId="1" hidden="1">2</definedName>
    <definedName name="solver_typ" localSheetId="4" hidden="1">2</definedName>
    <definedName name="solver_typ" localSheetId="2" hidden="1">2</definedName>
    <definedName name="solver_typ" localSheetId="0" hidden="1">2</definedName>
    <definedName name="solver_val" localSheetId="1" hidden="1">0</definedName>
    <definedName name="solver_val" localSheetId="4" hidden="1">0</definedName>
    <definedName name="solver_val" localSheetId="2" hidden="1">0</definedName>
    <definedName name="solver_val" localSheetId="0" hidden="1">0</definedName>
    <definedName name="solver_ver" localSheetId="1" hidden="1">3</definedName>
    <definedName name="solver_ver" localSheetId="4" hidden="1">3</definedName>
    <definedName name="solver_ver" localSheetId="2" hidden="1">3</definedName>
    <definedName name="solver_ver" localSheetId="0" hidden="1">3</definedName>
    <definedName name="Thickness_Limits">VW!$AH$44:$AI$49</definedName>
    <definedName name="Time">VW!$I$80:$I$379</definedName>
    <definedName name="Total_Num_Layers" localSheetId="6">COUNTA([1]VW!$E$12:$E$17)</definedName>
    <definedName name="Total_Num_Layers">COUNTA(VW!$L$12:$L$17)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7" l="1"/>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7" i="7"/>
  <c r="N18" i="11"/>
  <c r="N17" i="11"/>
  <c r="N16" i="11"/>
  <c r="N15" i="11"/>
  <c r="N14" i="11"/>
  <c r="N13" i="11"/>
  <c r="L18" i="11"/>
  <c r="L17" i="11"/>
  <c r="L16" i="11"/>
  <c r="L15" i="11"/>
  <c r="L14" i="11"/>
  <c r="L13" i="11"/>
  <c r="J18" i="11"/>
  <c r="J17" i="11"/>
  <c r="J16" i="11"/>
  <c r="J15" i="11"/>
  <c r="J14" i="11"/>
  <c r="J13" i="11"/>
  <c r="H18" i="11"/>
  <c r="H17" i="11"/>
  <c r="H16" i="11"/>
  <c r="H15" i="11"/>
  <c r="H14" i="11"/>
  <c r="H13" i="11"/>
  <c r="F18" i="11"/>
  <c r="F17" i="11"/>
  <c r="F16" i="11"/>
  <c r="F15" i="11"/>
  <c r="F14" i="11"/>
  <c r="F13" i="11"/>
  <c r="D18" i="11"/>
  <c r="D17" i="11"/>
  <c r="D16" i="11"/>
  <c r="D15" i="11"/>
  <c r="D14" i="11"/>
  <c r="D13" i="11"/>
  <c r="B28" i="10"/>
  <c r="C28" i="8" a="1"/>
  <c r="D28" i="8" l="1"/>
  <c r="D32" i="8"/>
  <c r="D36" i="8"/>
  <c r="D40" i="8"/>
  <c r="E28" i="8"/>
  <c r="E32" i="8"/>
  <c r="E36" i="8"/>
  <c r="E40" i="8"/>
  <c r="F28" i="8"/>
  <c r="F32" i="8"/>
  <c r="F36" i="8"/>
  <c r="F40" i="8"/>
  <c r="C29" i="8"/>
  <c r="C33" i="8"/>
  <c r="C37" i="8"/>
  <c r="C41" i="8"/>
  <c r="D29" i="8"/>
  <c r="D33" i="8"/>
  <c r="D37" i="8"/>
  <c r="D41" i="8"/>
  <c r="E29" i="8"/>
  <c r="E33" i="8"/>
  <c r="E37" i="8"/>
  <c r="E41" i="8"/>
  <c r="F29" i="8"/>
  <c r="F33" i="8"/>
  <c r="F37" i="8"/>
  <c r="F41" i="8"/>
  <c r="C30" i="8"/>
  <c r="C34" i="8"/>
  <c r="C38" i="8"/>
  <c r="C42" i="8"/>
  <c r="D30" i="8"/>
  <c r="D34" i="8"/>
  <c r="D38" i="8"/>
  <c r="D42" i="8"/>
  <c r="E30" i="8"/>
  <c r="E34" i="8"/>
  <c r="E38" i="8"/>
  <c r="E42" i="8"/>
  <c r="F30" i="8"/>
  <c r="F34" i="8"/>
  <c r="F38" i="8"/>
  <c r="F42" i="8"/>
  <c r="C31" i="8"/>
  <c r="C35" i="8"/>
  <c r="C39" i="8"/>
  <c r="D31" i="8"/>
  <c r="D35" i="8"/>
  <c r="D39" i="8"/>
  <c r="E31" i="8"/>
  <c r="E35" i="8"/>
  <c r="E39" i="8"/>
  <c r="F35" i="8"/>
  <c r="F39" i="8"/>
  <c r="C28" i="8"/>
  <c r="C32" i="8"/>
  <c r="C36" i="8"/>
  <c r="C40" i="8"/>
  <c r="F31" i="8"/>
  <c r="J28" i="10"/>
  <c r="K27" i="10"/>
  <c r="L27" i="10" s="1"/>
  <c r="I28" i="10" s="1"/>
  <c r="L28" i="10"/>
  <c r="M157" i="10"/>
  <c r="M156" i="10"/>
  <c r="M155" i="10"/>
  <c r="M154" i="10"/>
  <c r="M153" i="10"/>
  <c r="M152" i="10"/>
  <c r="M151" i="10"/>
  <c r="M150" i="10"/>
  <c r="M149" i="10"/>
  <c r="M148" i="10"/>
  <c r="M147" i="10"/>
  <c r="M146" i="10"/>
  <c r="M145" i="10"/>
  <c r="M144" i="10"/>
  <c r="M143" i="10"/>
  <c r="M142" i="10"/>
  <c r="M141" i="10"/>
  <c r="M140" i="10"/>
  <c r="M139" i="10"/>
  <c r="M138" i="10"/>
  <c r="M137" i="10"/>
  <c r="M136" i="10"/>
  <c r="M135" i="10"/>
  <c r="M134" i="10"/>
  <c r="M133" i="10"/>
  <c r="M132" i="10"/>
  <c r="M131" i="10"/>
  <c r="M130" i="10"/>
  <c r="M129" i="10"/>
  <c r="M128" i="10"/>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BC24" i="10"/>
  <c r="BB24" i="10"/>
  <c r="AW61" i="10" l="1"/>
  <c r="AX61" i="10"/>
  <c r="BA61" i="10"/>
  <c r="BB61" i="10"/>
  <c r="BC61" i="10"/>
  <c r="BD61" i="10"/>
  <c r="BE61" i="10"/>
  <c r="BF61" i="10"/>
  <c r="BG61" i="10"/>
  <c r="BH61" i="10"/>
  <c r="BI61" i="10"/>
  <c r="BJ61" i="10"/>
  <c r="BK61" i="10"/>
  <c r="BL61" i="10"/>
  <c r="BM61" i="10"/>
  <c r="BN61" i="10"/>
  <c r="BO61" i="10"/>
  <c r="AW62" i="10"/>
  <c r="AX62" i="10"/>
  <c r="BA62" i="10"/>
  <c r="BB62" i="10"/>
  <c r="BC62" i="10"/>
  <c r="BD62" i="10"/>
  <c r="BE62" i="10"/>
  <c r="BF62" i="10"/>
  <c r="BG62" i="10"/>
  <c r="BH62" i="10"/>
  <c r="BI62" i="10"/>
  <c r="BJ62" i="10"/>
  <c r="BK62" i="10"/>
  <c r="BL62" i="10"/>
  <c r="BM62" i="10"/>
  <c r="BN62" i="10"/>
  <c r="BO62" i="10"/>
  <c r="AW63" i="10"/>
  <c r="AX63" i="10"/>
  <c r="BA63" i="10"/>
  <c r="BB63" i="10"/>
  <c r="BC63" i="10"/>
  <c r="BD63" i="10"/>
  <c r="BE63" i="10"/>
  <c r="BF63" i="10"/>
  <c r="BG63" i="10"/>
  <c r="BH63" i="10"/>
  <c r="BI63" i="10"/>
  <c r="BJ63" i="10"/>
  <c r="BK63" i="10"/>
  <c r="BL63" i="10"/>
  <c r="BM63" i="10"/>
  <c r="BN63" i="10"/>
  <c r="BO63" i="10"/>
  <c r="AW64" i="10"/>
  <c r="AX64" i="10"/>
  <c r="BA64" i="10"/>
  <c r="BB64" i="10"/>
  <c r="BC64" i="10"/>
  <c r="BD64" i="10"/>
  <c r="BE64" i="10"/>
  <c r="BF64" i="10"/>
  <c r="BG64" i="10"/>
  <c r="BH64" i="10"/>
  <c r="BI64" i="10"/>
  <c r="BJ64" i="10"/>
  <c r="BK64" i="10"/>
  <c r="BL64" i="10"/>
  <c r="BM64" i="10"/>
  <c r="BN64" i="10"/>
  <c r="BO64" i="10"/>
  <c r="AW65" i="10"/>
  <c r="AX65" i="10"/>
  <c r="BA65" i="10"/>
  <c r="BB65" i="10"/>
  <c r="BC65" i="10"/>
  <c r="BD65" i="10"/>
  <c r="BE65" i="10"/>
  <c r="BF65" i="10"/>
  <c r="BG65" i="10"/>
  <c r="BH65" i="10"/>
  <c r="BI65" i="10"/>
  <c r="BJ65" i="10"/>
  <c r="BK65" i="10"/>
  <c r="BL65" i="10"/>
  <c r="BM65" i="10"/>
  <c r="BN65" i="10"/>
  <c r="BO65" i="10"/>
  <c r="AW66" i="10"/>
  <c r="AX66" i="10"/>
  <c r="BA66" i="10"/>
  <c r="BB66" i="10"/>
  <c r="BC66" i="10"/>
  <c r="BD66" i="10"/>
  <c r="BE66" i="10"/>
  <c r="BF66" i="10"/>
  <c r="BG66" i="10"/>
  <c r="BH66" i="10"/>
  <c r="BI66" i="10"/>
  <c r="BJ66" i="10"/>
  <c r="BK66" i="10"/>
  <c r="BL66" i="10"/>
  <c r="BM66" i="10"/>
  <c r="BN66" i="10"/>
  <c r="BO66" i="10"/>
  <c r="AW67" i="10"/>
  <c r="AX67" i="10"/>
  <c r="BA67" i="10"/>
  <c r="BB67" i="10"/>
  <c r="BC67" i="10"/>
  <c r="BD67" i="10"/>
  <c r="BE67" i="10"/>
  <c r="BF67" i="10"/>
  <c r="BG67" i="10"/>
  <c r="BH67" i="10"/>
  <c r="BI67" i="10"/>
  <c r="BJ67" i="10"/>
  <c r="BK67" i="10"/>
  <c r="BL67" i="10"/>
  <c r="BM67" i="10"/>
  <c r="BN67" i="10"/>
  <c r="BO67" i="10"/>
  <c r="AW68" i="10"/>
  <c r="AX68" i="10"/>
  <c r="BA68" i="10"/>
  <c r="BB68" i="10"/>
  <c r="BC68" i="10"/>
  <c r="BD68" i="10"/>
  <c r="BE68" i="10"/>
  <c r="BF68" i="10"/>
  <c r="BG68" i="10"/>
  <c r="BH68" i="10"/>
  <c r="BI68" i="10"/>
  <c r="BJ68" i="10"/>
  <c r="BK68" i="10"/>
  <c r="BL68" i="10"/>
  <c r="BM68" i="10"/>
  <c r="BN68" i="10"/>
  <c r="BO68" i="10"/>
  <c r="AW69" i="10"/>
  <c r="AX69" i="10"/>
  <c r="BA69" i="10"/>
  <c r="BB69" i="10"/>
  <c r="BC69" i="10"/>
  <c r="BD69" i="10"/>
  <c r="BE69" i="10"/>
  <c r="BF69" i="10"/>
  <c r="BG69" i="10"/>
  <c r="BH69" i="10"/>
  <c r="BI69" i="10"/>
  <c r="BJ69" i="10"/>
  <c r="BK69" i="10"/>
  <c r="BL69" i="10"/>
  <c r="BM69" i="10"/>
  <c r="BN69" i="10"/>
  <c r="BO69" i="10"/>
  <c r="AW70" i="10"/>
  <c r="AX70" i="10"/>
  <c r="BA70" i="10"/>
  <c r="BB70" i="10"/>
  <c r="BC70" i="10"/>
  <c r="BD70" i="10"/>
  <c r="BE70" i="10"/>
  <c r="BF70" i="10"/>
  <c r="BG70" i="10"/>
  <c r="BH70" i="10"/>
  <c r="BI70" i="10"/>
  <c r="BJ70" i="10"/>
  <c r="BK70" i="10"/>
  <c r="BL70" i="10"/>
  <c r="BM70" i="10"/>
  <c r="BN70" i="10"/>
  <c r="BO70" i="10"/>
  <c r="AW71" i="10"/>
  <c r="AX71" i="10"/>
  <c r="BA71" i="10"/>
  <c r="BB71" i="10"/>
  <c r="BC71" i="10"/>
  <c r="BD71" i="10"/>
  <c r="BE71" i="10"/>
  <c r="BF71" i="10"/>
  <c r="BG71" i="10"/>
  <c r="BH71" i="10"/>
  <c r="BI71" i="10"/>
  <c r="BJ71" i="10"/>
  <c r="BK71" i="10"/>
  <c r="BL71" i="10"/>
  <c r="BM71" i="10"/>
  <c r="BN71" i="10"/>
  <c r="BO71" i="10"/>
  <c r="AW72" i="10"/>
  <c r="AX72" i="10"/>
  <c r="BA72" i="10"/>
  <c r="BB72" i="10"/>
  <c r="BC72" i="10"/>
  <c r="BD72" i="10"/>
  <c r="BE72" i="10"/>
  <c r="BF72" i="10"/>
  <c r="BG72" i="10"/>
  <c r="BH72" i="10"/>
  <c r="BI72" i="10"/>
  <c r="BJ72" i="10"/>
  <c r="BK72" i="10"/>
  <c r="BL72" i="10"/>
  <c r="BM72" i="10"/>
  <c r="BN72" i="10"/>
  <c r="BO72" i="10"/>
  <c r="AW73" i="10"/>
  <c r="AX73" i="10"/>
  <c r="BA73" i="10"/>
  <c r="BB73" i="10"/>
  <c r="BC73" i="10"/>
  <c r="BD73" i="10"/>
  <c r="BE73" i="10"/>
  <c r="BF73" i="10"/>
  <c r="BG73" i="10"/>
  <c r="BH73" i="10"/>
  <c r="BI73" i="10"/>
  <c r="BJ73" i="10"/>
  <c r="BK73" i="10"/>
  <c r="BL73" i="10"/>
  <c r="BM73" i="10"/>
  <c r="BN73" i="10"/>
  <c r="BO73" i="10"/>
  <c r="AW74" i="10"/>
  <c r="AX74" i="10"/>
  <c r="BA74" i="10"/>
  <c r="BB74" i="10"/>
  <c r="BC74" i="10"/>
  <c r="BD74" i="10"/>
  <c r="BE74" i="10"/>
  <c r="BF74" i="10"/>
  <c r="BG74" i="10"/>
  <c r="BH74" i="10"/>
  <c r="BI74" i="10"/>
  <c r="BJ74" i="10"/>
  <c r="BK74" i="10"/>
  <c r="BL74" i="10"/>
  <c r="BM74" i="10"/>
  <c r="BN74" i="10"/>
  <c r="BO74" i="10"/>
  <c r="AW75" i="10"/>
  <c r="AX75" i="10"/>
  <c r="BA75" i="10"/>
  <c r="BB75" i="10"/>
  <c r="BC75" i="10"/>
  <c r="BD75" i="10"/>
  <c r="BE75" i="10"/>
  <c r="BF75" i="10"/>
  <c r="BG75" i="10"/>
  <c r="BH75" i="10"/>
  <c r="BI75" i="10"/>
  <c r="BJ75" i="10"/>
  <c r="BK75" i="10"/>
  <c r="BL75" i="10"/>
  <c r="BM75" i="10"/>
  <c r="BN75" i="10"/>
  <c r="BO75" i="10"/>
  <c r="AW76" i="10"/>
  <c r="AX76" i="10"/>
  <c r="BA76" i="10"/>
  <c r="BB76" i="10"/>
  <c r="BC76" i="10"/>
  <c r="BD76" i="10"/>
  <c r="BE76" i="10"/>
  <c r="BF76" i="10"/>
  <c r="BG76" i="10"/>
  <c r="BH76" i="10"/>
  <c r="BI76" i="10"/>
  <c r="BJ76" i="10"/>
  <c r="BK76" i="10"/>
  <c r="BL76" i="10"/>
  <c r="BM76" i="10"/>
  <c r="BN76" i="10"/>
  <c r="BO76" i="10"/>
  <c r="AW77" i="10"/>
  <c r="AX77" i="10"/>
  <c r="BA77" i="10"/>
  <c r="BB77" i="10"/>
  <c r="BC77" i="10"/>
  <c r="BD77" i="10"/>
  <c r="BE77" i="10"/>
  <c r="BF77" i="10"/>
  <c r="BG77" i="10"/>
  <c r="BH77" i="10"/>
  <c r="BI77" i="10"/>
  <c r="BJ77" i="10"/>
  <c r="BK77" i="10"/>
  <c r="BL77" i="10"/>
  <c r="BM77" i="10"/>
  <c r="BN77" i="10"/>
  <c r="BO77" i="10"/>
  <c r="AW78" i="10"/>
  <c r="AX78" i="10"/>
  <c r="BA78" i="10"/>
  <c r="BB78" i="10"/>
  <c r="BC78" i="10"/>
  <c r="BD78" i="10"/>
  <c r="BE78" i="10"/>
  <c r="BF78" i="10"/>
  <c r="BG78" i="10"/>
  <c r="BH78" i="10"/>
  <c r="BI78" i="10"/>
  <c r="BJ78" i="10"/>
  <c r="BK78" i="10"/>
  <c r="BL78" i="10"/>
  <c r="BM78" i="10"/>
  <c r="BN78" i="10"/>
  <c r="BO78" i="10"/>
  <c r="AW79" i="10"/>
  <c r="AX79" i="10"/>
  <c r="BA79" i="10"/>
  <c r="BB79" i="10"/>
  <c r="BC79" i="10"/>
  <c r="BD79" i="10"/>
  <c r="BE79" i="10"/>
  <c r="BF79" i="10"/>
  <c r="BG79" i="10"/>
  <c r="BH79" i="10"/>
  <c r="BI79" i="10"/>
  <c r="BJ79" i="10"/>
  <c r="BK79" i="10"/>
  <c r="BL79" i="10"/>
  <c r="BM79" i="10"/>
  <c r="BN79" i="10"/>
  <c r="BO79" i="10"/>
  <c r="AW80" i="10"/>
  <c r="AX80" i="10"/>
  <c r="BA80" i="10"/>
  <c r="BB80" i="10"/>
  <c r="BC80" i="10"/>
  <c r="BD80" i="10"/>
  <c r="BE80" i="10"/>
  <c r="BF80" i="10"/>
  <c r="BG80" i="10"/>
  <c r="BH80" i="10"/>
  <c r="BI80" i="10"/>
  <c r="BJ80" i="10"/>
  <c r="BK80" i="10"/>
  <c r="BL80" i="10"/>
  <c r="BM80" i="10"/>
  <c r="BN80" i="10"/>
  <c r="BO80" i="10"/>
  <c r="AW81" i="10"/>
  <c r="AX81" i="10"/>
  <c r="BA81" i="10"/>
  <c r="BB81" i="10"/>
  <c r="BC81" i="10"/>
  <c r="BD81" i="10"/>
  <c r="BE81" i="10"/>
  <c r="BF81" i="10"/>
  <c r="BG81" i="10"/>
  <c r="BH81" i="10"/>
  <c r="BI81" i="10"/>
  <c r="BJ81" i="10"/>
  <c r="BK81" i="10"/>
  <c r="BL81" i="10"/>
  <c r="BM81" i="10"/>
  <c r="BN81" i="10"/>
  <c r="BO81" i="10"/>
  <c r="AW82" i="10"/>
  <c r="AX82" i="10"/>
  <c r="BA82" i="10"/>
  <c r="BB82" i="10"/>
  <c r="BC82" i="10"/>
  <c r="BD82" i="10"/>
  <c r="BE82" i="10"/>
  <c r="BF82" i="10"/>
  <c r="BG82" i="10"/>
  <c r="BH82" i="10"/>
  <c r="BI82" i="10"/>
  <c r="BJ82" i="10"/>
  <c r="BK82" i="10"/>
  <c r="BL82" i="10"/>
  <c r="BM82" i="10"/>
  <c r="BN82" i="10"/>
  <c r="BO82" i="10"/>
  <c r="AW83" i="10"/>
  <c r="AX83" i="10"/>
  <c r="BA83" i="10"/>
  <c r="BB83" i="10"/>
  <c r="BC83" i="10"/>
  <c r="BD83" i="10"/>
  <c r="BE83" i="10"/>
  <c r="BF83" i="10"/>
  <c r="BG83" i="10"/>
  <c r="BH83" i="10"/>
  <c r="BI83" i="10"/>
  <c r="BJ83" i="10"/>
  <c r="BK83" i="10"/>
  <c r="BL83" i="10"/>
  <c r="BM83" i="10"/>
  <c r="BN83" i="10"/>
  <c r="BO83" i="10"/>
  <c r="AW84" i="10"/>
  <c r="AX84" i="10"/>
  <c r="BA84" i="10"/>
  <c r="BB84" i="10"/>
  <c r="BC84" i="10"/>
  <c r="BD84" i="10"/>
  <c r="BE84" i="10"/>
  <c r="BF84" i="10"/>
  <c r="BG84" i="10"/>
  <c r="BH84" i="10"/>
  <c r="BI84" i="10"/>
  <c r="BJ84" i="10"/>
  <c r="BK84" i="10"/>
  <c r="BL84" i="10"/>
  <c r="BM84" i="10"/>
  <c r="BN84" i="10"/>
  <c r="BO84" i="10"/>
  <c r="AW85" i="10"/>
  <c r="AX85" i="10"/>
  <c r="BA85" i="10"/>
  <c r="BB85" i="10"/>
  <c r="BC85" i="10"/>
  <c r="BD85" i="10"/>
  <c r="BE85" i="10"/>
  <c r="BF85" i="10"/>
  <c r="BG85" i="10"/>
  <c r="BH85" i="10"/>
  <c r="BI85" i="10"/>
  <c r="BJ85" i="10"/>
  <c r="BK85" i="10"/>
  <c r="BL85" i="10"/>
  <c r="BM85" i="10"/>
  <c r="BN85" i="10"/>
  <c r="BO85" i="10"/>
  <c r="AW86" i="10"/>
  <c r="AX86" i="10"/>
  <c r="BA86" i="10"/>
  <c r="BB86" i="10"/>
  <c r="BC86" i="10"/>
  <c r="BD86" i="10"/>
  <c r="BE86" i="10"/>
  <c r="BF86" i="10"/>
  <c r="BG86" i="10"/>
  <c r="BH86" i="10"/>
  <c r="BI86" i="10"/>
  <c r="BJ86" i="10"/>
  <c r="BK86" i="10"/>
  <c r="BL86" i="10"/>
  <c r="BM86" i="10"/>
  <c r="BN86" i="10"/>
  <c r="BO86" i="10"/>
  <c r="AW87" i="10"/>
  <c r="AX87" i="10"/>
  <c r="BA87" i="10"/>
  <c r="BB87" i="10"/>
  <c r="BC87" i="10"/>
  <c r="BD87" i="10"/>
  <c r="BE87" i="10"/>
  <c r="BF87" i="10"/>
  <c r="BG87" i="10"/>
  <c r="BH87" i="10"/>
  <c r="BI87" i="10"/>
  <c r="BJ87" i="10"/>
  <c r="BK87" i="10"/>
  <c r="BL87" i="10"/>
  <c r="BM87" i="10"/>
  <c r="BN87" i="10"/>
  <c r="BO87" i="10"/>
  <c r="AW88" i="10"/>
  <c r="AX88" i="10"/>
  <c r="BA88" i="10"/>
  <c r="BB88" i="10"/>
  <c r="BC88" i="10"/>
  <c r="BD88" i="10"/>
  <c r="BE88" i="10"/>
  <c r="BF88" i="10"/>
  <c r="BG88" i="10"/>
  <c r="BH88" i="10"/>
  <c r="BI88" i="10"/>
  <c r="BJ88" i="10"/>
  <c r="BK88" i="10"/>
  <c r="BL88" i="10"/>
  <c r="BM88" i="10"/>
  <c r="BN88" i="10"/>
  <c r="BO88" i="10"/>
  <c r="AW89" i="10"/>
  <c r="AX89" i="10"/>
  <c r="BA89" i="10"/>
  <c r="BB89" i="10"/>
  <c r="BC89" i="10"/>
  <c r="BD89" i="10"/>
  <c r="BE89" i="10"/>
  <c r="BF89" i="10"/>
  <c r="BG89" i="10"/>
  <c r="BH89" i="10"/>
  <c r="BI89" i="10"/>
  <c r="BJ89" i="10"/>
  <c r="BK89" i="10"/>
  <c r="BL89" i="10"/>
  <c r="BM89" i="10"/>
  <c r="BN89" i="10"/>
  <c r="BO89" i="10"/>
  <c r="AW90" i="10"/>
  <c r="AX90" i="10"/>
  <c r="BA90" i="10"/>
  <c r="BB90" i="10"/>
  <c r="BC90" i="10"/>
  <c r="BD90" i="10"/>
  <c r="BE90" i="10"/>
  <c r="BF90" i="10"/>
  <c r="BG90" i="10"/>
  <c r="BH90" i="10"/>
  <c r="BI90" i="10"/>
  <c r="BJ90" i="10"/>
  <c r="BK90" i="10"/>
  <c r="BL90" i="10"/>
  <c r="BM90" i="10"/>
  <c r="BN90" i="10"/>
  <c r="BO90" i="10"/>
  <c r="AW91" i="10"/>
  <c r="AX91" i="10"/>
  <c r="BA91" i="10"/>
  <c r="BB91" i="10"/>
  <c r="BC91" i="10"/>
  <c r="BD91" i="10"/>
  <c r="BE91" i="10"/>
  <c r="BF91" i="10"/>
  <c r="BG91" i="10"/>
  <c r="BH91" i="10"/>
  <c r="BI91" i="10"/>
  <c r="BJ91" i="10"/>
  <c r="BK91" i="10"/>
  <c r="BL91" i="10"/>
  <c r="BM91" i="10"/>
  <c r="BN91" i="10"/>
  <c r="BO91" i="10"/>
  <c r="AW92" i="10"/>
  <c r="AX92" i="10"/>
  <c r="BA92" i="10"/>
  <c r="BB92" i="10"/>
  <c r="BC92" i="10"/>
  <c r="BD92" i="10"/>
  <c r="BE92" i="10"/>
  <c r="BF92" i="10"/>
  <c r="BG92" i="10"/>
  <c r="BH92" i="10"/>
  <c r="BI92" i="10"/>
  <c r="BJ92" i="10"/>
  <c r="BK92" i="10"/>
  <c r="BL92" i="10"/>
  <c r="BM92" i="10"/>
  <c r="BN92" i="10"/>
  <c r="BO92" i="10"/>
  <c r="AW93" i="10"/>
  <c r="AX93" i="10"/>
  <c r="BA93" i="10"/>
  <c r="BB93" i="10"/>
  <c r="BC93" i="10"/>
  <c r="BD93" i="10"/>
  <c r="BE93" i="10"/>
  <c r="BF93" i="10"/>
  <c r="BG93" i="10"/>
  <c r="BH93" i="10"/>
  <c r="BI93" i="10"/>
  <c r="BJ93" i="10"/>
  <c r="BK93" i="10"/>
  <c r="BL93" i="10"/>
  <c r="BM93" i="10"/>
  <c r="BN93" i="10"/>
  <c r="BO93" i="10"/>
  <c r="AW94" i="10"/>
  <c r="AX94" i="10"/>
  <c r="BA94" i="10"/>
  <c r="BB94" i="10"/>
  <c r="BC94" i="10"/>
  <c r="BD94" i="10"/>
  <c r="BE94" i="10"/>
  <c r="BF94" i="10"/>
  <c r="BG94" i="10"/>
  <c r="BH94" i="10"/>
  <c r="BI94" i="10"/>
  <c r="BJ94" i="10"/>
  <c r="BK94" i="10"/>
  <c r="BL94" i="10"/>
  <c r="BM94" i="10"/>
  <c r="BN94" i="10"/>
  <c r="BO94" i="10"/>
  <c r="AW95" i="10"/>
  <c r="AX95" i="10"/>
  <c r="BA95" i="10"/>
  <c r="BB95" i="10"/>
  <c r="BC95" i="10"/>
  <c r="BD95" i="10"/>
  <c r="BE95" i="10"/>
  <c r="BF95" i="10"/>
  <c r="BG95" i="10"/>
  <c r="BH95" i="10"/>
  <c r="BI95" i="10"/>
  <c r="BJ95" i="10"/>
  <c r="BK95" i="10"/>
  <c r="BL95" i="10"/>
  <c r="BM95" i="10"/>
  <c r="BN95" i="10"/>
  <c r="BO95" i="10"/>
  <c r="AW96" i="10"/>
  <c r="AX96" i="10"/>
  <c r="BA96" i="10"/>
  <c r="BB96" i="10"/>
  <c r="BC96" i="10"/>
  <c r="BD96" i="10"/>
  <c r="BE96" i="10"/>
  <c r="BF96" i="10"/>
  <c r="BG96" i="10"/>
  <c r="BH96" i="10"/>
  <c r="BI96" i="10"/>
  <c r="BJ96" i="10"/>
  <c r="BK96" i="10"/>
  <c r="BL96" i="10"/>
  <c r="BM96" i="10"/>
  <c r="BN96" i="10"/>
  <c r="BO96" i="10"/>
  <c r="AW97" i="10"/>
  <c r="AX97" i="10"/>
  <c r="BA97" i="10"/>
  <c r="BB97" i="10"/>
  <c r="BC97" i="10"/>
  <c r="BD97" i="10"/>
  <c r="BE97" i="10"/>
  <c r="BF97" i="10"/>
  <c r="BG97" i="10"/>
  <c r="BH97" i="10"/>
  <c r="BI97" i="10"/>
  <c r="BJ97" i="10"/>
  <c r="BK97" i="10"/>
  <c r="BL97" i="10"/>
  <c r="BM97" i="10"/>
  <c r="BN97" i="10"/>
  <c r="BO97" i="10"/>
  <c r="AW98" i="10"/>
  <c r="AX98" i="10"/>
  <c r="BA98" i="10"/>
  <c r="BB98" i="10"/>
  <c r="BC98" i="10"/>
  <c r="BD98" i="10"/>
  <c r="BE98" i="10"/>
  <c r="BF98" i="10"/>
  <c r="BG98" i="10"/>
  <c r="BH98" i="10"/>
  <c r="BI98" i="10"/>
  <c r="BJ98" i="10"/>
  <c r="BK98" i="10"/>
  <c r="BL98" i="10"/>
  <c r="BM98" i="10"/>
  <c r="BN98" i="10"/>
  <c r="BO98" i="10"/>
  <c r="AW99" i="10"/>
  <c r="AX99" i="10"/>
  <c r="BA99" i="10"/>
  <c r="BB99" i="10"/>
  <c r="BC99" i="10"/>
  <c r="BD99" i="10"/>
  <c r="BE99" i="10"/>
  <c r="BF99" i="10"/>
  <c r="BG99" i="10"/>
  <c r="BH99" i="10"/>
  <c r="BI99" i="10"/>
  <c r="BJ99" i="10"/>
  <c r="BK99" i="10"/>
  <c r="BL99" i="10"/>
  <c r="BM99" i="10"/>
  <c r="BN99" i="10"/>
  <c r="BO99" i="10"/>
  <c r="AW100" i="10"/>
  <c r="AX100" i="10"/>
  <c r="BA100" i="10"/>
  <c r="BB100" i="10"/>
  <c r="BC100" i="10"/>
  <c r="BD100" i="10"/>
  <c r="BE100" i="10"/>
  <c r="BF100" i="10"/>
  <c r="BG100" i="10"/>
  <c r="BH100" i="10"/>
  <c r="BI100" i="10"/>
  <c r="BJ100" i="10"/>
  <c r="BK100" i="10"/>
  <c r="BL100" i="10"/>
  <c r="BM100" i="10"/>
  <c r="BN100" i="10"/>
  <c r="BO100" i="10"/>
  <c r="AW101" i="10"/>
  <c r="AX101" i="10"/>
  <c r="BA101" i="10"/>
  <c r="BB101" i="10"/>
  <c r="BC101" i="10"/>
  <c r="BD101" i="10"/>
  <c r="BE101" i="10"/>
  <c r="BF101" i="10"/>
  <c r="BG101" i="10"/>
  <c r="BH101" i="10"/>
  <c r="BI101" i="10"/>
  <c r="BJ101" i="10"/>
  <c r="BK101" i="10"/>
  <c r="BL101" i="10"/>
  <c r="BM101" i="10"/>
  <c r="BN101" i="10"/>
  <c r="BO101" i="10"/>
  <c r="AW102" i="10"/>
  <c r="AX102" i="10"/>
  <c r="BA102" i="10"/>
  <c r="BB102" i="10"/>
  <c r="BC102" i="10"/>
  <c r="BD102" i="10"/>
  <c r="BE102" i="10"/>
  <c r="BF102" i="10"/>
  <c r="BG102" i="10"/>
  <c r="BH102" i="10"/>
  <c r="BI102" i="10"/>
  <c r="BJ102" i="10"/>
  <c r="BK102" i="10"/>
  <c r="BL102" i="10"/>
  <c r="BM102" i="10"/>
  <c r="BN102" i="10"/>
  <c r="BO102" i="10"/>
  <c r="AW103" i="10"/>
  <c r="AX103" i="10"/>
  <c r="BA103" i="10"/>
  <c r="BB103" i="10"/>
  <c r="BC103" i="10"/>
  <c r="BD103" i="10"/>
  <c r="BE103" i="10"/>
  <c r="BF103" i="10"/>
  <c r="BG103" i="10"/>
  <c r="BH103" i="10"/>
  <c r="BI103" i="10"/>
  <c r="BJ103" i="10"/>
  <c r="BK103" i="10"/>
  <c r="BL103" i="10"/>
  <c r="BM103" i="10"/>
  <c r="BN103" i="10"/>
  <c r="BO103" i="10"/>
  <c r="AW104" i="10"/>
  <c r="AX104" i="10"/>
  <c r="BA104" i="10"/>
  <c r="BB104" i="10"/>
  <c r="BC104" i="10"/>
  <c r="BD104" i="10"/>
  <c r="BE104" i="10"/>
  <c r="BF104" i="10"/>
  <c r="BG104" i="10"/>
  <c r="BH104" i="10"/>
  <c r="BI104" i="10"/>
  <c r="BJ104" i="10"/>
  <c r="BK104" i="10"/>
  <c r="BL104" i="10"/>
  <c r="BM104" i="10"/>
  <c r="BN104" i="10"/>
  <c r="BO104" i="10"/>
  <c r="AW105" i="10"/>
  <c r="AX105" i="10"/>
  <c r="BA105" i="10"/>
  <c r="BB105" i="10"/>
  <c r="BC105" i="10"/>
  <c r="BD105" i="10"/>
  <c r="BE105" i="10"/>
  <c r="BF105" i="10"/>
  <c r="BG105" i="10"/>
  <c r="BH105" i="10"/>
  <c r="BI105" i="10"/>
  <c r="BJ105" i="10"/>
  <c r="BK105" i="10"/>
  <c r="BL105" i="10"/>
  <c r="BM105" i="10"/>
  <c r="BN105" i="10"/>
  <c r="BO105" i="10"/>
  <c r="AW106" i="10"/>
  <c r="AX106" i="10"/>
  <c r="BA106" i="10"/>
  <c r="BB106" i="10"/>
  <c r="BC106" i="10"/>
  <c r="BD106" i="10"/>
  <c r="BE106" i="10"/>
  <c r="BF106" i="10"/>
  <c r="BG106" i="10"/>
  <c r="BH106" i="10"/>
  <c r="BI106" i="10"/>
  <c r="BJ106" i="10"/>
  <c r="BK106" i="10"/>
  <c r="BL106" i="10"/>
  <c r="BM106" i="10"/>
  <c r="BN106" i="10"/>
  <c r="BO106" i="10"/>
  <c r="AW107" i="10"/>
  <c r="AX107" i="10"/>
  <c r="BA107" i="10"/>
  <c r="BB107" i="10"/>
  <c r="BC107" i="10"/>
  <c r="BD107" i="10"/>
  <c r="BE107" i="10"/>
  <c r="BF107" i="10"/>
  <c r="BG107" i="10"/>
  <c r="BH107" i="10"/>
  <c r="BI107" i="10"/>
  <c r="BJ107" i="10"/>
  <c r="BK107" i="10"/>
  <c r="BL107" i="10"/>
  <c r="BM107" i="10"/>
  <c r="BN107" i="10"/>
  <c r="BO107" i="10"/>
  <c r="AW108" i="10"/>
  <c r="AX108" i="10"/>
  <c r="BA108" i="10"/>
  <c r="BB108" i="10"/>
  <c r="BC108" i="10"/>
  <c r="BD108" i="10"/>
  <c r="BE108" i="10"/>
  <c r="BF108" i="10"/>
  <c r="BG108" i="10"/>
  <c r="BH108" i="10"/>
  <c r="BI108" i="10"/>
  <c r="BJ108" i="10"/>
  <c r="BK108" i="10"/>
  <c r="BL108" i="10"/>
  <c r="BM108" i="10"/>
  <c r="BN108" i="10"/>
  <c r="BO108" i="10"/>
  <c r="AW109" i="10"/>
  <c r="AX109" i="10"/>
  <c r="BA109" i="10"/>
  <c r="BB109" i="10"/>
  <c r="BC109" i="10"/>
  <c r="BD109" i="10"/>
  <c r="BE109" i="10"/>
  <c r="BF109" i="10"/>
  <c r="BG109" i="10"/>
  <c r="BH109" i="10"/>
  <c r="BI109" i="10"/>
  <c r="BJ109" i="10"/>
  <c r="BK109" i="10"/>
  <c r="BL109" i="10"/>
  <c r="BM109" i="10"/>
  <c r="BN109" i="10"/>
  <c r="BO109" i="10"/>
  <c r="AW110" i="10"/>
  <c r="AX110" i="10"/>
  <c r="BA110" i="10"/>
  <c r="BB110" i="10"/>
  <c r="BC110" i="10"/>
  <c r="BD110" i="10"/>
  <c r="BE110" i="10"/>
  <c r="BF110" i="10"/>
  <c r="BG110" i="10"/>
  <c r="BH110" i="10"/>
  <c r="BI110" i="10"/>
  <c r="BJ110" i="10"/>
  <c r="BK110" i="10"/>
  <c r="BL110" i="10"/>
  <c r="BM110" i="10"/>
  <c r="BN110" i="10"/>
  <c r="BO110" i="10"/>
  <c r="AW111" i="10"/>
  <c r="AX111" i="10"/>
  <c r="BA111" i="10"/>
  <c r="BB111" i="10"/>
  <c r="BC111" i="10"/>
  <c r="BD111" i="10"/>
  <c r="BE111" i="10"/>
  <c r="BF111" i="10"/>
  <c r="BG111" i="10"/>
  <c r="BH111" i="10"/>
  <c r="BI111" i="10"/>
  <c r="BJ111" i="10"/>
  <c r="BK111" i="10"/>
  <c r="BL111" i="10"/>
  <c r="BM111" i="10"/>
  <c r="BN111" i="10"/>
  <c r="BO111" i="10"/>
  <c r="AW112" i="10"/>
  <c r="AX112" i="10"/>
  <c r="BA112" i="10"/>
  <c r="BB112" i="10"/>
  <c r="BC112" i="10"/>
  <c r="BD112" i="10"/>
  <c r="BE112" i="10"/>
  <c r="BF112" i="10"/>
  <c r="BG112" i="10"/>
  <c r="BH112" i="10"/>
  <c r="BI112" i="10"/>
  <c r="BJ112" i="10"/>
  <c r="BK112" i="10"/>
  <c r="BL112" i="10"/>
  <c r="BM112" i="10"/>
  <c r="BN112" i="10"/>
  <c r="BO112" i="10"/>
  <c r="AW113" i="10"/>
  <c r="AX113" i="10"/>
  <c r="BA113" i="10"/>
  <c r="BB113" i="10"/>
  <c r="BC113" i="10"/>
  <c r="BD113" i="10"/>
  <c r="BE113" i="10"/>
  <c r="BF113" i="10"/>
  <c r="BG113" i="10"/>
  <c r="BH113" i="10"/>
  <c r="BI113" i="10"/>
  <c r="BJ113" i="10"/>
  <c r="BK113" i="10"/>
  <c r="BL113" i="10"/>
  <c r="BM113" i="10"/>
  <c r="BN113" i="10"/>
  <c r="BO113" i="10"/>
  <c r="AW114" i="10"/>
  <c r="AX114" i="10"/>
  <c r="BA114" i="10"/>
  <c r="BB114" i="10"/>
  <c r="BC114" i="10"/>
  <c r="BD114" i="10"/>
  <c r="BE114" i="10"/>
  <c r="BF114" i="10"/>
  <c r="BG114" i="10"/>
  <c r="BH114" i="10"/>
  <c r="BI114" i="10"/>
  <c r="BJ114" i="10"/>
  <c r="BK114" i="10"/>
  <c r="BL114" i="10"/>
  <c r="BM114" i="10"/>
  <c r="BN114" i="10"/>
  <c r="BO114" i="10"/>
  <c r="AW115" i="10"/>
  <c r="AX115" i="10"/>
  <c r="BA115" i="10"/>
  <c r="BB115" i="10"/>
  <c r="BC115" i="10"/>
  <c r="BD115" i="10"/>
  <c r="BE115" i="10"/>
  <c r="BF115" i="10"/>
  <c r="BG115" i="10"/>
  <c r="BH115" i="10"/>
  <c r="BI115" i="10"/>
  <c r="BJ115" i="10"/>
  <c r="BK115" i="10"/>
  <c r="BL115" i="10"/>
  <c r="BM115" i="10"/>
  <c r="BN115" i="10"/>
  <c r="BO115" i="10"/>
  <c r="AW116" i="10"/>
  <c r="AX116" i="10"/>
  <c r="BA116" i="10"/>
  <c r="BB116" i="10"/>
  <c r="BC116" i="10"/>
  <c r="BD116" i="10"/>
  <c r="BE116" i="10"/>
  <c r="BF116" i="10"/>
  <c r="BG116" i="10"/>
  <c r="BH116" i="10"/>
  <c r="BI116" i="10"/>
  <c r="BJ116" i="10"/>
  <c r="BK116" i="10"/>
  <c r="BL116" i="10"/>
  <c r="BM116" i="10"/>
  <c r="BN116" i="10"/>
  <c r="BO116" i="10"/>
  <c r="AW117" i="10"/>
  <c r="AX117" i="10"/>
  <c r="BA117" i="10"/>
  <c r="BB117" i="10"/>
  <c r="BC117" i="10"/>
  <c r="BD117" i="10"/>
  <c r="BE117" i="10"/>
  <c r="BF117" i="10"/>
  <c r="BG117" i="10"/>
  <c r="BH117" i="10"/>
  <c r="BI117" i="10"/>
  <c r="BJ117" i="10"/>
  <c r="BK117" i="10"/>
  <c r="BL117" i="10"/>
  <c r="BM117" i="10"/>
  <c r="BN117" i="10"/>
  <c r="BO117" i="10"/>
  <c r="AW118" i="10"/>
  <c r="AX118" i="10"/>
  <c r="BA118" i="10"/>
  <c r="BB118" i="10"/>
  <c r="BC118" i="10"/>
  <c r="BD118" i="10"/>
  <c r="BE118" i="10"/>
  <c r="BF118" i="10"/>
  <c r="BG118" i="10"/>
  <c r="BH118" i="10"/>
  <c r="BI118" i="10"/>
  <c r="BJ118" i="10"/>
  <c r="BK118" i="10"/>
  <c r="BL118" i="10"/>
  <c r="BM118" i="10"/>
  <c r="BN118" i="10"/>
  <c r="BO118" i="10"/>
  <c r="AW119" i="10"/>
  <c r="AX119" i="10"/>
  <c r="BA119" i="10"/>
  <c r="BB119" i="10"/>
  <c r="BC119" i="10"/>
  <c r="BD119" i="10"/>
  <c r="BE119" i="10"/>
  <c r="BF119" i="10"/>
  <c r="BG119" i="10"/>
  <c r="BH119" i="10"/>
  <c r="BI119" i="10"/>
  <c r="BJ119" i="10"/>
  <c r="BK119" i="10"/>
  <c r="BL119" i="10"/>
  <c r="BM119" i="10"/>
  <c r="BN119" i="10"/>
  <c r="BO119" i="10"/>
  <c r="AW120" i="10"/>
  <c r="AX120" i="10"/>
  <c r="BA120" i="10"/>
  <c r="BB120" i="10"/>
  <c r="BC120" i="10"/>
  <c r="BD120" i="10"/>
  <c r="BE120" i="10"/>
  <c r="BF120" i="10"/>
  <c r="BG120" i="10"/>
  <c r="BH120" i="10"/>
  <c r="BI120" i="10"/>
  <c r="BJ120" i="10"/>
  <c r="BK120" i="10"/>
  <c r="BL120" i="10"/>
  <c r="BM120" i="10"/>
  <c r="BN120" i="10"/>
  <c r="BO120" i="10"/>
  <c r="AW121" i="10"/>
  <c r="AX121" i="10"/>
  <c r="BA121" i="10"/>
  <c r="BB121" i="10"/>
  <c r="BC121" i="10"/>
  <c r="BD121" i="10"/>
  <c r="BE121" i="10"/>
  <c r="BF121" i="10"/>
  <c r="BG121" i="10"/>
  <c r="BH121" i="10"/>
  <c r="BI121" i="10"/>
  <c r="BJ121" i="10"/>
  <c r="BK121" i="10"/>
  <c r="BL121" i="10"/>
  <c r="BM121" i="10"/>
  <c r="BN121" i="10"/>
  <c r="BO121" i="10"/>
  <c r="AW122" i="10"/>
  <c r="AX122" i="10"/>
  <c r="BA122" i="10"/>
  <c r="BB122" i="10"/>
  <c r="BC122" i="10"/>
  <c r="BD122" i="10"/>
  <c r="BE122" i="10"/>
  <c r="BF122" i="10"/>
  <c r="BG122" i="10"/>
  <c r="BH122" i="10"/>
  <c r="BI122" i="10"/>
  <c r="BJ122" i="10"/>
  <c r="BK122" i="10"/>
  <c r="BL122" i="10"/>
  <c r="BM122" i="10"/>
  <c r="BN122" i="10"/>
  <c r="BO122" i="10"/>
  <c r="AW123" i="10"/>
  <c r="AX123" i="10"/>
  <c r="BA123" i="10"/>
  <c r="BB123" i="10"/>
  <c r="BC123" i="10"/>
  <c r="BD123" i="10"/>
  <c r="BE123" i="10"/>
  <c r="BF123" i="10"/>
  <c r="BG123" i="10"/>
  <c r="BH123" i="10"/>
  <c r="BI123" i="10"/>
  <c r="BJ123" i="10"/>
  <c r="BK123" i="10"/>
  <c r="BL123" i="10"/>
  <c r="BM123" i="10"/>
  <c r="BN123" i="10"/>
  <c r="BO123" i="10"/>
  <c r="AW124" i="10"/>
  <c r="AX124" i="10"/>
  <c r="BA124" i="10"/>
  <c r="BB124" i="10"/>
  <c r="BC124" i="10"/>
  <c r="BD124" i="10"/>
  <c r="BE124" i="10"/>
  <c r="BF124" i="10"/>
  <c r="BG124" i="10"/>
  <c r="BH124" i="10"/>
  <c r="BI124" i="10"/>
  <c r="BJ124" i="10"/>
  <c r="BK124" i="10"/>
  <c r="BL124" i="10"/>
  <c r="BM124" i="10"/>
  <c r="BN124" i="10"/>
  <c r="BO124" i="10"/>
  <c r="AW125" i="10"/>
  <c r="AX125" i="10"/>
  <c r="BA125" i="10"/>
  <c r="BB125" i="10"/>
  <c r="BC125" i="10"/>
  <c r="BD125" i="10"/>
  <c r="BE125" i="10"/>
  <c r="BF125" i="10"/>
  <c r="BG125" i="10"/>
  <c r="BH125" i="10"/>
  <c r="BI125" i="10"/>
  <c r="BJ125" i="10"/>
  <c r="BK125" i="10"/>
  <c r="BL125" i="10"/>
  <c r="BM125" i="10"/>
  <c r="BN125" i="10"/>
  <c r="BO125" i="10"/>
  <c r="AW126" i="10"/>
  <c r="AX126" i="10"/>
  <c r="BA126" i="10"/>
  <c r="BB126" i="10"/>
  <c r="BC126" i="10"/>
  <c r="BD126" i="10"/>
  <c r="BE126" i="10"/>
  <c r="BF126" i="10"/>
  <c r="BG126" i="10"/>
  <c r="BH126" i="10"/>
  <c r="BI126" i="10"/>
  <c r="BJ126" i="10"/>
  <c r="BK126" i="10"/>
  <c r="BL126" i="10"/>
  <c r="BM126" i="10"/>
  <c r="BN126" i="10"/>
  <c r="BO126" i="10"/>
  <c r="AW127" i="10"/>
  <c r="AX127" i="10"/>
  <c r="BA127" i="10"/>
  <c r="BB127" i="10"/>
  <c r="BC127" i="10"/>
  <c r="BD127" i="10"/>
  <c r="BE127" i="10"/>
  <c r="BF127" i="10"/>
  <c r="BG127" i="10"/>
  <c r="BH127" i="10"/>
  <c r="BI127" i="10"/>
  <c r="BJ127" i="10"/>
  <c r="BK127" i="10"/>
  <c r="BL127" i="10"/>
  <c r="BM127" i="10"/>
  <c r="BN127" i="10"/>
  <c r="BO127" i="10"/>
  <c r="AW128" i="10"/>
  <c r="AX128" i="10"/>
  <c r="BA128" i="10"/>
  <c r="BB128" i="10"/>
  <c r="BC128" i="10"/>
  <c r="BD128" i="10"/>
  <c r="BE128" i="10"/>
  <c r="BF128" i="10"/>
  <c r="BG128" i="10"/>
  <c r="BH128" i="10"/>
  <c r="BI128" i="10"/>
  <c r="BJ128" i="10"/>
  <c r="BK128" i="10"/>
  <c r="BL128" i="10"/>
  <c r="BM128" i="10"/>
  <c r="BN128" i="10"/>
  <c r="BO128" i="10"/>
  <c r="AW129" i="10"/>
  <c r="AX129" i="10"/>
  <c r="BA129" i="10"/>
  <c r="BB129" i="10"/>
  <c r="BC129" i="10"/>
  <c r="BD129" i="10"/>
  <c r="BE129" i="10"/>
  <c r="BF129" i="10"/>
  <c r="BG129" i="10"/>
  <c r="BH129" i="10"/>
  <c r="BI129" i="10"/>
  <c r="BJ129" i="10"/>
  <c r="BK129" i="10"/>
  <c r="BL129" i="10"/>
  <c r="BM129" i="10"/>
  <c r="BN129" i="10"/>
  <c r="BO129" i="10"/>
  <c r="AW130" i="10"/>
  <c r="AX130" i="10"/>
  <c r="BA130" i="10"/>
  <c r="BB130" i="10"/>
  <c r="BC130" i="10"/>
  <c r="BD130" i="10"/>
  <c r="BE130" i="10"/>
  <c r="BF130" i="10"/>
  <c r="BG130" i="10"/>
  <c r="BH130" i="10"/>
  <c r="BI130" i="10"/>
  <c r="BJ130" i="10"/>
  <c r="BK130" i="10"/>
  <c r="BL130" i="10"/>
  <c r="BM130" i="10"/>
  <c r="BN130" i="10"/>
  <c r="BO130" i="10"/>
  <c r="AW131" i="10"/>
  <c r="AX131" i="10"/>
  <c r="BA131" i="10"/>
  <c r="BB131" i="10"/>
  <c r="BC131" i="10"/>
  <c r="BD131" i="10"/>
  <c r="BE131" i="10"/>
  <c r="BF131" i="10"/>
  <c r="BG131" i="10"/>
  <c r="BH131" i="10"/>
  <c r="BI131" i="10"/>
  <c r="BJ131" i="10"/>
  <c r="BK131" i="10"/>
  <c r="BL131" i="10"/>
  <c r="BM131" i="10"/>
  <c r="BN131" i="10"/>
  <c r="BO131" i="10"/>
  <c r="AW132" i="10"/>
  <c r="AX132" i="10"/>
  <c r="BA132" i="10"/>
  <c r="BB132" i="10"/>
  <c r="BC132" i="10"/>
  <c r="BD132" i="10"/>
  <c r="BE132" i="10"/>
  <c r="BF132" i="10"/>
  <c r="BG132" i="10"/>
  <c r="BH132" i="10"/>
  <c r="BI132" i="10"/>
  <c r="BJ132" i="10"/>
  <c r="BK132" i="10"/>
  <c r="BL132" i="10"/>
  <c r="BM132" i="10"/>
  <c r="BN132" i="10"/>
  <c r="BO132" i="10"/>
  <c r="AW133" i="10"/>
  <c r="AX133" i="10"/>
  <c r="BA133" i="10"/>
  <c r="BB133" i="10"/>
  <c r="BC133" i="10"/>
  <c r="BD133" i="10"/>
  <c r="BE133" i="10"/>
  <c r="BF133" i="10"/>
  <c r="BG133" i="10"/>
  <c r="BH133" i="10"/>
  <c r="BI133" i="10"/>
  <c r="BJ133" i="10"/>
  <c r="BK133" i="10"/>
  <c r="BL133" i="10"/>
  <c r="BM133" i="10"/>
  <c r="BN133" i="10"/>
  <c r="BO133" i="10"/>
  <c r="AW134" i="10"/>
  <c r="AX134" i="10"/>
  <c r="BA134" i="10"/>
  <c r="BB134" i="10"/>
  <c r="BC134" i="10"/>
  <c r="BD134" i="10"/>
  <c r="BE134" i="10"/>
  <c r="BF134" i="10"/>
  <c r="BG134" i="10"/>
  <c r="BH134" i="10"/>
  <c r="BI134" i="10"/>
  <c r="BJ134" i="10"/>
  <c r="BK134" i="10"/>
  <c r="BL134" i="10"/>
  <c r="BM134" i="10"/>
  <c r="BN134" i="10"/>
  <c r="BO134" i="10"/>
  <c r="AW135" i="10"/>
  <c r="AX135" i="10"/>
  <c r="BA135" i="10"/>
  <c r="BB135" i="10"/>
  <c r="BC135" i="10"/>
  <c r="BD135" i="10"/>
  <c r="BE135" i="10"/>
  <c r="BF135" i="10"/>
  <c r="BG135" i="10"/>
  <c r="BH135" i="10"/>
  <c r="BI135" i="10"/>
  <c r="BJ135" i="10"/>
  <c r="BK135" i="10"/>
  <c r="BL135" i="10"/>
  <c r="BM135" i="10"/>
  <c r="BN135" i="10"/>
  <c r="BO135" i="10"/>
  <c r="AW136" i="10"/>
  <c r="AX136" i="10"/>
  <c r="BA136" i="10"/>
  <c r="BB136" i="10"/>
  <c r="BC136" i="10"/>
  <c r="BD136" i="10"/>
  <c r="BE136" i="10"/>
  <c r="BF136" i="10"/>
  <c r="BG136" i="10"/>
  <c r="BH136" i="10"/>
  <c r="BI136" i="10"/>
  <c r="BJ136" i="10"/>
  <c r="BK136" i="10"/>
  <c r="BL136" i="10"/>
  <c r="BM136" i="10"/>
  <c r="BN136" i="10"/>
  <c r="BO136" i="10"/>
  <c r="AW137" i="10"/>
  <c r="AX137" i="10"/>
  <c r="BA137" i="10"/>
  <c r="BB137" i="10"/>
  <c r="BC137" i="10"/>
  <c r="BD137" i="10"/>
  <c r="BE137" i="10"/>
  <c r="BF137" i="10"/>
  <c r="BG137" i="10"/>
  <c r="BH137" i="10"/>
  <c r="BI137" i="10"/>
  <c r="BJ137" i="10"/>
  <c r="BK137" i="10"/>
  <c r="BL137" i="10"/>
  <c r="BM137" i="10"/>
  <c r="BN137" i="10"/>
  <c r="BO137" i="10"/>
  <c r="AW138" i="10"/>
  <c r="AX138" i="10"/>
  <c r="BA138" i="10"/>
  <c r="BB138" i="10"/>
  <c r="BC138" i="10"/>
  <c r="BD138" i="10"/>
  <c r="BE138" i="10"/>
  <c r="BF138" i="10"/>
  <c r="BG138" i="10"/>
  <c r="BH138" i="10"/>
  <c r="BI138" i="10"/>
  <c r="BJ138" i="10"/>
  <c r="BK138" i="10"/>
  <c r="BL138" i="10"/>
  <c r="BM138" i="10"/>
  <c r="BN138" i="10"/>
  <c r="BO138" i="10"/>
  <c r="AW139" i="10"/>
  <c r="AX139" i="10"/>
  <c r="BA139" i="10"/>
  <c r="BB139" i="10"/>
  <c r="BC139" i="10"/>
  <c r="BD139" i="10"/>
  <c r="BE139" i="10"/>
  <c r="BF139" i="10"/>
  <c r="BG139" i="10"/>
  <c r="BH139" i="10"/>
  <c r="BI139" i="10"/>
  <c r="BJ139" i="10"/>
  <c r="BK139" i="10"/>
  <c r="BL139" i="10"/>
  <c r="BM139" i="10"/>
  <c r="BN139" i="10"/>
  <c r="BO139" i="10"/>
  <c r="AW140" i="10"/>
  <c r="AX140" i="10"/>
  <c r="BA140" i="10"/>
  <c r="BB140" i="10"/>
  <c r="BC140" i="10"/>
  <c r="BD140" i="10"/>
  <c r="BE140" i="10"/>
  <c r="BF140" i="10"/>
  <c r="BG140" i="10"/>
  <c r="BH140" i="10"/>
  <c r="BI140" i="10"/>
  <c r="BJ140" i="10"/>
  <c r="BK140" i="10"/>
  <c r="BL140" i="10"/>
  <c r="BM140" i="10"/>
  <c r="BN140" i="10"/>
  <c r="BO140" i="10"/>
  <c r="AW141" i="10"/>
  <c r="AX141" i="10"/>
  <c r="BA141" i="10"/>
  <c r="BB141" i="10"/>
  <c r="BC141" i="10"/>
  <c r="BD141" i="10"/>
  <c r="BE141" i="10"/>
  <c r="BF141" i="10"/>
  <c r="BG141" i="10"/>
  <c r="BH141" i="10"/>
  <c r="BI141" i="10"/>
  <c r="BJ141" i="10"/>
  <c r="BK141" i="10"/>
  <c r="BL141" i="10"/>
  <c r="BM141" i="10"/>
  <c r="BN141" i="10"/>
  <c r="BO141" i="10"/>
  <c r="AW142" i="10"/>
  <c r="AX142" i="10"/>
  <c r="BA142" i="10"/>
  <c r="BB142" i="10"/>
  <c r="BC142" i="10"/>
  <c r="BD142" i="10"/>
  <c r="BE142" i="10"/>
  <c r="BF142" i="10"/>
  <c r="BG142" i="10"/>
  <c r="BH142" i="10"/>
  <c r="BI142" i="10"/>
  <c r="BJ142" i="10"/>
  <c r="BK142" i="10"/>
  <c r="BL142" i="10"/>
  <c r="BM142" i="10"/>
  <c r="BN142" i="10"/>
  <c r="BO142" i="10"/>
  <c r="AW143" i="10"/>
  <c r="AX143" i="10"/>
  <c r="BA143" i="10"/>
  <c r="BB143" i="10"/>
  <c r="BC143" i="10"/>
  <c r="BD143" i="10"/>
  <c r="BE143" i="10"/>
  <c r="BF143" i="10"/>
  <c r="BG143" i="10"/>
  <c r="BH143" i="10"/>
  <c r="BI143" i="10"/>
  <c r="BJ143" i="10"/>
  <c r="BK143" i="10"/>
  <c r="BL143" i="10"/>
  <c r="BM143" i="10"/>
  <c r="BN143" i="10"/>
  <c r="BO143" i="10"/>
  <c r="AW144" i="10"/>
  <c r="AX144" i="10"/>
  <c r="BA144" i="10"/>
  <c r="BB144" i="10"/>
  <c r="BC144" i="10"/>
  <c r="BD144" i="10"/>
  <c r="BE144" i="10"/>
  <c r="BF144" i="10"/>
  <c r="BG144" i="10"/>
  <c r="BH144" i="10"/>
  <c r="BI144" i="10"/>
  <c r="BJ144" i="10"/>
  <c r="BK144" i="10"/>
  <c r="BL144" i="10"/>
  <c r="BM144" i="10"/>
  <c r="BN144" i="10"/>
  <c r="BO144" i="10"/>
  <c r="AW145" i="10"/>
  <c r="AX145" i="10"/>
  <c r="BA145" i="10"/>
  <c r="BB145" i="10"/>
  <c r="BC145" i="10"/>
  <c r="BD145" i="10"/>
  <c r="BE145" i="10"/>
  <c r="BF145" i="10"/>
  <c r="BG145" i="10"/>
  <c r="BH145" i="10"/>
  <c r="BI145" i="10"/>
  <c r="BJ145" i="10"/>
  <c r="BK145" i="10"/>
  <c r="BL145" i="10"/>
  <c r="BM145" i="10"/>
  <c r="BN145" i="10"/>
  <c r="BO145" i="10"/>
  <c r="AW146" i="10"/>
  <c r="AX146" i="10"/>
  <c r="BA146" i="10"/>
  <c r="BB146" i="10"/>
  <c r="BC146" i="10"/>
  <c r="BD146" i="10"/>
  <c r="BE146" i="10"/>
  <c r="BF146" i="10"/>
  <c r="BG146" i="10"/>
  <c r="BH146" i="10"/>
  <c r="BI146" i="10"/>
  <c r="BJ146" i="10"/>
  <c r="BK146" i="10"/>
  <c r="BL146" i="10"/>
  <c r="BM146" i="10"/>
  <c r="BN146" i="10"/>
  <c r="BO146" i="10"/>
  <c r="AW147" i="10"/>
  <c r="AX147" i="10"/>
  <c r="BA147" i="10"/>
  <c r="BB147" i="10"/>
  <c r="BC147" i="10"/>
  <c r="BD147" i="10"/>
  <c r="BE147" i="10"/>
  <c r="BF147" i="10"/>
  <c r="BG147" i="10"/>
  <c r="BH147" i="10"/>
  <c r="BI147" i="10"/>
  <c r="BJ147" i="10"/>
  <c r="BK147" i="10"/>
  <c r="BL147" i="10"/>
  <c r="BM147" i="10"/>
  <c r="BN147" i="10"/>
  <c r="BO147" i="10"/>
  <c r="AW148" i="10"/>
  <c r="AX148" i="10"/>
  <c r="BA148" i="10"/>
  <c r="BB148" i="10"/>
  <c r="BC148" i="10"/>
  <c r="BD148" i="10"/>
  <c r="BE148" i="10"/>
  <c r="BF148" i="10"/>
  <c r="BG148" i="10"/>
  <c r="BH148" i="10"/>
  <c r="BI148" i="10"/>
  <c r="BJ148" i="10"/>
  <c r="BK148" i="10"/>
  <c r="BL148" i="10"/>
  <c r="BM148" i="10"/>
  <c r="BN148" i="10"/>
  <c r="BO148" i="10"/>
  <c r="AW149" i="10"/>
  <c r="AX149" i="10"/>
  <c r="BA149" i="10"/>
  <c r="BB149" i="10"/>
  <c r="BC149" i="10"/>
  <c r="BD149" i="10"/>
  <c r="BE149" i="10"/>
  <c r="BF149" i="10"/>
  <c r="BG149" i="10"/>
  <c r="BH149" i="10"/>
  <c r="BI149" i="10"/>
  <c r="BJ149" i="10"/>
  <c r="BK149" i="10"/>
  <c r="BL149" i="10"/>
  <c r="BM149" i="10"/>
  <c r="BN149" i="10"/>
  <c r="BO149" i="10"/>
  <c r="AW150" i="10"/>
  <c r="AX150" i="10"/>
  <c r="BA150" i="10"/>
  <c r="BB150" i="10"/>
  <c r="BC150" i="10"/>
  <c r="BD150" i="10"/>
  <c r="BE150" i="10"/>
  <c r="BF150" i="10"/>
  <c r="BG150" i="10"/>
  <c r="BH150" i="10"/>
  <c r="BI150" i="10"/>
  <c r="BJ150" i="10"/>
  <c r="BK150" i="10"/>
  <c r="BL150" i="10"/>
  <c r="BM150" i="10"/>
  <c r="BN150" i="10"/>
  <c r="BO150" i="10"/>
  <c r="AW151" i="10"/>
  <c r="AX151" i="10"/>
  <c r="BA151" i="10"/>
  <c r="BB151" i="10"/>
  <c r="BC151" i="10"/>
  <c r="BD151" i="10"/>
  <c r="BE151" i="10"/>
  <c r="BF151" i="10"/>
  <c r="BG151" i="10"/>
  <c r="BH151" i="10"/>
  <c r="BI151" i="10"/>
  <c r="BJ151" i="10"/>
  <c r="BK151" i="10"/>
  <c r="BL151" i="10"/>
  <c r="BM151" i="10"/>
  <c r="BN151" i="10"/>
  <c r="BO151" i="10"/>
  <c r="AW152" i="10"/>
  <c r="AX152" i="10"/>
  <c r="BA152" i="10"/>
  <c r="BB152" i="10"/>
  <c r="BC152" i="10"/>
  <c r="BD152" i="10"/>
  <c r="BE152" i="10"/>
  <c r="BF152" i="10"/>
  <c r="BG152" i="10"/>
  <c r="BH152" i="10"/>
  <c r="BI152" i="10"/>
  <c r="BJ152" i="10"/>
  <c r="BK152" i="10"/>
  <c r="BL152" i="10"/>
  <c r="BM152" i="10"/>
  <c r="BN152" i="10"/>
  <c r="BO152" i="10"/>
  <c r="AW153" i="10"/>
  <c r="AX153" i="10"/>
  <c r="BA153" i="10"/>
  <c r="BB153" i="10"/>
  <c r="BC153" i="10"/>
  <c r="BD153" i="10"/>
  <c r="BE153" i="10"/>
  <c r="BF153" i="10"/>
  <c r="BG153" i="10"/>
  <c r="BH153" i="10"/>
  <c r="BI153" i="10"/>
  <c r="BJ153" i="10"/>
  <c r="BK153" i="10"/>
  <c r="BL153" i="10"/>
  <c r="BM153" i="10"/>
  <c r="BN153" i="10"/>
  <c r="BO153" i="10"/>
  <c r="AW154" i="10"/>
  <c r="AX154" i="10"/>
  <c r="BA154" i="10"/>
  <c r="BB154" i="10"/>
  <c r="BC154" i="10"/>
  <c r="BD154" i="10"/>
  <c r="BE154" i="10"/>
  <c r="BF154" i="10"/>
  <c r="BG154" i="10"/>
  <c r="BH154" i="10"/>
  <c r="BI154" i="10"/>
  <c r="BJ154" i="10"/>
  <c r="BK154" i="10"/>
  <c r="BL154" i="10"/>
  <c r="BM154" i="10"/>
  <c r="BN154" i="10"/>
  <c r="BO154" i="10"/>
  <c r="AW155" i="10"/>
  <c r="AX155" i="10"/>
  <c r="BA155" i="10"/>
  <c r="BB155" i="10"/>
  <c r="BC155" i="10"/>
  <c r="BD155" i="10"/>
  <c r="BE155" i="10"/>
  <c r="BF155" i="10"/>
  <c r="BG155" i="10"/>
  <c r="BH155" i="10"/>
  <c r="BI155" i="10"/>
  <c r="BJ155" i="10"/>
  <c r="BK155" i="10"/>
  <c r="BL155" i="10"/>
  <c r="BM155" i="10"/>
  <c r="BN155" i="10"/>
  <c r="BO155" i="10"/>
  <c r="AW156" i="10"/>
  <c r="AX156" i="10"/>
  <c r="BA156" i="10"/>
  <c r="BB156" i="10"/>
  <c r="BC156" i="10"/>
  <c r="BD156" i="10"/>
  <c r="BE156" i="10"/>
  <c r="BF156" i="10"/>
  <c r="BG156" i="10"/>
  <c r="BH156" i="10"/>
  <c r="BI156" i="10"/>
  <c r="BJ156" i="10"/>
  <c r="BK156" i="10"/>
  <c r="BL156" i="10"/>
  <c r="BM156" i="10"/>
  <c r="BN156" i="10"/>
  <c r="BO156" i="10"/>
  <c r="AW157" i="10"/>
  <c r="AX157" i="10"/>
  <c r="BA157" i="10"/>
  <c r="BB157" i="10"/>
  <c r="BC157" i="10"/>
  <c r="BD157" i="10"/>
  <c r="BE157" i="10"/>
  <c r="BF157" i="10"/>
  <c r="BG157" i="10"/>
  <c r="BH157" i="10"/>
  <c r="BI157" i="10"/>
  <c r="BJ157" i="10"/>
  <c r="BK157" i="10"/>
  <c r="BL157" i="10"/>
  <c r="BM157" i="10"/>
  <c r="BN157" i="10"/>
  <c r="BO157" i="10"/>
  <c r="AW59" i="10"/>
  <c r="AX59" i="10"/>
  <c r="AW60" i="10"/>
  <c r="AX60" i="10"/>
  <c r="K28" i="10"/>
  <c r="AZ37" i="10"/>
  <c r="AZ38" i="10"/>
  <c r="AZ39" i="10"/>
  <c r="AZ40" i="10"/>
  <c r="AZ36" i="10"/>
  <c r="N61" i="10"/>
  <c r="N62" i="10"/>
  <c r="AX58" i="10"/>
  <c r="AW58" i="10"/>
  <c r="L49" i="10"/>
  <c r="L48" i="10"/>
  <c r="L47" i="10"/>
  <c r="L46" i="10"/>
  <c r="L45" i="10"/>
  <c r="C40" i="10"/>
  <c r="C39" i="10"/>
  <c r="C38" i="10"/>
  <c r="C37" i="10"/>
  <c r="C36" i="10"/>
  <c r="C46" i="10"/>
  <c r="C47" i="10"/>
  <c r="C48" i="10"/>
  <c r="C49" i="10"/>
  <c r="C45" i="10"/>
  <c r="P27" i="1"/>
  <c r="P26" i="1"/>
  <c r="P25" i="1"/>
  <c r="H13" i="10"/>
  <c r="K15" i="10" s="1"/>
  <c r="AZ24" i="10" l="1"/>
  <c r="G27" i="10" s="1"/>
  <c r="BA24" i="10"/>
  <c r="N45" i="10"/>
  <c r="E45" i="10" s="1"/>
  <c r="N49" i="10"/>
  <c r="H49" i="10" s="1"/>
  <c r="N48" i="10"/>
  <c r="G48" i="10" s="1"/>
  <c r="N46" i="10"/>
  <c r="E46" i="10" s="1"/>
  <c r="N47" i="10"/>
  <c r="E47" i="10" s="1"/>
  <c r="H27" i="10" l="1"/>
  <c r="E38" i="10" s="1"/>
  <c r="G28" i="10"/>
  <c r="H37" i="10"/>
  <c r="I37" i="10"/>
  <c r="G38" i="10"/>
  <c r="I39" i="10"/>
  <c r="I38" i="10"/>
  <c r="E40" i="10"/>
  <c r="G40" i="10"/>
  <c r="J36" i="10"/>
  <c r="J37" i="10"/>
  <c r="H47" i="10"/>
  <c r="I47" i="10"/>
  <c r="G47" i="10"/>
  <c r="J49" i="10"/>
  <c r="F45" i="10"/>
  <c r="J47" i="10"/>
  <c r="I49" i="10"/>
  <c r="H48" i="10"/>
  <c r="G49" i="10"/>
  <c r="F49" i="10"/>
  <c r="F47" i="10"/>
  <c r="E49" i="10"/>
  <c r="F48" i="10"/>
  <c r="I48" i="10"/>
  <c r="J48" i="10"/>
  <c r="F46" i="10"/>
  <c r="E48" i="10"/>
  <c r="G46" i="10"/>
  <c r="H45" i="10"/>
  <c r="H46" i="10"/>
  <c r="G45" i="10"/>
  <c r="J45" i="10"/>
  <c r="I45" i="10"/>
  <c r="J46" i="10"/>
  <c r="I46" i="10"/>
  <c r="F38" i="10" l="1"/>
  <c r="H39" i="10"/>
  <c r="E36" i="10"/>
  <c r="F40" i="10"/>
  <c r="H38" i="10"/>
  <c r="I40" i="10"/>
  <c r="G37" i="10"/>
  <c r="E37" i="10"/>
  <c r="E39" i="10"/>
  <c r="J40" i="10"/>
  <c r="I36" i="10"/>
  <c r="J39" i="10"/>
  <c r="H40" i="10"/>
  <c r="J38" i="10"/>
  <c r="F37" i="10"/>
  <c r="G39" i="10"/>
  <c r="G36" i="10"/>
  <c r="F39" i="10"/>
  <c r="H36" i="10"/>
  <c r="F36" i="10"/>
  <c r="BB57" i="10"/>
  <c r="BB59" i="10" s="1"/>
  <c r="BC57" i="10"/>
  <c r="BC59" i="10" s="1"/>
  <c r="BD57" i="10"/>
  <c r="BD59" i="10" s="1"/>
  <c r="BE57" i="10"/>
  <c r="BE59" i="10" s="1"/>
  <c r="BF57" i="10"/>
  <c r="BF59" i="10" s="1"/>
  <c r="BG57" i="10"/>
  <c r="BG59" i="10" s="1"/>
  <c r="BH57" i="10"/>
  <c r="BH59" i="10" s="1"/>
  <c r="BI57" i="10"/>
  <c r="BI59" i="10" s="1"/>
  <c r="BJ57" i="10"/>
  <c r="BJ59" i="10" s="1"/>
  <c r="BK57" i="10"/>
  <c r="BK59" i="10" s="1"/>
  <c r="BL57" i="10"/>
  <c r="BL59" i="10" s="1"/>
  <c r="BM57" i="10"/>
  <c r="BM59" i="10" s="1"/>
  <c r="BN57" i="10"/>
  <c r="BN59" i="10" s="1"/>
  <c r="BO57" i="10"/>
  <c r="BO59" i="10" s="1"/>
  <c r="BA57" i="10"/>
  <c r="BA59" i="10" s="1"/>
  <c r="BK60" i="10" l="1"/>
  <c r="BJ60" i="10"/>
  <c r="BA60" i="10"/>
  <c r="BG60" i="10"/>
  <c r="BN60" i="10"/>
  <c r="BF60" i="10"/>
  <c r="BC60" i="10"/>
  <c r="BB60" i="10"/>
  <c r="BI60" i="10"/>
  <c r="BH60" i="10"/>
  <c r="BO60" i="10"/>
  <c r="BM60" i="10"/>
  <c r="BE60" i="10"/>
  <c r="BL60" i="10"/>
  <c r="BD60" i="10"/>
  <c r="BB58" i="10"/>
  <c r="BL27" i="10"/>
  <c r="BI27" i="10"/>
  <c r="BA27" i="10"/>
  <c r="BM27" i="10"/>
  <c r="BE27" i="10"/>
  <c r="BD27" i="10"/>
  <c r="BG27" i="10"/>
  <c r="BK27" i="10"/>
  <c r="BH27" i="10"/>
  <c r="BO27" i="10"/>
  <c r="BC27" i="10"/>
  <c r="BN27" i="10"/>
  <c r="BJ27" i="10"/>
  <c r="BF27" i="10"/>
  <c r="BB27" i="10"/>
  <c r="BI52" i="10"/>
  <c r="BI50" i="10" s="1"/>
  <c r="BA52" i="10"/>
  <c r="BA50" i="10" s="1"/>
  <c r="BG52" i="10"/>
  <c r="BG50" i="10" s="1"/>
  <c r="BH52" i="10"/>
  <c r="BH50" i="10" s="1"/>
  <c r="BN52" i="10"/>
  <c r="BN50" i="10" s="1"/>
  <c r="BF52" i="10"/>
  <c r="BF50" i="10" s="1"/>
  <c r="H28" i="10"/>
  <c r="BL28" i="10" s="1"/>
  <c r="BL58" i="10"/>
  <c r="BD58" i="10"/>
  <c r="BJ52" i="10"/>
  <c r="BJ50" i="10" s="1"/>
  <c r="BE58" i="10"/>
  <c r="BL52" i="10"/>
  <c r="BL50" i="10" s="1"/>
  <c r="BM58" i="10"/>
  <c r="BK58" i="10"/>
  <c r="BK52" i="10"/>
  <c r="BK50" i="10" s="1"/>
  <c r="BC58" i="10"/>
  <c r="BJ58" i="10"/>
  <c r="BD52" i="10"/>
  <c r="BD50" i="10" s="1"/>
  <c r="BI58" i="10"/>
  <c r="BA58" i="10"/>
  <c r="BB52" i="10"/>
  <c r="BB50" i="10" s="1"/>
  <c r="BH58" i="10"/>
  <c r="BO58" i="10"/>
  <c r="BO52" i="10"/>
  <c r="BO50" i="10" s="1"/>
  <c r="BG58" i="10"/>
  <c r="BC52" i="10"/>
  <c r="BC50" i="10" s="1"/>
  <c r="BM52" i="10"/>
  <c r="BM50" i="10" s="1"/>
  <c r="BN58" i="10"/>
  <c r="BF58" i="10"/>
  <c r="BE52" i="10"/>
  <c r="BE50" i="10" s="1"/>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52" i="8"/>
  <c r="BD28" i="10" l="1"/>
  <c r="BG28" i="10"/>
  <c r="BK28" i="10"/>
  <c r="BN28" i="10"/>
  <c r="BA28" i="10"/>
  <c r="BB28" i="10"/>
  <c r="BI28" i="10"/>
  <c r="BM28" i="10"/>
  <c r="BJ28" i="10"/>
  <c r="BO28" i="10"/>
  <c r="BF28" i="10"/>
  <c r="BE28" i="10"/>
  <c r="BC28" i="10"/>
  <c r="BH28" i="10"/>
  <c r="BH53" i="10"/>
  <c r="BH51" i="10" s="1"/>
  <c r="BK53" i="10"/>
  <c r="BK51" i="10" s="1"/>
  <c r="BG53" i="10"/>
  <c r="BG51" i="10" s="1"/>
  <c r="BB53" i="10"/>
  <c r="BB51" i="10" s="1"/>
  <c r="BN53" i="10"/>
  <c r="BN51" i="10" s="1"/>
  <c r="BA53" i="10"/>
  <c r="BA51" i="10" s="1"/>
  <c r="BO53" i="10"/>
  <c r="BO51" i="10" s="1"/>
  <c r="BJ53" i="10"/>
  <c r="BJ51" i="10" s="1"/>
  <c r="BL53" i="10"/>
  <c r="BL51" i="10" s="1"/>
  <c r="BD53" i="10"/>
  <c r="BD51" i="10" s="1"/>
  <c r="BE53" i="10"/>
  <c r="BE51" i="10" s="1"/>
  <c r="BF53" i="10"/>
  <c r="BF51" i="10" s="1"/>
  <c r="BM53" i="10"/>
  <c r="BM51" i="10" s="1"/>
  <c r="BI53" i="10"/>
  <c r="BI51" i="10" s="1"/>
  <c r="BC53" i="10"/>
  <c r="BC51" i="10" s="1"/>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52" i="8"/>
  <c r="BO49" i="10" l="1"/>
  <c r="Y53" i="8"/>
  <c r="Y61" i="8"/>
  <c r="Y69" i="8"/>
  <c r="Y77" i="8"/>
  <c r="Y85" i="8"/>
  <c r="Y93" i="8"/>
  <c r="Y101" i="8"/>
  <c r="Y109" i="8"/>
  <c r="Y117" i="8"/>
  <c r="Y125" i="8"/>
  <c r="Y133" i="8"/>
  <c r="Y141" i="8"/>
  <c r="Y149" i="8"/>
  <c r="Y157" i="8"/>
  <c r="Y165" i="8"/>
  <c r="Y173" i="8"/>
  <c r="Y181" i="8"/>
  <c r="Y189" i="8"/>
  <c r="Y197" i="8"/>
  <c r="Y205" i="8"/>
  <c r="Y213" i="8"/>
  <c r="Y221" i="8"/>
  <c r="Y229" i="8"/>
  <c r="Y237" i="8"/>
  <c r="Y245" i="8"/>
  <c r="Y253" i="8"/>
  <c r="Y261" i="8"/>
  <c r="Y269" i="8"/>
  <c r="Y277" i="8"/>
  <c r="Y285" i="8"/>
  <c r="Y293" i="8"/>
  <c r="Y301" i="8"/>
  <c r="Y309" i="8"/>
  <c r="Y317" i="8"/>
  <c r="Y325" i="8"/>
  <c r="Y333" i="8"/>
  <c r="Y341" i="8"/>
  <c r="Y349" i="8"/>
  <c r="Y357" i="8"/>
  <c r="Y365" i="8"/>
  <c r="Y373" i="8"/>
  <c r="Y381" i="8"/>
  <c r="Y389" i="8"/>
  <c r="Y397" i="8"/>
  <c r="Y405" i="8"/>
  <c r="Y413" i="8"/>
  <c r="Y421" i="8"/>
  <c r="Y429" i="8"/>
  <c r="Y437" i="8"/>
  <c r="Y445" i="8"/>
  <c r="Y453" i="8"/>
  <c r="Y461" i="8"/>
  <c r="Y469" i="8"/>
  <c r="Y477" i="8"/>
  <c r="Y485" i="8"/>
  <c r="Y493" i="8"/>
  <c r="Y501" i="8"/>
  <c r="Y509" i="8"/>
  <c r="Y517" i="8"/>
  <c r="Y525" i="8"/>
  <c r="Y533" i="8"/>
  <c r="Y541" i="8"/>
  <c r="Y549" i="8"/>
  <c r="Y557" i="8"/>
  <c r="Y565" i="8"/>
  <c r="Y573" i="8"/>
  <c r="Y581" i="8"/>
  <c r="Y589" i="8"/>
  <c r="Y597" i="8"/>
  <c r="Y605" i="8"/>
  <c r="Y613" i="8"/>
  <c r="Y621" i="8"/>
  <c r="Y629" i="8"/>
  <c r="Y637" i="8"/>
  <c r="Y645" i="8"/>
  <c r="Y653" i="8"/>
  <c r="Y661" i="8"/>
  <c r="Y669" i="8"/>
  <c r="Y677" i="8"/>
  <c r="Y685" i="8"/>
  <c r="Y693" i="8"/>
  <c r="Y701" i="8"/>
  <c r="Y709" i="8"/>
  <c r="Y717" i="8"/>
  <c r="Y725" i="8"/>
  <c r="Y54" i="8"/>
  <c r="Y62" i="8"/>
  <c r="Y70" i="8"/>
  <c r="Y78" i="8"/>
  <c r="Y86" i="8"/>
  <c r="Y94" i="8"/>
  <c r="Y102" i="8"/>
  <c r="Y110" i="8"/>
  <c r="Y118" i="8"/>
  <c r="Y126" i="8"/>
  <c r="Y134" i="8"/>
  <c r="Y142" i="8"/>
  <c r="Y150" i="8"/>
  <c r="Y158" i="8"/>
  <c r="Y166" i="8"/>
  <c r="Y174" i="8"/>
  <c r="Y182" i="8"/>
  <c r="Y190" i="8"/>
  <c r="Y198" i="8"/>
  <c r="Y206" i="8"/>
  <c r="Y214" i="8"/>
  <c r="Y222" i="8"/>
  <c r="Y230" i="8"/>
  <c r="Y238" i="8"/>
  <c r="Y246" i="8"/>
  <c r="Y254" i="8"/>
  <c r="Y262" i="8"/>
  <c r="Y270" i="8"/>
  <c r="Y55" i="8"/>
  <c r="Y63" i="8"/>
  <c r="Y71" i="8"/>
  <c r="Y79" i="8"/>
  <c r="Y87" i="8"/>
  <c r="Y95" i="8"/>
  <c r="Y103" i="8"/>
  <c r="Y111" i="8"/>
  <c r="Y119" i="8"/>
  <c r="Y127" i="8"/>
  <c r="Y135" i="8"/>
  <c r="Y143" i="8"/>
  <c r="Y151" i="8"/>
  <c r="Y159" i="8"/>
  <c r="Y167" i="8"/>
  <c r="Y175" i="8"/>
  <c r="Y183" i="8"/>
  <c r="Y191" i="8"/>
  <c r="Y199" i="8"/>
  <c r="Y207" i="8"/>
  <c r="Y215" i="8"/>
  <c r="Y223" i="8"/>
  <c r="Y231" i="8"/>
  <c r="Y239" i="8"/>
  <c r="Y247" i="8"/>
  <c r="Y255" i="8"/>
  <c r="Y263" i="8"/>
  <c r="Y271" i="8"/>
  <c r="Y279" i="8"/>
  <c r="Y287" i="8"/>
  <c r="Y295" i="8"/>
  <c r="Y303" i="8"/>
  <c r="Y311" i="8"/>
  <c r="Y319" i="8"/>
  <c r="Y327" i="8"/>
  <c r="Y335" i="8"/>
  <c r="Y343" i="8"/>
  <c r="Y351" i="8"/>
  <c r="Y359" i="8"/>
  <c r="Y367" i="8"/>
  <c r="Y375" i="8"/>
  <c r="Y383" i="8"/>
  <c r="Y391" i="8"/>
  <c r="Y399" i="8"/>
  <c r="Y407" i="8"/>
  <c r="Y415" i="8"/>
  <c r="Y423" i="8"/>
  <c r="Y431" i="8"/>
  <c r="Y439" i="8"/>
  <c r="Y447" i="8"/>
  <c r="Y455" i="8"/>
  <c r="Y463" i="8"/>
  <c r="Y471" i="8"/>
  <c r="Y479" i="8"/>
  <c r="Y487" i="8"/>
  <c r="Y495" i="8"/>
  <c r="Y503" i="8"/>
  <c r="Y511" i="8"/>
  <c r="Y519" i="8"/>
  <c r="Y527" i="8"/>
  <c r="Y535" i="8"/>
  <c r="Y543" i="8"/>
  <c r="Y551" i="8"/>
  <c r="Y559" i="8"/>
  <c r="Y567" i="8"/>
  <c r="Y575" i="8"/>
  <c r="Y583" i="8"/>
  <c r="Y591" i="8"/>
  <c r="Y599" i="8"/>
  <c r="Y607" i="8"/>
  <c r="Y615" i="8"/>
  <c r="Y623" i="8"/>
  <c r="Y631" i="8"/>
  <c r="Y639" i="8"/>
  <c r="Y647" i="8"/>
  <c r="Y655" i="8"/>
  <c r="Y663" i="8"/>
  <c r="Y671" i="8"/>
  <c r="Y679" i="8"/>
  <c r="Y687" i="8"/>
  <c r="Y695" i="8"/>
  <c r="Y703" i="8"/>
  <c r="Y711" i="8"/>
  <c r="Y719" i="8"/>
  <c r="Y727" i="8"/>
  <c r="Y56" i="8"/>
  <c r="Y64" i="8"/>
  <c r="Y72" i="8"/>
  <c r="Y80" i="8"/>
  <c r="Y88" i="8"/>
  <c r="Y96" i="8"/>
  <c r="Y104" i="8"/>
  <c r="Y112" i="8"/>
  <c r="Y120" i="8"/>
  <c r="Y128" i="8"/>
  <c r="Y136" i="8"/>
  <c r="Y144" i="8"/>
  <c r="Y152" i="8"/>
  <c r="Y160" i="8"/>
  <c r="Y168" i="8"/>
  <c r="Y176" i="8"/>
  <c r="Y184" i="8"/>
  <c r="Y192" i="8"/>
  <c r="Y200" i="8"/>
  <c r="Y208" i="8"/>
  <c r="Y216" i="8"/>
  <c r="Y224" i="8"/>
  <c r="Y232" i="8"/>
  <c r="Y240" i="8"/>
  <c r="Y248" i="8"/>
  <c r="Y256" i="8"/>
  <c r="Y264" i="8"/>
  <c r="Y272" i="8"/>
  <c r="Y280" i="8"/>
  <c r="Y288" i="8"/>
  <c r="Y296" i="8"/>
  <c r="Y304" i="8"/>
  <c r="Y312" i="8"/>
  <c r="Y320" i="8"/>
  <c r="Y328" i="8"/>
  <c r="Y336" i="8"/>
  <c r="Y344" i="8"/>
  <c r="Y352" i="8"/>
  <c r="Y360" i="8"/>
  <c r="Y368" i="8"/>
  <c r="Y376" i="8"/>
  <c r="Y384" i="8"/>
  <c r="Y392" i="8"/>
  <c r="Y400" i="8"/>
  <c r="Y408" i="8"/>
  <c r="Y416" i="8"/>
  <c r="Y424" i="8"/>
  <c r="Y432" i="8"/>
  <c r="Y440" i="8"/>
  <c r="Y448" i="8"/>
  <c r="Y456" i="8"/>
  <c r="Y464" i="8"/>
  <c r="Y472" i="8"/>
  <c r="Y480" i="8"/>
  <c r="Y488" i="8"/>
  <c r="Y496" i="8"/>
  <c r="Y504" i="8"/>
  <c r="Y512" i="8"/>
  <c r="Y520" i="8"/>
  <c r="Y528" i="8"/>
  <c r="Y536" i="8"/>
  <c r="Y544" i="8"/>
  <c r="Y552" i="8"/>
  <c r="Y560" i="8"/>
  <c r="Y568" i="8"/>
  <c r="Y576" i="8"/>
  <c r="Y584" i="8"/>
  <c r="Y592" i="8"/>
  <c r="Y600" i="8"/>
  <c r="Y608" i="8"/>
  <c r="Y616" i="8"/>
  <c r="Y624" i="8"/>
  <c r="Y632" i="8"/>
  <c r="Y640" i="8"/>
  <c r="Y648" i="8"/>
  <c r="Y656" i="8"/>
  <c r="Y664" i="8"/>
  <c r="Y672" i="8"/>
  <c r="Y680" i="8"/>
  <c r="Y688" i="8"/>
  <c r="Y696" i="8"/>
  <c r="Y704" i="8"/>
  <c r="Y712" i="8"/>
  <c r="Y720" i="8"/>
  <c r="Y728" i="8"/>
  <c r="Y57" i="8"/>
  <c r="Y65" i="8"/>
  <c r="Y73" i="8"/>
  <c r="Y81" i="8"/>
  <c r="Y89" i="8"/>
  <c r="Y97" i="8"/>
  <c r="Y105" i="8"/>
  <c r="Y113" i="8"/>
  <c r="Y121" i="8"/>
  <c r="Y129" i="8"/>
  <c r="Y137" i="8"/>
  <c r="Y145" i="8"/>
  <c r="Y153" i="8"/>
  <c r="Y161" i="8"/>
  <c r="Y169" i="8"/>
  <c r="Y177" i="8"/>
  <c r="Y185" i="8"/>
  <c r="Y193" i="8"/>
  <c r="Y201" i="8"/>
  <c r="Y209" i="8"/>
  <c r="Y217" i="8"/>
  <c r="Y225" i="8"/>
  <c r="Y233" i="8"/>
  <c r="Y241" i="8"/>
  <c r="Y249" i="8"/>
  <c r="Y257" i="8"/>
  <c r="Y265" i="8"/>
  <c r="Y273" i="8"/>
  <c r="Y281" i="8"/>
  <c r="Y289" i="8"/>
  <c r="Y297" i="8"/>
  <c r="Y305" i="8"/>
  <c r="Y313" i="8"/>
  <c r="Y321" i="8"/>
  <c r="Y329" i="8"/>
  <c r="Y337" i="8"/>
  <c r="Y345" i="8"/>
  <c r="Y353" i="8"/>
  <c r="Y361" i="8"/>
  <c r="Y369" i="8"/>
  <c r="Y377" i="8"/>
  <c r="Y385" i="8"/>
  <c r="Y393" i="8"/>
  <c r="Y401" i="8"/>
  <c r="Y409" i="8"/>
  <c r="Y417" i="8"/>
  <c r="Y425" i="8"/>
  <c r="Y433" i="8"/>
  <c r="Y441" i="8"/>
  <c r="Y449" i="8"/>
  <c r="Y457" i="8"/>
  <c r="Y465" i="8"/>
  <c r="Y473" i="8"/>
  <c r="Y481" i="8"/>
  <c r="Y489" i="8"/>
  <c r="Y497" i="8"/>
  <c r="Y505" i="8"/>
  <c r="Y513" i="8"/>
  <c r="Y521" i="8"/>
  <c r="Y529" i="8"/>
  <c r="Y537" i="8"/>
  <c r="Y545" i="8"/>
  <c r="Y553" i="8"/>
  <c r="Y561" i="8"/>
  <c r="Y569" i="8"/>
  <c r="Y577" i="8"/>
  <c r="Y585" i="8"/>
  <c r="Y593" i="8"/>
  <c r="Y601" i="8"/>
  <c r="Y609" i="8"/>
  <c r="Y617" i="8"/>
  <c r="Y625" i="8"/>
  <c r="Y633" i="8"/>
  <c r="Y641" i="8"/>
  <c r="Y649" i="8"/>
  <c r="Y657" i="8"/>
  <c r="Y665" i="8"/>
  <c r="Y673" i="8"/>
  <c r="Y681" i="8"/>
  <c r="Y689" i="8"/>
  <c r="Y697" i="8"/>
  <c r="Y705" i="8"/>
  <c r="Y713" i="8"/>
  <c r="Y721" i="8"/>
  <c r="Y729" i="8"/>
  <c r="Y58" i="8"/>
  <c r="Y66" i="8"/>
  <c r="Y74" i="8"/>
  <c r="Y82" i="8"/>
  <c r="Y90" i="8"/>
  <c r="Y98" i="8"/>
  <c r="Y106" i="8"/>
  <c r="Y114" i="8"/>
  <c r="Y122" i="8"/>
  <c r="Y130" i="8"/>
  <c r="Y138" i="8"/>
  <c r="Y146" i="8"/>
  <c r="Y154" i="8"/>
  <c r="Y162" i="8"/>
  <c r="Y170" i="8"/>
  <c r="Y178" i="8"/>
  <c r="Y186" i="8"/>
  <c r="Y194" i="8"/>
  <c r="Y202" i="8"/>
  <c r="Y210" i="8"/>
  <c r="Y218" i="8"/>
  <c r="Y226" i="8"/>
  <c r="Y234" i="8"/>
  <c r="Y242" i="8"/>
  <c r="Y250" i="8"/>
  <c r="Y258" i="8"/>
  <c r="Y266" i="8"/>
  <c r="Y274" i="8"/>
  <c r="Y282" i="8"/>
  <c r="Y290" i="8"/>
  <c r="Y298" i="8"/>
  <c r="Y306" i="8"/>
  <c r="Y314" i="8"/>
  <c r="Y322" i="8"/>
  <c r="Y330" i="8"/>
  <c r="Y338" i="8"/>
  <c r="Y346" i="8"/>
  <c r="Y354" i="8"/>
  <c r="Y362" i="8"/>
  <c r="Y370" i="8"/>
  <c r="Y378" i="8"/>
  <c r="Y386" i="8"/>
  <c r="Y394" i="8"/>
  <c r="Y402" i="8"/>
  <c r="Y410" i="8"/>
  <c r="Y418" i="8"/>
  <c r="Y426" i="8"/>
  <c r="Y434" i="8"/>
  <c r="Y442" i="8"/>
  <c r="Y450" i="8"/>
  <c r="Y458" i="8"/>
  <c r="Y466" i="8"/>
  <c r="Y474" i="8"/>
  <c r="Y482" i="8"/>
  <c r="Y490" i="8"/>
  <c r="Y498" i="8"/>
  <c r="Y506" i="8"/>
  <c r="Y514" i="8"/>
  <c r="Y522" i="8"/>
  <c r="Y530" i="8"/>
  <c r="Y538" i="8"/>
  <c r="Y546" i="8"/>
  <c r="Y554" i="8"/>
  <c r="Y562" i="8"/>
  <c r="Y570" i="8"/>
  <c r="Y578" i="8"/>
  <c r="Y586" i="8"/>
  <c r="Y594" i="8"/>
  <c r="Y602" i="8"/>
  <c r="Y610" i="8"/>
  <c r="Y618" i="8"/>
  <c r="Y626" i="8"/>
  <c r="Y634" i="8"/>
  <c r="Y642" i="8"/>
  <c r="Y650" i="8"/>
  <c r="Y658" i="8"/>
  <c r="Y666" i="8"/>
  <c r="Y674" i="8"/>
  <c r="Y682" i="8"/>
  <c r="Y690" i="8"/>
  <c r="Y698" i="8"/>
  <c r="Y706" i="8"/>
  <c r="Y714" i="8"/>
  <c r="Y722" i="8"/>
  <c r="Y730" i="8"/>
  <c r="Y60" i="8"/>
  <c r="Y68" i="8"/>
  <c r="Y76" i="8"/>
  <c r="Y84" i="8"/>
  <c r="Y92" i="8"/>
  <c r="Y100" i="8"/>
  <c r="Y108" i="8"/>
  <c r="Y116" i="8"/>
  <c r="Y124" i="8"/>
  <c r="Y132" i="8"/>
  <c r="Y140" i="8"/>
  <c r="Y148" i="8"/>
  <c r="Y156" i="8"/>
  <c r="Y164" i="8"/>
  <c r="Y172" i="8"/>
  <c r="Y180" i="8"/>
  <c r="Y188" i="8"/>
  <c r="Y196" i="8"/>
  <c r="Y204" i="8"/>
  <c r="Y212" i="8"/>
  <c r="Y220" i="8"/>
  <c r="Y228" i="8"/>
  <c r="Y236" i="8"/>
  <c r="Y244" i="8"/>
  <c r="Y252" i="8"/>
  <c r="Y260" i="8"/>
  <c r="Y268" i="8"/>
  <c r="Y276" i="8"/>
  <c r="Y284" i="8"/>
  <c r="Y292" i="8"/>
  <c r="Y300" i="8"/>
  <c r="Y308" i="8"/>
  <c r="Y316" i="8"/>
  <c r="Y324" i="8"/>
  <c r="Y332" i="8"/>
  <c r="Y340" i="8"/>
  <c r="Y348" i="8"/>
  <c r="Y356" i="8"/>
  <c r="Y364" i="8"/>
  <c r="Y372" i="8"/>
  <c r="Y380" i="8"/>
  <c r="Y388" i="8"/>
  <c r="Y396" i="8"/>
  <c r="Y404" i="8"/>
  <c r="Y412" i="8"/>
  <c r="Y420" i="8"/>
  <c r="Y428" i="8"/>
  <c r="Y436" i="8"/>
  <c r="Y444" i="8"/>
  <c r="Y452" i="8"/>
  <c r="Y460" i="8"/>
  <c r="Y468" i="8"/>
  <c r="Y476" i="8"/>
  <c r="Y484" i="8"/>
  <c r="Y492" i="8"/>
  <c r="Y500" i="8"/>
  <c r="Y508" i="8"/>
  <c r="Y516" i="8"/>
  <c r="Y524" i="8"/>
  <c r="Y532" i="8"/>
  <c r="Y540" i="8"/>
  <c r="Y548" i="8"/>
  <c r="Y556" i="8"/>
  <c r="Y564" i="8"/>
  <c r="Y572" i="8"/>
  <c r="Y580" i="8"/>
  <c r="Y588" i="8"/>
  <c r="Y596" i="8"/>
  <c r="Y604" i="8"/>
  <c r="Y612" i="8"/>
  <c r="Y620" i="8"/>
  <c r="Y628" i="8"/>
  <c r="Y636" i="8"/>
  <c r="Y644" i="8"/>
  <c r="Y652" i="8"/>
  <c r="Y660" i="8"/>
  <c r="Y668" i="8"/>
  <c r="Y676" i="8"/>
  <c r="Y684" i="8"/>
  <c r="Y692" i="8"/>
  <c r="Y700" i="8"/>
  <c r="Y708" i="8"/>
  <c r="Y716" i="8"/>
  <c r="Y724" i="8"/>
  <c r="Y732" i="8"/>
  <c r="Y59" i="8"/>
  <c r="Y123" i="8"/>
  <c r="Y187" i="8"/>
  <c r="Y251" i="8"/>
  <c r="Y294" i="8"/>
  <c r="Y326" i="8"/>
  <c r="Y358" i="8"/>
  <c r="Y390" i="8"/>
  <c r="Y422" i="8"/>
  <c r="Y454" i="8"/>
  <c r="Y486" i="8"/>
  <c r="Y518" i="8"/>
  <c r="Y550" i="8"/>
  <c r="Y582" i="8"/>
  <c r="Y614" i="8"/>
  <c r="Y646" i="8"/>
  <c r="Y678" i="8"/>
  <c r="Y710" i="8"/>
  <c r="Y735" i="8"/>
  <c r="Y743" i="8"/>
  <c r="Y751" i="8"/>
  <c r="Y67" i="8"/>
  <c r="Y131" i="8"/>
  <c r="Y195" i="8"/>
  <c r="Y259" i="8"/>
  <c r="Y299" i="8"/>
  <c r="Y331" i="8"/>
  <c r="Y363" i="8"/>
  <c r="Y395" i="8"/>
  <c r="Y427" i="8"/>
  <c r="Y459" i="8"/>
  <c r="Y491" i="8"/>
  <c r="Y523" i="8"/>
  <c r="Y555" i="8"/>
  <c r="Y587" i="8"/>
  <c r="Y619" i="8"/>
  <c r="Y651" i="8"/>
  <c r="Y683" i="8"/>
  <c r="Y715" i="8"/>
  <c r="Y736" i="8"/>
  <c r="Y744" i="8"/>
  <c r="Y752" i="8"/>
  <c r="Y75" i="8"/>
  <c r="Y139" i="8"/>
  <c r="Y203" i="8"/>
  <c r="Y267" i="8"/>
  <c r="Y302" i="8"/>
  <c r="Y334" i="8"/>
  <c r="Y366" i="8"/>
  <c r="Y398" i="8"/>
  <c r="Y430" i="8"/>
  <c r="Y462" i="8"/>
  <c r="Y494" i="8"/>
  <c r="Y526" i="8"/>
  <c r="Y558" i="8"/>
  <c r="Y590" i="8"/>
  <c r="Y622" i="8"/>
  <c r="Y654" i="8"/>
  <c r="Y686" i="8"/>
  <c r="Y718" i="8"/>
  <c r="Y737" i="8"/>
  <c r="Y745" i="8"/>
  <c r="Y52" i="8"/>
  <c r="Y83" i="8"/>
  <c r="Y147" i="8"/>
  <c r="Y211" i="8"/>
  <c r="Y275" i="8"/>
  <c r="Y307" i="8"/>
  <c r="Y339" i="8"/>
  <c r="Y371" i="8"/>
  <c r="Y403" i="8"/>
  <c r="Y435" i="8"/>
  <c r="Y467" i="8"/>
  <c r="Y499" i="8"/>
  <c r="Y531" i="8"/>
  <c r="Y563" i="8"/>
  <c r="Y595" i="8"/>
  <c r="Y627" i="8"/>
  <c r="Y659" i="8"/>
  <c r="Y691" i="8"/>
  <c r="Y723" i="8"/>
  <c r="Y738" i="8"/>
  <c r="Y746" i="8"/>
  <c r="Y91" i="8"/>
  <c r="Y155" i="8"/>
  <c r="Y219" i="8"/>
  <c r="Y278" i="8"/>
  <c r="Y310" i="8"/>
  <c r="Y342" i="8"/>
  <c r="Y374" i="8"/>
  <c r="Y406" i="8"/>
  <c r="Y438" i="8"/>
  <c r="Y470" i="8"/>
  <c r="Y502" i="8"/>
  <c r="Y534" i="8"/>
  <c r="Y566" i="8"/>
  <c r="Y598" i="8"/>
  <c r="Y630" i="8"/>
  <c r="Y662" i="8"/>
  <c r="Y694" i="8"/>
  <c r="Y726" i="8"/>
  <c r="Y739" i="8"/>
  <c r="Y747" i="8"/>
  <c r="Y99" i="8"/>
  <c r="Y163" i="8"/>
  <c r="Y227" i="8"/>
  <c r="Y283" i="8"/>
  <c r="Y315" i="8"/>
  <c r="Y347" i="8"/>
  <c r="Y379" i="8"/>
  <c r="Y411" i="8"/>
  <c r="Y443" i="8"/>
  <c r="Y475" i="8"/>
  <c r="Y507" i="8"/>
  <c r="Y539" i="8"/>
  <c r="Y571" i="8"/>
  <c r="Y603" i="8"/>
  <c r="Y635" i="8"/>
  <c r="Y667" i="8"/>
  <c r="Y699" i="8"/>
  <c r="Y731" i="8"/>
  <c r="Y740" i="8"/>
  <c r="Y748" i="8"/>
  <c r="Y107" i="8"/>
  <c r="Y171" i="8"/>
  <c r="Y235" i="8"/>
  <c r="Y286" i="8"/>
  <c r="Y318" i="8"/>
  <c r="Y350" i="8"/>
  <c r="Y382" i="8"/>
  <c r="Y414" i="8"/>
  <c r="Y446" i="8"/>
  <c r="Y478" i="8"/>
  <c r="Y510" i="8"/>
  <c r="Y542" i="8"/>
  <c r="Y574" i="8"/>
  <c r="Y606" i="8"/>
  <c r="Y638" i="8"/>
  <c r="Y670" i="8"/>
  <c r="Y702" i="8"/>
  <c r="Y733" i="8"/>
  <c r="Y741" i="8"/>
  <c r="Y749" i="8"/>
  <c r="Y115" i="8"/>
  <c r="Y451" i="8"/>
  <c r="Y707" i="8"/>
  <c r="Y179" i="8"/>
  <c r="Y483" i="8"/>
  <c r="Y734" i="8"/>
  <c r="Y243" i="8"/>
  <c r="Y515" i="8"/>
  <c r="Y742" i="8"/>
  <c r="Y291" i="8"/>
  <c r="Y547" i="8"/>
  <c r="Y750" i="8"/>
  <c r="Y323" i="8"/>
  <c r="Y579" i="8"/>
  <c r="Y355" i="8"/>
  <c r="Y611" i="8"/>
  <c r="Y387" i="8"/>
  <c r="Y643" i="8"/>
  <c r="Y419" i="8"/>
  <c r="X57" i="8"/>
  <c r="X65" i="8"/>
  <c r="X73" i="8"/>
  <c r="X81" i="8"/>
  <c r="X89" i="8"/>
  <c r="X97" i="8"/>
  <c r="X105" i="8"/>
  <c r="X113" i="8"/>
  <c r="X121" i="8"/>
  <c r="X129" i="8"/>
  <c r="X137" i="8"/>
  <c r="X145" i="8"/>
  <c r="X153" i="8"/>
  <c r="X161" i="8"/>
  <c r="X169" i="8"/>
  <c r="X177" i="8"/>
  <c r="X185" i="8"/>
  <c r="X193" i="8"/>
  <c r="X201" i="8"/>
  <c r="X209" i="8"/>
  <c r="X217" i="8"/>
  <c r="X225" i="8"/>
  <c r="X233" i="8"/>
  <c r="X241" i="8"/>
  <c r="X249" i="8"/>
  <c r="X257" i="8"/>
  <c r="X265" i="8"/>
  <c r="X273" i="8"/>
  <c r="X281" i="8"/>
  <c r="X289" i="8"/>
  <c r="X297" i="8"/>
  <c r="X305" i="8"/>
  <c r="X313" i="8"/>
  <c r="X321" i="8"/>
  <c r="X329" i="8"/>
  <c r="X337" i="8"/>
  <c r="X345" i="8"/>
  <c r="X353" i="8"/>
  <c r="X361" i="8"/>
  <c r="Y675" i="8"/>
  <c r="X58" i="8"/>
  <c r="X66" i="8"/>
  <c r="X74" i="8"/>
  <c r="X82" i="8"/>
  <c r="X90" i="8"/>
  <c r="X98" i="8"/>
  <c r="X106" i="8"/>
  <c r="X114" i="8"/>
  <c r="X122" i="8"/>
  <c r="X130" i="8"/>
  <c r="X138" i="8"/>
  <c r="X146" i="8"/>
  <c r="X154" i="8"/>
  <c r="X162" i="8"/>
  <c r="X170" i="8"/>
  <c r="X178" i="8"/>
  <c r="X186" i="8"/>
  <c r="X194" i="8"/>
  <c r="X202" i="8"/>
  <c r="X210" i="8"/>
  <c r="X218" i="8"/>
  <c r="X226" i="8"/>
  <c r="X234" i="8"/>
  <c r="X242" i="8"/>
  <c r="X250" i="8"/>
  <c r="X258" i="8"/>
  <c r="X266" i="8"/>
  <c r="X274" i="8"/>
  <c r="X282" i="8"/>
  <c r="X290" i="8"/>
  <c r="X298" i="8"/>
  <c r="X306" i="8"/>
  <c r="X314" i="8"/>
  <c r="X322" i="8"/>
  <c r="X330" i="8"/>
  <c r="X338" i="8"/>
  <c r="X346" i="8"/>
  <c r="X354" i="8"/>
  <c r="X59" i="8"/>
  <c r="X67" i="8"/>
  <c r="X75" i="8"/>
  <c r="X83" i="8"/>
  <c r="X91" i="8"/>
  <c r="X99" i="8"/>
  <c r="X107" i="8"/>
  <c r="X115" i="8"/>
  <c r="X123" i="8"/>
  <c r="X131" i="8"/>
  <c r="X139" i="8"/>
  <c r="X147" i="8"/>
  <c r="X155" i="8"/>
  <c r="X163" i="8"/>
  <c r="X171" i="8"/>
  <c r="X179" i="8"/>
  <c r="X187" i="8"/>
  <c r="X195" i="8"/>
  <c r="X203" i="8"/>
  <c r="X211" i="8"/>
  <c r="X219" i="8"/>
  <c r="X227" i="8"/>
  <c r="X235" i="8"/>
  <c r="X243" i="8"/>
  <c r="X251" i="8"/>
  <c r="X259" i="8"/>
  <c r="X267" i="8"/>
  <c r="X275" i="8"/>
  <c r="X283" i="8"/>
  <c r="X291" i="8"/>
  <c r="X299" i="8"/>
  <c r="X307" i="8"/>
  <c r="X315" i="8"/>
  <c r="X323" i="8"/>
  <c r="X331" i="8"/>
  <c r="X339" i="8"/>
  <c r="X347" i="8"/>
  <c r="X355" i="8"/>
  <c r="X60" i="8"/>
  <c r="X68" i="8"/>
  <c r="X76" i="8"/>
  <c r="X84" i="8"/>
  <c r="X92" i="8"/>
  <c r="X100" i="8"/>
  <c r="X108" i="8"/>
  <c r="X116" i="8"/>
  <c r="X124" i="8"/>
  <c r="X132" i="8"/>
  <c r="X140" i="8"/>
  <c r="X148" i="8"/>
  <c r="X156" i="8"/>
  <c r="X164" i="8"/>
  <c r="X172" i="8"/>
  <c r="X180" i="8"/>
  <c r="X188" i="8"/>
  <c r="X196" i="8"/>
  <c r="X204" i="8"/>
  <c r="X212" i="8"/>
  <c r="X220" i="8"/>
  <c r="X228" i="8"/>
  <c r="X236" i="8"/>
  <c r="X244" i="8"/>
  <c r="X252" i="8"/>
  <c r="X260" i="8"/>
  <c r="X268" i="8"/>
  <c r="X276" i="8"/>
  <c r="X284" i="8"/>
  <c r="X292" i="8"/>
  <c r="X300" i="8"/>
  <c r="X308" i="8"/>
  <c r="X316" i="8"/>
  <c r="X324" i="8"/>
  <c r="X332" i="8"/>
  <c r="X340" i="8"/>
  <c r="X348" i="8"/>
  <c r="X356" i="8"/>
  <c r="X53" i="8"/>
  <c r="X61" i="8"/>
  <c r="X69" i="8"/>
  <c r="X77" i="8"/>
  <c r="X85" i="8"/>
  <c r="X93" i="8"/>
  <c r="X101" i="8"/>
  <c r="X109" i="8"/>
  <c r="X117" i="8"/>
  <c r="X125" i="8"/>
  <c r="X133" i="8"/>
  <c r="X141" i="8"/>
  <c r="X149" i="8"/>
  <c r="X157" i="8"/>
  <c r="X165" i="8"/>
  <c r="X173" i="8"/>
  <c r="X181" i="8"/>
  <c r="X189" i="8"/>
  <c r="X197" i="8"/>
  <c r="X205" i="8"/>
  <c r="X213" i="8"/>
  <c r="X221" i="8"/>
  <c r="X229" i="8"/>
  <c r="X237" i="8"/>
  <c r="X245" i="8"/>
  <c r="X253" i="8"/>
  <c r="X261" i="8"/>
  <c r="X269" i="8"/>
  <c r="X277" i="8"/>
  <c r="X285" i="8"/>
  <c r="X293" i="8"/>
  <c r="X301" i="8"/>
  <c r="X309" i="8"/>
  <c r="X317" i="8"/>
  <c r="X325" i="8"/>
  <c r="X333" i="8"/>
  <c r="X341" i="8"/>
  <c r="X349" i="8"/>
  <c r="X357" i="8"/>
  <c r="X54" i="8"/>
  <c r="X62" i="8"/>
  <c r="X70" i="8"/>
  <c r="X78" i="8"/>
  <c r="X86" i="8"/>
  <c r="X94" i="8"/>
  <c r="X102" i="8"/>
  <c r="X110" i="8"/>
  <c r="X118" i="8"/>
  <c r="X126" i="8"/>
  <c r="X134" i="8"/>
  <c r="X142" i="8"/>
  <c r="X150" i="8"/>
  <c r="X158" i="8"/>
  <c r="X166" i="8"/>
  <c r="X174" i="8"/>
  <c r="X182" i="8"/>
  <c r="X190" i="8"/>
  <c r="X198" i="8"/>
  <c r="X206" i="8"/>
  <c r="X214" i="8"/>
  <c r="X222" i="8"/>
  <c r="X230" i="8"/>
  <c r="X238" i="8"/>
  <c r="X246" i="8"/>
  <c r="X254" i="8"/>
  <c r="X262" i="8"/>
  <c r="X270" i="8"/>
  <c r="X278" i="8"/>
  <c r="X286" i="8"/>
  <c r="X294" i="8"/>
  <c r="X302" i="8"/>
  <c r="X310" i="8"/>
  <c r="X318" i="8"/>
  <c r="X326" i="8"/>
  <c r="X334" i="8"/>
  <c r="X342" i="8"/>
  <c r="X350" i="8"/>
  <c r="X358" i="8"/>
  <c r="X55" i="8"/>
  <c r="X63" i="8"/>
  <c r="X71" i="8"/>
  <c r="X79" i="8"/>
  <c r="X87" i="8"/>
  <c r="X95" i="8"/>
  <c r="X103" i="8"/>
  <c r="X111" i="8"/>
  <c r="X119" i="8"/>
  <c r="X127" i="8"/>
  <c r="X135" i="8"/>
  <c r="X143" i="8"/>
  <c r="X151" i="8"/>
  <c r="X159" i="8"/>
  <c r="X167" i="8"/>
  <c r="X175" i="8"/>
  <c r="X183" i="8"/>
  <c r="X191" i="8"/>
  <c r="X199" i="8"/>
  <c r="X207" i="8"/>
  <c r="X215" i="8"/>
  <c r="X223" i="8"/>
  <c r="X231" i="8"/>
  <c r="X239" i="8"/>
  <c r="X247" i="8"/>
  <c r="X255" i="8"/>
  <c r="X263" i="8"/>
  <c r="X271" i="8"/>
  <c r="X279" i="8"/>
  <c r="X287" i="8"/>
  <c r="X295" i="8"/>
  <c r="X303" i="8"/>
  <c r="X311" i="8"/>
  <c r="X319" i="8"/>
  <c r="X327" i="8"/>
  <c r="X335" i="8"/>
  <c r="X343" i="8"/>
  <c r="X351" i="8"/>
  <c r="X359" i="8"/>
  <c r="X80" i="8"/>
  <c r="X144" i="8"/>
  <c r="X208" i="8"/>
  <c r="X272" i="8"/>
  <c r="X336" i="8"/>
  <c r="X366" i="8"/>
  <c r="X374" i="8"/>
  <c r="X382" i="8"/>
  <c r="X390" i="8"/>
  <c r="X398" i="8"/>
  <c r="X406" i="8"/>
  <c r="X414" i="8"/>
  <c r="X422" i="8"/>
  <c r="X430" i="8"/>
  <c r="X438" i="8"/>
  <c r="X446" i="8"/>
  <c r="X454" i="8"/>
  <c r="X462" i="8"/>
  <c r="X470" i="8"/>
  <c r="X478" i="8"/>
  <c r="X486" i="8"/>
  <c r="X494" i="8"/>
  <c r="X502" i="8"/>
  <c r="X510" i="8"/>
  <c r="X518" i="8"/>
  <c r="X526" i="8"/>
  <c r="X534" i="8"/>
  <c r="X542" i="8"/>
  <c r="X550" i="8"/>
  <c r="X558" i="8"/>
  <c r="X566" i="8"/>
  <c r="X574" i="8"/>
  <c r="X582" i="8"/>
  <c r="X590" i="8"/>
  <c r="X598" i="8"/>
  <c r="X606" i="8"/>
  <c r="X614" i="8"/>
  <c r="X622" i="8"/>
  <c r="X630" i="8"/>
  <c r="X638" i="8"/>
  <c r="X646" i="8"/>
  <c r="X654" i="8"/>
  <c r="X662" i="8"/>
  <c r="X670" i="8"/>
  <c r="X678" i="8"/>
  <c r="X686" i="8"/>
  <c r="X694" i="8"/>
  <c r="X702" i="8"/>
  <c r="X710" i="8"/>
  <c r="X718" i="8"/>
  <c r="X726" i="8"/>
  <c r="X734" i="8"/>
  <c r="X742" i="8"/>
  <c r="X750" i="8"/>
  <c r="X88" i="8"/>
  <c r="X152" i="8"/>
  <c r="X216" i="8"/>
  <c r="X280" i="8"/>
  <c r="X344" i="8"/>
  <c r="X367" i="8"/>
  <c r="X375" i="8"/>
  <c r="X383" i="8"/>
  <c r="X391" i="8"/>
  <c r="X399" i="8"/>
  <c r="X407" i="8"/>
  <c r="X415" i="8"/>
  <c r="X423" i="8"/>
  <c r="X431" i="8"/>
  <c r="X439" i="8"/>
  <c r="X447" i="8"/>
  <c r="X455" i="8"/>
  <c r="X463" i="8"/>
  <c r="X471" i="8"/>
  <c r="X479" i="8"/>
  <c r="X487" i="8"/>
  <c r="X495" i="8"/>
  <c r="X503" i="8"/>
  <c r="X511" i="8"/>
  <c r="X519" i="8"/>
  <c r="X527" i="8"/>
  <c r="X535" i="8"/>
  <c r="X543" i="8"/>
  <c r="X551" i="8"/>
  <c r="X559" i="8"/>
  <c r="X567" i="8"/>
  <c r="X575" i="8"/>
  <c r="X583" i="8"/>
  <c r="X591" i="8"/>
  <c r="X599" i="8"/>
  <c r="X607" i="8"/>
  <c r="X615" i="8"/>
  <c r="X623" i="8"/>
  <c r="X631" i="8"/>
  <c r="X639" i="8"/>
  <c r="X647" i="8"/>
  <c r="X655" i="8"/>
  <c r="X663" i="8"/>
  <c r="X671" i="8"/>
  <c r="X679" i="8"/>
  <c r="X687" i="8"/>
  <c r="X695" i="8"/>
  <c r="X703" i="8"/>
  <c r="X711" i="8"/>
  <c r="X719" i="8"/>
  <c r="X727" i="8"/>
  <c r="X735" i="8"/>
  <c r="X743" i="8"/>
  <c r="X751" i="8"/>
  <c r="X112" i="8"/>
  <c r="X176" i="8"/>
  <c r="X240" i="8"/>
  <c r="X304" i="8"/>
  <c r="X362" i="8"/>
  <c r="X370" i="8"/>
  <c r="X378" i="8"/>
  <c r="X386" i="8"/>
  <c r="X394" i="8"/>
  <c r="X402" i="8"/>
  <c r="X410" i="8"/>
  <c r="X418" i="8"/>
  <c r="X426" i="8"/>
  <c r="X434" i="8"/>
  <c r="X442" i="8"/>
  <c r="X450" i="8"/>
  <c r="X458" i="8"/>
  <c r="X466" i="8"/>
  <c r="X474" i="8"/>
  <c r="X482" i="8"/>
  <c r="X490" i="8"/>
  <c r="X498" i="8"/>
  <c r="X506" i="8"/>
  <c r="X514" i="8"/>
  <c r="X522" i="8"/>
  <c r="X530" i="8"/>
  <c r="X538" i="8"/>
  <c r="X546" i="8"/>
  <c r="X554" i="8"/>
  <c r="X562" i="8"/>
  <c r="X570" i="8"/>
  <c r="X578" i="8"/>
  <c r="X586" i="8"/>
  <c r="X594" i="8"/>
  <c r="X602" i="8"/>
  <c r="X610" i="8"/>
  <c r="X618" i="8"/>
  <c r="X626" i="8"/>
  <c r="X634" i="8"/>
  <c r="X642" i="8"/>
  <c r="X650" i="8"/>
  <c r="X658" i="8"/>
  <c r="X666" i="8"/>
  <c r="X674" i="8"/>
  <c r="X682" i="8"/>
  <c r="X690" i="8"/>
  <c r="X698" i="8"/>
  <c r="X706" i="8"/>
  <c r="X714" i="8"/>
  <c r="X722" i="8"/>
  <c r="X730" i="8"/>
  <c r="X738" i="8"/>
  <c r="X746" i="8"/>
  <c r="X56" i="8"/>
  <c r="X120" i="8"/>
  <c r="X184" i="8"/>
  <c r="X248" i="8"/>
  <c r="X312" i="8"/>
  <c r="X363" i="8"/>
  <c r="X371" i="8"/>
  <c r="X379" i="8"/>
  <c r="X387" i="8"/>
  <c r="X395" i="8"/>
  <c r="X403" i="8"/>
  <c r="X411" i="8"/>
  <c r="X419" i="8"/>
  <c r="X427" i="8"/>
  <c r="X435" i="8"/>
  <c r="X443" i="8"/>
  <c r="X451" i="8"/>
  <c r="X459" i="8"/>
  <c r="X467" i="8"/>
  <c r="X475" i="8"/>
  <c r="X483" i="8"/>
  <c r="X491" i="8"/>
  <c r="X499" i="8"/>
  <c r="X507" i="8"/>
  <c r="X515" i="8"/>
  <c r="X523" i="8"/>
  <c r="X531" i="8"/>
  <c r="X539" i="8"/>
  <c r="X547" i="8"/>
  <c r="X555" i="8"/>
  <c r="X563" i="8"/>
  <c r="X571" i="8"/>
  <c r="X579" i="8"/>
  <c r="X587" i="8"/>
  <c r="X595" i="8"/>
  <c r="X603" i="8"/>
  <c r="X611" i="8"/>
  <c r="X619" i="8"/>
  <c r="X627" i="8"/>
  <c r="X635" i="8"/>
  <c r="X643" i="8"/>
  <c r="X651" i="8"/>
  <c r="X659" i="8"/>
  <c r="X667" i="8"/>
  <c r="X675" i="8"/>
  <c r="X683" i="8"/>
  <c r="X691" i="8"/>
  <c r="X699" i="8"/>
  <c r="X707" i="8"/>
  <c r="X715" i="8"/>
  <c r="X723" i="8"/>
  <c r="X731" i="8"/>
  <c r="X739" i="8"/>
  <c r="X747" i="8"/>
  <c r="X96" i="8"/>
  <c r="X224" i="8"/>
  <c r="X352" i="8"/>
  <c r="X376" i="8"/>
  <c r="X392" i="8"/>
  <c r="X408" i="8"/>
  <c r="X424" i="8"/>
  <c r="X440" i="8"/>
  <c r="X456" i="8"/>
  <c r="X472" i="8"/>
  <c r="X488" i="8"/>
  <c r="X504" i="8"/>
  <c r="X520" i="8"/>
  <c r="X536" i="8"/>
  <c r="X552" i="8"/>
  <c r="X568" i="8"/>
  <c r="X584" i="8"/>
  <c r="X600" i="8"/>
  <c r="X616" i="8"/>
  <c r="X632" i="8"/>
  <c r="X648" i="8"/>
  <c r="X664" i="8"/>
  <c r="X680" i="8"/>
  <c r="X696" i="8"/>
  <c r="X712" i="8"/>
  <c r="X728" i="8"/>
  <c r="X744" i="8"/>
  <c r="X128" i="8"/>
  <c r="X256" i="8"/>
  <c r="X364" i="8"/>
  <c r="X380" i="8"/>
  <c r="X396" i="8"/>
  <c r="X412" i="8"/>
  <c r="X428" i="8"/>
  <c r="X444" i="8"/>
  <c r="X460" i="8"/>
  <c r="X476" i="8"/>
  <c r="X492" i="8"/>
  <c r="X508" i="8"/>
  <c r="X524" i="8"/>
  <c r="X540" i="8"/>
  <c r="X556" i="8"/>
  <c r="X572" i="8"/>
  <c r="X588" i="8"/>
  <c r="X604" i="8"/>
  <c r="X620" i="8"/>
  <c r="X636" i="8"/>
  <c r="X652" i="8"/>
  <c r="X668" i="8"/>
  <c r="X684" i="8"/>
  <c r="X700" i="8"/>
  <c r="X716" i="8"/>
  <c r="X732" i="8"/>
  <c r="X748" i="8"/>
  <c r="X160" i="8"/>
  <c r="X288" i="8"/>
  <c r="X368" i="8"/>
  <c r="X384" i="8"/>
  <c r="X400" i="8"/>
  <c r="X416" i="8"/>
  <c r="X432" i="8"/>
  <c r="X448" i="8"/>
  <c r="X464" i="8"/>
  <c r="X480" i="8"/>
  <c r="X496" i="8"/>
  <c r="X512" i="8"/>
  <c r="X528" i="8"/>
  <c r="X544" i="8"/>
  <c r="X560" i="8"/>
  <c r="X576" i="8"/>
  <c r="X592" i="8"/>
  <c r="X608" i="8"/>
  <c r="X624" i="8"/>
  <c r="X640" i="8"/>
  <c r="X656" i="8"/>
  <c r="X672" i="8"/>
  <c r="X688" i="8"/>
  <c r="X704" i="8"/>
  <c r="X720" i="8"/>
  <c r="X736" i="8"/>
  <c r="X752" i="8"/>
  <c r="X168" i="8"/>
  <c r="X296" i="8"/>
  <c r="X369" i="8"/>
  <c r="X385" i="8"/>
  <c r="X401" i="8"/>
  <c r="X417" i="8"/>
  <c r="X433" i="8"/>
  <c r="X449" i="8"/>
  <c r="X465" i="8"/>
  <c r="X481" i="8"/>
  <c r="X497" i="8"/>
  <c r="X513" i="8"/>
  <c r="X529" i="8"/>
  <c r="X545" i="8"/>
  <c r="X561" i="8"/>
  <c r="X577" i="8"/>
  <c r="X593" i="8"/>
  <c r="X609" i="8"/>
  <c r="X625" i="8"/>
  <c r="X641" i="8"/>
  <c r="X657" i="8"/>
  <c r="X673" i="8"/>
  <c r="X689" i="8"/>
  <c r="X705" i="8"/>
  <c r="X721" i="8"/>
  <c r="X737" i="8"/>
  <c r="X52" i="8"/>
  <c r="X200" i="8"/>
  <c r="X373" i="8"/>
  <c r="X405" i="8"/>
  <c r="X437" i="8"/>
  <c r="X469" i="8"/>
  <c r="X501" i="8"/>
  <c r="X533" i="8"/>
  <c r="X565" i="8"/>
  <c r="X597" i="8"/>
  <c r="X629" i="8"/>
  <c r="X661" i="8"/>
  <c r="X693" i="8"/>
  <c r="X725" i="8"/>
  <c r="X232" i="8"/>
  <c r="X377" i="8"/>
  <c r="X409" i="8"/>
  <c r="X441" i="8"/>
  <c r="X473" i="8"/>
  <c r="X505" i="8"/>
  <c r="X537" i="8"/>
  <c r="X569" i="8"/>
  <c r="X601" i="8"/>
  <c r="X633" i="8"/>
  <c r="X665" i="8"/>
  <c r="X697" i="8"/>
  <c r="X729" i="8"/>
  <c r="X264" i="8"/>
  <c r="X381" i="8"/>
  <c r="X413" i="8"/>
  <c r="X445" i="8"/>
  <c r="X477" i="8"/>
  <c r="X509" i="8"/>
  <c r="X541" i="8"/>
  <c r="X573" i="8"/>
  <c r="X605" i="8"/>
  <c r="X637" i="8"/>
  <c r="X669" i="8"/>
  <c r="X701" i="8"/>
  <c r="X733" i="8"/>
  <c r="X64" i="8"/>
  <c r="X320" i="8"/>
  <c r="X388" i="8"/>
  <c r="X420" i="8"/>
  <c r="X452" i="8"/>
  <c r="X484" i="8"/>
  <c r="X516" i="8"/>
  <c r="X548" i="8"/>
  <c r="X580" i="8"/>
  <c r="X612" i="8"/>
  <c r="X644" i="8"/>
  <c r="X676" i="8"/>
  <c r="X708" i="8"/>
  <c r="X740" i="8"/>
  <c r="X72" i="8"/>
  <c r="X328" i="8"/>
  <c r="X389" i="8"/>
  <c r="X421" i="8"/>
  <c r="X453" i="8"/>
  <c r="X485" i="8"/>
  <c r="X517" i="8"/>
  <c r="X549" i="8"/>
  <c r="X581" i="8"/>
  <c r="X613" i="8"/>
  <c r="X645" i="8"/>
  <c r="X677" i="8"/>
  <c r="X709" i="8"/>
  <c r="X741" i="8"/>
  <c r="X104" i="8"/>
  <c r="X360" i="8"/>
  <c r="X393" i="8"/>
  <c r="X425" i="8"/>
  <c r="X457" i="8"/>
  <c r="X489" i="8"/>
  <c r="X521" i="8"/>
  <c r="X553" i="8"/>
  <c r="X585" i="8"/>
  <c r="X617" i="8"/>
  <c r="X649" i="8"/>
  <c r="X681" i="8"/>
  <c r="X713" i="8"/>
  <c r="X745" i="8"/>
  <c r="X136" i="8"/>
  <c r="X365" i="8"/>
  <c r="X397" i="8"/>
  <c r="X429" i="8"/>
  <c r="X461" i="8"/>
  <c r="X493" i="8"/>
  <c r="X525" i="8"/>
  <c r="X557" i="8"/>
  <c r="X589" i="8"/>
  <c r="X621" i="8"/>
  <c r="X653" i="8"/>
  <c r="X685" i="8"/>
  <c r="X717" i="8"/>
  <c r="X749" i="8"/>
  <c r="X564" i="8"/>
  <c r="I55" i="8"/>
  <c r="I63" i="8"/>
  <c r="I71" i="8"/>
  <c r="I79" i="8"/>
  <c r="I87" i="8"/>
  <c r="I95" i="8"/>
  <c r="I103" i="8"/>
  <c r="I111" i="8"/>
  <c r="I119" i="8"/>
  <c r="I127" i="8"/>
  <c r="I135" i="8"/>
  <c r="I143" i="8"/>
  <c r="I151" i="8"/>
  <c r="I159" i="8"/>
  <c r="I167" i="8"/>
  <c r="I175" i="8"/>
  <c r="I183" i="8"/>
  <c r="I191" i="8"/>
  <c r="I199" i="8"/>
  <c r="I207" i="8"/>
  <c r="I215" i="8"/>
  <c r="I223" i="8"/>
  <c r="I231" i="8"/>
  <c r="I239" i="8"/>
  <c r="I247" i="8"/>
  <c r="I255" i="8"/>
  <c r="I263" i="8"/>
  <c r="I271" i="8"/>
  <c r="I279" i="8"/>
  <c r="I287" i="8"/>
  <c r="I295" i="8"/>
  <c r="I303" i="8"/>
  <c r="I311" i="8"/>
  <c r="I319" i="8"/>
  <c r="I327" i="8"/>
  <c r="I335" i="8"/>
  <c r="I343" i="8"/>
  <c r="I351" i="8"/>
  <c r="I359" i="8"/>
  <c r="I367" i="8"/>
  <c r="I375" i="8"/>
  <c r="I383" i="8"/>
  <c r="I391" i="8"/>
  <c r="I399" i="8"/>
  <c r="I407" i="8"/>
  <c r="I415" i="8"/>
  <c r="I423" i="8"/>
  <c r="I431" i="8"/>
  <c r="I439" i="8"/>
  <c r="I447" i="8"/>
  <c r="I455" i="8"/>
  <c r="I463" i="8"/>
  <c r="I471" i="8"/>
  <c r="I479" i="8"/>
  <c r="I487" i="8"/>
  <c r="I495" i="8"/>
  <c r="I503" i="8"/>
  <c r="I511" i="8"/>
  <c r="I519" i="8"/>
  <c r="I527" i="8"/>
  <c r="I535" i="8"/>
  <c r="I543" i="8"/>
  <c r="I551" i="8"/>
  <c r="I559" i="8"/>
  <c r="I567" i="8"/>
  <c r="I575" i="8"/>
  <c r="I583" i="8"/>
  <c r="I591" i="8"/>
  <c r="I599" i="8"/>
  <c r="I607" i="8"/>
  <c r="I615" i="8"/>
  <c r="I623" i="8"/>
  <c r="I631" i="8"/>
  <c r="I639" i="8"/>
  <c r="I647" i="8"/>
  <c r="I655" i="8"/>
  <c r="I663" i="8"/>
  <c r="I671" i="8"/>
  <c r="I679" i="8"/>
  <c r="I687" i="8"/>
  <c r="I695" i="8"/>
  <c r="I703" i="8"/>
  <c r="I711" i="8"/>
  <c r="I719" i="8"/>
  <c r="I727" i="8"/>
  <c r="I735" i="8"/>
  <c r="I743" i="8"/>
  <c r="I751" i="8"/>
  <c r="X192" i="8"/>
  <c r="X596" i="8"/>
  <c r="I56" i="8"/>
  <c r="I64" i="8"/>
  <c r="I72" i="8"/>
  <c r="I80" i="8"/>
  <c r="I88" i="8"/>
  <c r="I96" i="8"/>
  <c r="I104" i="8"/>
  <c r="I112" i="8"/>
  <c r="I120" i="8"/>
  <c r="I128" i="8"/>
  <c r="I136" i="8"/>
  <c r="I144" i="8"/>
  <c r="I152" i="8"/>
  <c r="I160" i="8"/>
  <c r="I168" i="8"/>
  <c r="I176" i="8"/>
  <c r="I184" i="8"/>
  <c r="I192" i="8"/>
  <c r="I200" i="8"/>
  <c r="I208" i="8"/>
  <c r="I216" i="8"/>
  <c r="I224" i="8"/>
  <c r="I232" i="8"/>
  <c r="I240" i="8"/>
  <c r="I248" i="8"/>
  <c r="I256" i="8"/>
  <c r="I264" i="8"/>
  <c r="I272" i="8"/>
  <c r="I280" i="8"/>
  <c r="I288" i="8"/>
  <c r="I296" i="8"/>
  <c r="I304" i="8"/>
  <c r="I312" i="8"/>
  <c r="I320" i="8"/>
  <c r="I328" i="8"/>
  <c r="I336" i="8"/>
  <c r="I344" i="8"/>
  <c r="I352" i="8"/>
  <c r="I360" i="8"/>
  <c r="I368" i="8"/>
  <c r="I376" i="8"/>
  <c r="I384" i="8"/>
  <c r="I392" i="8"/>
  <c r="I400" i="8"/>
  <c r="I408" i="8"/>
  <c r="I416" i="8"/>
  <c r="I424" i="8"/>
  <c r="I432" i="8"/>
  <c r="I440" i="8"/>
  <c r="I448" i="8"/>
  <c r="I456" i="8"/>
  <c r="I464" i="8"/>
  <c r="I472" i="8"/>
  <c r="I480" i="8"/>
  <c r="I488" i="8"/>
  <c r="I496" i="8"/>
  <c r="I504" i="8"/>
  <c r="I512" i="8"/>
  <c r="I520" i="8"/>
  <c r="I528" i="8"/>
  <c r="I536" i="8"/>
  <c r="I544" i="8"/>
  <c r="I552" i="8"/>
  <c r="I560" i="8"/>
  <c r="I568" i="8"/>
  <c r="I576" i="8"/>
  <c r="I584" i="8"/>
  <c r="I592" i="8"/>
  <c r="I600" i="8"/>
  <c r="I608" i="8"/>
  <c r="I616" i="8"/>
  <c r="I624" i="8"/>
  <c r="I632" i="8"/>
  <c r="I640" i="8"/>
  <c r="I648" i="8"/>
  <c r="I656" i="8"/>
  <c r="I664" i="8"/>
  <c r="I672" i="8"/>
  <c r="I680" i="8"/>
  <c r="I688" i="8"/>
  <c r="I696" i="8"/>
  <c r="I704" i="8"/>
  <c r="I712" i="8"/>
  <c r="I720" i="8"/>
  <c r="I728" i="8"/>
  <c r="I736" i="8"/>
  <c r="I744" i="8"/>
  <c r="I752" i="8"/>
  <c r="X372" i="8"/>
  <c r="X628" i="8"/>
  <c r="I57" i="8"/>
  <c r="I65" i="8"/>
  <c r="I73" i="8"/>
  <c r="I81" i="8"/>
  <c r="I89" i="8"/>
  <c r="I97" i="8"/>
  <c r="I105" i="8"/>
  <c r="I113" i="8"/>
  <c r="I121" i="8"/>
  <c r="I129" i="8"/>
  <c r="I137" i="8"/>
  <c r="I145" i="8"/>
  <c r="I153" i="8"/>
  <c r="I161" i="8"/>
  <c r="I169" i="8"/>
  <c r="I177" i="8"/>
  <c r="I185" i="8"/>
  <c r="I193" i="8"/>
  <c r="I201" i="8"/>
  <c r="I209" i="8"/>
  <c r="I217" i="8"/>
  <c r="I225" i="8"/>
  <c r="I233" i="8"/>
  <c r="I241" i="8"/>
  <c r="I249" i="8"/>
  <c r="I257" i="8"/>
  <c r="I265" i="8"/>
  <c r="I273" i="8"/>
  <c r="I281" i="8"/>
  <c r="I289" i="8"/>
  <c r="I297" i="8"/>
  <c r="I305" i="8"/>
  <c r="I313" i="8"/>
  <c r="I321" i="8"/>
  <c r="I329" i="8"/>
  <c r="I337" i="8"/>
  <c r="I345" i="8"/>
  <c r="I353" i="8"/>
  <c r="I361" i="8"/>
  <c r="I369" i="8"/>
  <c r="I377" i="8"/>
  <c r="I385" i="8"/>
  <c r="I393" i="8"/>
  <c r="I401" i="8"/>
  <c r="I409" i="8"/>
  <c r="I417" i="8"/>
  <c r="I425" i="8"/>
  <c r="I433" i="8"/>
  <c r="I441" i="8"/>
  <c r="I449" i="8"/>
  <c r="I457" i="8"/>
  <c r="I465" i="8"/>
  <c r="I473" i="8"/>
  <c r="I481" i="8"/>
  <c r="I489" i="8"/>
  <c r="I497" i="8"/>
  <c r="I505" i="8"/>
  <c r="I513" i="8"/>
  <c r="I521" i="8"/>
  <c r="I529" i="8"/>
  <c r="I537" i="8"/>
  <c r="I545" i="8"/>
  <c r="I553" i="8"/>
  <c r="I561" i="8"/>
  <c r="I569" i="8"/>
  <c r="I577" i="8"/>
  <c r="I585" i="8"/>
  <c r="I593" i="8"/>
  <c r="I601" i="8"/>
  <c r="I609" i="8"/>
  <c r="I617" i="8"/>
  <c r="I625" i="8"/>
  <c r="I633" i="8"/>
  <c r="I641" i="8"/>
  <c r="I649" i="8"/>
  <c r="I657" i="8"/>
  <c r="I665" i="8"/>
  <c r="I673" i="8"/>
  <c r="I681" i="8"/>
  <c r="I689" i="8"/>
  <c r="I697" i="8"/>
  <c r="I705" i="8"/>
  <c r="I713" i="8"/>
  <c r="I721" i="8"/>
  <c r="I729" i="8"/>
  <c r="I737" i="8"/>
  <c r="I745" i="8"/>
  <c r="I52" i="8"/>
  <c r="X404" i="8"/>
  <c r="X660" i="8"/>
  <c r="I58" i="8"/>
  <c r="I66" i="8"/>
  <c r="I74" i="8"/>
  <c r="I82" i="8"/>
  <c r="I90" i="8"/>
  <c r="I98" i="8"/>
  <c r="I106" i="8"/>
  <c r="I114" i="8"/>
  <c r="I122" i="8"/>
  <c r="I130" i="8"/>
  <c r="I138" i="8"/>
  <c r="I146" i="8"/>
  <c r="I154" i="8"/>
  <c r="I162" i="8"/>
  <c r="I170" i="8"/>
  <c r="I178" i="8"/>
  <c r="I186" i="8"/>
  <c r="I194" i="8"/>
  <c r="I202" i="8"/>
  <c r="I210" i="8"/>
  <c r="I218" i="8"/>
  <c r="I226" i="8"/>
  <c r="I234" i="8"/>
  <c r="I242" i="8"/>
  <c r="I250" i="8"/>
  <c r="I258" i="8"/>
  <c r="I266" i="8"/>
  <c r="I274" i="8"/>
  <c r="I282" i="8"/>
  <c r="I290" i="8"/>
  <c r="I298" i="8"/>
  <c r="I306" i="8"/>
  <c r="I314" i="8"/>
  <c r="I322" i="8"/>
  <c r="I330" i="8"/>
  <c r="I338" i="8"/>
  <c r="I346" i="8"/>
  <c r="I354" i="8"/>
  <c r="I362" i="8"/>
  <c r="I370" i="8"/>
  <c r="I378" i="8"/>
  <c r="I386" i="8"/>
  <c r="I394" i="8"/>
  <c r="I402" i="8"/>
  <c r="I410" i="8"/>
  <c r="I418" i="8"/>
  <c r="I426" i="8"/>
  <c r="I434" i="8"/>
  <c r="I442" i="8"/>
  <c r="I450" i="8"/>
  <c r="I458" i="8"/>
  <c r="I466" i="8"/>
  <c r="I474" i="8"/>
  <c r="I482" i="8"/>
  <c r="I490" i="8"/>
  <c r="I498" i="8"/>
  <c r="I506" i="8"/>
  <c r="I514" i="8"/>
  <c r="I522" i="8"/>
  <c r="I530" i="8"/>
  <c r="I538" i="8"/>
  <c r="I546" i="8"/>
  <c r="I554" i="8"/>
  <c r="I562" i="8"/>
  <c r="I570" i="8"/>
  <c r="I578" i="8"/>
  <c r="I586" i="8"/>
  <c r="I594" i="8"/>
  <c r="I602" i="8"/>
  <c r="I610" i="8"/>
  <c r="I618" i="8"/>
  <c r="I626" i="8"/>
  <c r="I634" i="8"/>
  <c r="I642" i="8"/>
  <c r="I650" i="8"/>
  <c r="I658" i="8"/>
  <c r="I666" i="8"/>
  <c r="I674" i="8"/>
  <c r="I682" i="8"/>
  <c r="I690" i="8"/>
  <c r="I698" i="8"/>
  <c r="I706" i="8"/>
  <c r="I714" i="8"/>
  <c r="I722" i="8"/>
  <c r="I730" i="8"/>
  <c r="I738" i="8"/>
  <c r="I746" i="8"/>
  <c r="X436" i="8"/>
  <c r="X692" i="8"/>
  <c r="I59" i="8"/>
  <c r="I67" i="8"/>
  <c r="I75" i="8"/>
  <c r="I83" i="8"/>
  <c r="I91" i="8"/>
  <c r="I99" i="8"/>
  <c r="I107" i="8"/>
  <c r="I115" i="8"/>
  <c r="I123" i="8"/>
  <c r="I131" i="8"/>
  <c r="I139" i="8"/>
  <c r="I147" i="8"/>
  <c r="I155" i="8"/>
  <c r="I163" i="8"/>
  <c r="I171" i="8"/>
  <c r="I179" i="8"/>
  <c r="I187" i="8"/>
  <c r="I195" i="8"/>
  <c r="I203" i="8"/>
  <c r="I211" i="8"/>
  <c r="I219" i="8"/>
  <c r="I227" i="8"/>
  <c r="I235" i="8"/>
  <c r="I243" i="8"/>
  <c r="I251" i="8"/>
  <c r="I259" i="8"/>
  <c r="I267" i="8"/>
  <c r="I275" i="8"/>
  <c r="I283" i="8"/>
  <c r="I291" i="8"/>
  <c r="I299" i="8"/>
  <c r="I307" i="8"/>
  <c r="I315" i="8"/>
  <c r="I323" i="8"/>
  <c r="I331" i="8"/>
  <c r="I339" i="8"/>
  <c r="I347" i="8"/>
  <c r="I355" i="8"/>
  <c r="I363" i="8"/>
  <c r="I371" i="8"/>
  <c r="I379" i="8"/>
  <c r="I387" i="8"/>
  <c r="I395" i="8"/>
  <c r="I403" i="8"/>
  <c r="I411" i="8"/>
  <c r="I419" i="8"/>
  <c r="I427" i="8"/>
  <c r="I435" i="8"/>
  <c r="I443" i="8"/>
  <c r="I451" i="8"/>
  <c r="I459" i="8"/>
  <c r="I467" i="8"/>
  <c r="I475" i="8"/>
  <c r="I483" i="8"/>
  <c r="I491" i="8"/>
  <c r="I499" i="8"/>
  <c r="I507" i="8"/>
  <c r="I515" i="8"/>
  <c r="I523" i="8"/>
  <c r="I531" i="8"/>
  <c r="I539" i="8"/>
  <c r="I547" i="8"/>
  <c r="I555" i="8"/>
  <c r="I563" i="8"/>
  <c r="I571" i="8"/>
  <c r="I579" i="8"/>
  <c r="I587" i="8"/>
  <c r="I595" i="8"/>
  <c r="I603" i="8"/>
  <c r="I611" i="8"/>
  <c r="I619" i="8"/>
  <c r="I627" i="8"/>
  <c r="I635" i="8"/>
  <c r="I643" i="8"/>
  <c r="I651" i="8"/>
  <c r="I659" i="8"/>
  <c r="I667" i="8"/>
  <c r="I675" i="8"/>
  <c r="I683" i="8"/>
  <c r="I691" i="8"/>
  <c r="I699" i="8"/>
  <c r="I707" i="8"/>
  <c r="I715" i="8"/>
  <c r="I723" i="8"/>
  <c r="I731" i="8"/>
  <c r="I739" i="8"/>
  <c r="I747" i="8"/>
  <c r="X468" i="8"/>
  <c r="X724" i="8"/>
  <c r="I60" i="8"/>
  <c r="I68" i="8"/>
  <c r="I76" i="8"/>
  <c r="I84" i="8"/>
  <c r="I92" i="8"/>
  <c r="I100" i="8"/>
  <c r="I108" i="8"/>
  <c r="I116" i="8"/>
  <c r="I124" i="8"/>
  <c r="I132" i="8"/>
  <c r="I140" i="8"/>
  <c r="I148" i="8"/>
  <c r="I156" i="8"/>
  <c r="I164" i="8"/>
  <c r="I172" i="8"/>
  <c r="I180" i="8"/>
  <c r="I188" i="8"/>
  <c r="I196" i="8"/>
  <c r="I204" i="8"/>
  <c r="I212" i="8"/>
  <c r="I220" i="8"/>
  <c r="I228" i="8"/>
  <c r="I236" i="8"/>
  <c r="I244" i="8"/>
  <c r="I252" i="8"/>
  <c r="I260" i="8"/>
  <c r="I268" i="8"/>
  <c r="I276" i="8"/>
  <c r="I284" i="8"/>
  <c r="I292" i="8"/>
  <c r="I300" i="8"/>
  <c r="I308" i="8"/>
  <c r="I316" i="8"/>
  <c r="I324" i="8"/>
  <c r="I332" i="8"/>
  <c r="I340" i="8"/>
  <c r="I348" i="8"/>
  <c r="I356" i="8"/>
  <c r="I364" i="8"/>
  <c r="I372" i="8"/>
  <c r="I380" i="8"/>
  <c r="I388" i="8"/>
  <c r="I396" i="8"/>
  <c r="I404" i="8"/>
  <c r="I412" i="8"/>
  <c r="I420" i="8"/>
  <c r="I428" i="8"/>
  <c r="I436" i="8"/>
  <c r="I444" i="8"/>
  <c r="I452" i="8"/>
  <c r="I460" i="8"/>
  <c r="I468" i="8"/>
  <c r="I476" i="8"/>
  <c r="I484" i="8"/>
  <c r="I492" i="8"/>
  <c r="I500" i="8"/>
  <c r="I508" i="8"/>
  <c r="I516" i="8"/>
  <c r="I524" i="8"/>
  <c r="I532" i="8"/>
  <c r="I540" i="8"/>
  <c r="I548" i="8"/>
  <c r="I556" i="8"/>
  <c r="I564" i="8"/>
  <c r="I572" i="8"/>
  <c r="I580" i="8"/>
  <c r="I588" i="8"/>
  <c r="I596" i="8"/>
  <c r="I604" i="8"/>
  <c r="I612" i="8"/>
  <c r="I620" i="8"/>
  <c r="I628" i="8"/>
  <c r="I636" i="8"/>
  <c r="I644" i="8"/>
  <c r="I652" i="8"/>
  <c r="I660" i="8"/>
  <c r="I668" i="8"/>
  <c r="I676" i="8"/>
  <c r="I684" i="8"/>
  <c r="I692" i="8"/>
  <c r="I700" i="8"/>
  <c r="I708" i="8"/>
  <c r="I716" i="8"/>
  <c r="I724" i="8"/>
  <c r="I732" i="8"/>
  <c r="I740" i="8"/>
  <c r="I748" i="8"/>
  <c r="X500" i="8"/>
  <c r="I53" i="8"/>
  <c r="I61" i="8"/>
  <c r="I69" i="8"/>
  <c r="I77" i="8"/>
  <c r="I85" i="8"/>
  <c r="I93" i="8"/>
  <c r="I101" i="8"/>
  <c r="I109" i="8"/>
  <c r="I117" i="8"/>
  <c r="I125" i="8"/>
  <c r="I133" i="8"/>
  <c r="I141" i="8"/>
  <c r="I149" i="8"/>
  <c r="I157" i="8"/>
  <c r="I165" i="8"/>
  <c r="I173" i="8"/>
  <c r="I181" i="8"/>
  <c r="I189" i="8"/>
  <c r="I197" i="8"/>
  <c r="I205" i="8"/>
  <c r="I213" i="8"/>
  <c r="I221" i="8"/>
  <c r="I229" i="8"/>
  <c r="I237" i="8"/>
  <c r="I245" i="8"/>
  <c r="I253" i="8"/>
  <c r="I261" i="8"/>
  <c r="I269" i="8"/>
  <c r="I277" i="8"/>
  <c r="I285" i="8"/>
  <c r="I293" i="8"/>
  <c r="I301" i="8"/>
  <c r="I309" i="8"/>
  <c r="I317" i="8"/>
  <c r="I325" i="8"/>
  <c r="I333" i="8"/>
  <c r="I341" i="8"/>
  <c r="I349" i="8"/>
  <c r="I357" i="8"/>
  <c r="I365" i="8"/>
  <c r="I373" i="8"/>
  <c r="I381" i="8"/>
  <c r="I389" i="8"/>
  <c r="I397" i="8"/>
  <c r="I405" i="8"/>
  <c r="I413" i="8"/>
  <c r="I421" i="8"/>
  <c r="I429" i="8"/>
  <c r="I437" i="8"/>
  <c r="I445" i="8"/>
  <c r="I453" i="8"/>
  <c r="I461" i="8"/>
  <c r="I469" i="8"/>
  <c r="I477" i="8"/>
  <c r="I485" i="8"/>
  <c r="I493" i="8"/>
  <c r="I501" i="8"/>
  <c r="I509" i="8"/>
  <c r="I517" i="8"/>
  <c r="I525" i="8"/>
  <c r="I533" i="8"/>
  <c r="I541" i="8"/>
  <c r="I549" i="8"/>
  <c r="I557" i="8"/>
  <c r="I565" i="8"/>
  <c r="I573" i="8"/>
  <c r="I581" i="8"/>
  <c r="I589" i="8"/>
  <c r="I597" i="8"/>
  <c r="I605" i="8"/>
  <c r="I613" i="8"/>
  <c r="I621" i="8"/>
  <c r="I629" i="8"/>
  <c r="I637" i="8"/>
  <c r="I645" i="8"/>
  <c r="I653" i="8"/>
  <c r="I661" i="8"/>
  <c r="I669" i="8"/>
  <c r="I677" i="8"/>
  <c r="I685" i="8"/>
  <c r="I693" i="8"/>
  <c r="I701" i="8"/>
  <c r="I709" i="8"/>
  <c r="I717" i="8"/>
  <c r="I725" i="8"/>
  <c r="I733" i="8"/>
  <c r="I741" i="8"/>
  <c r="I749" i="8"/>
  <c r="X532" i="8"/>
  <c r="I78" i="8"/>
  <c r="I142" i="8"/>
  <c r="I206" i="8"/>
  <c r="I270" i="8"/>
  <c r="I334" i="8"/>
  <c r="I398" i="8"/>
  <c r="I462" i="8"/>
  <c r="I526" i="8"/>
  <c r="I590" i="8"/>
  <c r="I654" i="8"/>
  <c r="I718" i="8"/>
  <c r="I86" i="8"/>
  <c r="I150" i="8"/>
  <c r="I214" i="8"/>
  <c r="I278" i="8"/>
  <c r="I342" i="8"/>
  <c r="I406" i="8"/>
  <c r="I470" i="8"/>
  <c r="I534" i="8"/>
  <c r="I598" i="8"/>
  <c r="I662" i="8"/>
  <c r="I726" i="8"/>
  <c r="I94" i="8"/>
  <c r="I158" i="8"/>
  <c r="I222" i="8"/>
  <c r="I286" i="8"/>
  <c r="I350" i="8"/>
  <c r="I414" i="8"/>
  <c r="I478" i="8"/>
  <c r="I542" i="8"/>
  <c r="I606" i="8"/>
  <c r="I670" i="8"/>
  <c r="I734" i="8"/>
  <c r="I102" i="8"/>
  <c r="I166" i="8"/>
  <c r="I230" i="8"/>
  <c r="I294" i="8"/>
  <c r="I358" i="8"/>
  <c r="I422" i="8"/>
  <c r="I486" i="8"/>
  <c r="I550" i="8"/>
  <c r="I614" i="8"/>
  <c r="I678" i="8"/>
  <c r="I742" i="8"/>
  <c r="I110" i="8"/>
  <c r="I174" i="8"/>
  <c r="I238" i="8"/>
  <c r="I302" i="8"/>
  <c r="I366" i="8"/>
  <c r="I430" i="8"/>
  <c r="I494" i="8"/>
  <c r="I558" i="8"/>
  <c r="I622" i="8"/>
  <c r="I686" i="8"/>
  <c r="I750" i="8"/>
  <c r="I54" i="8"/>
  <c r="I118" i="8"/>
  <c r="I182" i="8"/>
  <c r="I246" i="8"/>
  <c r="I310" i="8"/>
  <c r="I374" i="8"/>
  <c r="I438" i="8"/>
  <c r="I502" i="8"/>
  <c r="I566" i="8"/>
  <c r="I630" i="8"/>
  <c r="I694" i="8"/>
  <c r="I62" i="8"/>
  <c r="I126" i="8"/>
  <c r="I190" i="8"/>
  <c r="I254" i="8"/>
  <c r="I318" i="8"/>
  <c r="I382" i="8"/>
  <c r="I446" i="8"/>
  <c r="I510" i="8"/>
  <c r="I574" i="8"/>
  <c r="I638" i="8"/>
  <c r="I702" i="8"/>
  <c r="I70" i="8"/>
  <c r="I582" i="8"/>
  <c r="I134" i="8"/>
  <c r="I646" i="8"/>
  <c r="I198" i="8"/>
  <c r="I710" i="8"/>
  <c r="I262" i="8"/>
  <c r="I326" i="8"/>
  <c r="I390" i="8"/>
  <c r="I518" i="8"/>
  <c r="I454" i="8"/>
  <c r="V58" i="8"/>
  <c r="V66" i="8"/>
  <c r="V74" i="8"/>
  <c r="V82" i="8"/>
  <c r="V90" i="8"/>
  <c r="V98" i="8"/>
  <c r="V106" i="8"/>
  <c r="V114" i="8"/>
  <c r="V122" i="8"/>
  <c r="V130" i="8"/>
  <c r="V138"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6" i="8"/>
  <c r="V354" i="8"/>
  <c r="V362" i="8"/>
  <c r="V370" i="8"/>
  <c r="V378" i="8"/>
  <c r="V386" i="8"/>
  <c r="V394" i="8"/>
  <c r="V402" i="8"/>
  <c r="V410" i="8"/>
  <c r="V418" i="8"/>
  <c r="V426" i="8"/>
  <c r="V434" i="8"/>
  <c r="V442" i="8"/>
  <c r="V450" i="8"/>
  <c r="V458" i="8"/>
  <c r="V466" i="8"/>
  <c r="V474" i="8"/>
  <c r="V482" i="8"/>
  <c r="V490" i="8"/>
  <c r="V498" i="8"/>
  <c r="V506" i="8"/>
  <c r="V514" i="8"/>
  <c r="V522" i="8"/>
  <c r="V530" i="8"/>
  <c r="V538" i="8"/>
  <c r="V546" i="8"/>
  <c r="V554" i="8"/>
  <c r="V562" i="8"/>
  <c r="V570" i="8"/>
  <c r="V59" i="8"/>
  <c r="V67" i="8"/>
  <c r="V75" i="8"/>
  <c r="V83" i="8"/>
  <c r="V91" i="8"/>
  <c r="V99" i="8"/>
  <c r="V107" i="8"/>
  <c r="V115" i="8"/>
  <c r="V123" i="8"/>
  <c r="V131" i="8"/>
  <c r="V139"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7" i="8"/>
  <c r="V355" i="8"/>
  <c r="V363" i="8"/>
  <c r="V371" i="8"/>
  <c r="V379" i="8"/>
  <c r="V387" i="8"/>
  <c r="V395" i="8"/>
  <c r="V403" i="8"/>
  <c r="V411" i="8"/>
  <c r="V419" i="8"/>
  <c r="V427" i="8"/>
  <c r="V435" i="8"/>
  <c r="V443" i="8"/>
  <c r="V451" i="8"/>
  <c r="V459" i="8"/>
  <c r="V467" i="8"/>
  <c r="V475" i="8"/>
  <c r="V483" i="8"/>
  <c r="V491" i="8"/>
  <c r="V499" i="8"/>
  <c r="V507" i="8"/>
  <c r="V515" i="8"/>
  <c r="V523" i="8"/>
  <c r="V531" i="8"/>
  <c r="V539" i="8"/>
  <c r="V547" i="8"/>
  <c r="V555" i="8"/>
  <c r="V563" i="8"/>
  <c r="V60" i="8"/>
  <c r="V68" i="8"/>
  <c r="V76" i="8"/>
  <c r="V84" i="8"/>
  <c r="V92" i="8"/>
  <c r="V100" i="8"/>
  <c r="V108" i="8"/>
  <c r="V116" i="8"/>
  <c r="V124" i="8"/>
  <c r="V132" i="8"/>
  <c r="V140" i="8"/>
  <c r="V148" i="8"/>
  <c r="V156" i="8"/>
  <c r="V164" i="8"/>
  <c r="V172" i="8"/>
  <c r="V180" i="8"/>
  <c r="V188" i="8"/>
  <c r="V196" i="8"/>
  <c r="V204" i="8"/>
  <c r="V212" i="8"/>
  <c r="V220" i="8"/>
  <c r="V228" i="8"/>
  <c r="V236" i="8"/>
  <c r="V244" i="8"/>
  <c r="V252" i="8"/>
  <c r="V260" i="8"/>
  <c r="V268" i="8"/>
  <c r="V276" i="8"/>
  <c r="V284" i="8"/>
  <c r="V292" i="8"/>
  <c r="V300" i="8"/>
  <c r="V308" i="8"/>
  <c r="V316" i="8"/>
  <c r="V324" i="8"/>
  <c r="V332" i="8"/>
  <c r="V340" i="8"/>
  <c r="V348" i="8"/>
  <c r="V356" i="8"/>
  <c r="V364" i="8"/>
  <c r="V372" i="8"/>
  <c r="V380" i="8"/>
  <c r="V388" i="8"/>
  <c r="V396" i="8"/>
  <c r="V404" i="8"/>
  <c r="V412" i="8"/>
  <c r="V420" i="8"/>
  <c r="V428" i="8"/>
  <c r="V436" i="8"/>
  <c r="V444" i="8"/>
  <c r="V452" i="8"/>
  <c r="V460" i="8"/>
  <c r="V468" i="8"/>
  <c r="V476" i="8"/>
  <c r="V484" i="8"/>
  <c r="V492" i="8"/>
  <c r="V500" i="8"/>
  <c r="V508" i="8"/>
  <c r="V516" i="8"/>
  <c r="V524" i="8"/>
  <c r="V532" i="8"/>
  <c r="V540" i="8"/>
  <c r="V548" i="8"/>
  <c r="V556" i="8"/>
  <c r="V564" i="8"/>
  <c r="V53" i="8"/>
  <c r="V61" i="8"/>
  <c r="V69" i="8"/>
  <c r="V77" i="8"/>
  <c r="V85" i="8"/>
  <c r="V93" i="8"/>
  <c r="V101" i="8"/>
  <c r="V109" i="8"/>
  <c r="V117" i="8"/>
  <c r="V125" i="8"/>
  <c r="V133" i="8"/>
  <c r="V141" i="8"/>
  <c r="V149" i="8"/>
  <c r="V157" i="8"/>
  <c r="V165" i="8"/>
  <c r="V173" i="8"/>
  <c r="V181" i="8"/>
  <c r="V189" i="8"/>
  <c r="V197" i="8"/>
  <c r="V205" i="8"/>
  <c r="V213" i="8"/>
  <c r="V221" i="8"/>
  <c r="V229" i="8"/>
  <c r="V237" i="8"/>
  <c r="V245" i="8"/>
  <c r="V253" i="8"/>
  <c r="V261" i="8"/>
  <c r="V269" i="8"/>
  <c r="V277" i="8"/>
  <c r="V285" i="8"/>
  <c r="V293" i="8"/>
  <c r="V301" i="8"/>
  <c r="V309" i="8"/>
  <c r="V317" i="8"/>
  <c r="V325" i="8"/>
  <c r="V333" i="8"/>
  <c r="V341" i="8"/>
  <c r="V349" i="8"/>
  <c r="V357" i="8"/>
  <c r="V365" i="8"/>
  <c r="V373" i="8"/>
  <c r="V381" i="8"/>
  <c r="V389" i="8"/>
  <c r="V397" i="8"/>
  <c r="V405" i="8"/>
  <c r="V413" i="8"/>
  <c r="V421" i="8"/>
  <c r="V429" i="8"/>
  <c r="V437" i="8"/>
  <c r="V445" i="8"/>
  <c r="V453" i="8"/>
  <c r="V461" i="8"/>
  <c r="V469" i="8"/>
  <c r="V477" i="8"/>
  <c r="V485" i="8"/>
  <c r="V493" i="8"/>
  <c r="V501" i="8"/>
  <c r="V509" i="8"/>
  <c r="V517" i="8"/>
  <c r="V525" i="8"/>
  <c r="V533" i="8"/>
  <c r="V541" i="8"/>
  <c r="V549" i="8"/>
  <c r="V557" i="8"/>
  <c r="V565" i="8"/>
  <c r="V54" i="8"/>
  <c r="V62" i="8"/>
  <c r="V70" i="8"/>
  <c r="V78" i="8"/>
  <c r="V86" i="8"/>
  <c r="V94" i="8"/>
  <c r="V102" i="8"/>
  <c r="V110" i="8"/>
  <c r="V118" i="8"/>
  <c r="V126" i="8"/>
  <c r="V134"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2" i="8"/>
  <c r="V350" i="8"/>
  <c r="V358" i="8"/>
  <c r="V366" i="8"/>
  <c r="V374" i="8"/>
  <c r="V382" i="8"/>
  <c r="V390" i="8"/>
  <c r="V398" i="8"/>
  <c r="V406" i="8"/>
  <c r="V414" i="8"/>
  <c r="V422" i="8"/>
  <c r="V430" i="8"/>
  <c r="V438" i="8"/>
  <c r="V446" i="8"/>
  <c r="V454" i="8"/>
  <c r="V462" i="8"/>
  <c r="V470" i="8"/>
  <c r="V478" i="8"/>
  <c r="V486" i="8"/>
  <c r="V494" i="8"/>
  <c r="V502" i="8"/>
  <c r="V510" i="8"/>
  <c r="V518" i="8"/>
  <c r="V526" i="8"/>
  <c r="V534" i="8"/>
  <c r="V542" i="8"/>
  <c r="V550" i="8"/>
  <c r="V558" i="8"/>
  <c r="V566" i="8"/>
  <c r="V55" i="8"/>
  <c r="V63" i="8"/>
  <c r="V71" i="8"/>
  <c r="V79" i="8"/>
  <c r="V87" i="8"/>
  <c r="V95" i="8"/>
  <c r="V103" i="8"/>
  <c r="V111" i="8"/>
  <c r="V119" i="8"/>
  <c r="V127" i="8"/>
  <c r="V135"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3" i="8"/>
  <c r="V351" i="8"/>
  <c r="V359" i="8"/>
  <c r="V367" i="8"/>
  <c r="V375" i="8"/>
  <c r="V383" i="8"/>
  <c r="V391" i="8"/>
  <c r="V399" i="8"/>
  <c r="V407" i="8"/>
  <c r="V415" i="8"/>
  <c r="V423" i="8"/>
  <c r="V431" i="8"/>
  <c r="V439" i="8"/>
  <c r="V447" i="8"/>
  <c r="V455" i="8"/>
  <c r="V463" i="8"/>
  <c r="V471" i="8"/>
  <c r="V479" i="8"/>
  <c r="V487" i="8"/>
  <c r="V495" i="8"/>
  <c r="V503" i="8"/>
  <c r="V511" i="8"/>
  <c r="V519" i="8"/>
  <c r="V527" i="8"/>
  <c r="V535" i="8"/>
  <c r="V543" i="8"/>
  <c r="V551" i="8"/>
  <c r="V559" i="8"/>
  <c r="V567" i="8"/>
  <c r="V56" i="8"/>
  <c r="V64" i="8"/>
  <c r="V72" i="8"/>
  <c r="V80" i="8"/>
  <c r="V88" i="8"/>
  <c r="V96" i="8"/>
  <c r="V104" i="8"/>
  <c r="V112" i="8"/>
  <c r="V120" i="8"/>
  <c r="V128" i="8"/>
  <c r="V136" i="8"/>
  <c r="V144" i="8"/>
  <c r="V152" i="8"/>
  <c r="V160" i="8"/>
  <c r="V168" i="8"/>
  <c r="V176" i="8"/>
  <c r="V184" i="8"/>
  <c r="V192" i="8"/>
  <c r="V200" i="8"/>
  <c r="V208" i="8"/>
  <c r="V216" i="8"/>
  <c r="V224" i="8"/>
  <c r="V232" i="8"/>
  <c r="V240" i="8"/>
  <c r="V248" i="8"/>
  <c r="V256" i="8"/>
  <c r="V264" i="8"/>
  <c r="V272" i="8"/>
  <c r="V280" i="8"/>
  <c r="V288" i="8"/>
  <c r="V296" i="8"/>
  <c r="V304" i="8"/>
  <c r="V312" i="8"/>
  <c r="V320" i="8"/>
  <c r="V328" i="8"/>
  <c r="V336" i="8"/>
  <c r="V344" i="8"/>
  <c r="V352" i="8"/>
  <c r="V360" i="8"/>
  <c r="V368" i="8"/>
  <c r="V376" i="8"/>
  <c r="V384" i="8"/>
  <c r="V392" i="8"/>
  <c r="V400" i="8"/>
  <c r="V408" i="8"/>
  <c r="V416" i="8"/>
  <c r="V424" i="8"/>
  <c r="V432" i="8"/>
  <c r="V440" i="8"/>
  <c r="V448" i="8"/>
  <c r="V456" i="8"/>
  <c r="V464" i="8"/>
  <c r="V472" i="8"/>
  <c r="V480" i="8"/>
  <c r="V488" i="8"/>
  <c r="V496" i="8"/>
  <c r="V504" i="8"/>
  <c r="V512" i="8"/>
  <c r="V520" i="8"/>
  <c r="V528" i="8"/>
  <c r="V536" i="8"/>
  <c r="V544" i="8"/>
  <c r="V552" i="8"/>
  <c r="V560" i="8"/>
  <c r="V568" i="8"/>
  <c r="V89" i="8"/>
  <c r="V153" i="8"/>
  <c r="V217" i="8"/>
  <c r="V281" i="8"/>
  <c r="V345" i="8"/>
  <c r="V409" i="8"/>
  <c r="V473" i="8"/>
  <c r="V537" i="8"/>
  <c r="V574" i="8"/>
  <c r="V582" i="8"/>
  <c r="V590" i="8"/>
  <c r="V598" i="8"/>
  <c r="V606" i="8"/>
  <c r="V614" i="8"/>
  <c r="V622" i="8"/>
  <c r="V630" i="8"/>
  <c r="V638" i="8"/>
  <c r="V646" i="8"/>
  <c r="V654" i="8"/>
  <c r="V662" i="8"/>
  <c r="V670" i="8"/>
  <c r="V678" i="8"/>
  <c r="V686" i="8"/>
  <c r="V694" i="8"/>
  <c r="V702" i="8"/>
  <c r="V710" i="8"/>
  <c r="V718" i="8"/>
  <c r="V726" i="8"/>
  <c r="V734" i="8"/>
  <c r="V742" i="8"/>
  <c r="V750" i="8"/>
  <c r="V97" i="8"/>
  <c r="V161" i="8"/>
  <c r="V225" i="8"/>
  <c r="V289" i="8"/>
  <c r="V353" i="8"/>
  <c r="V417" i="8"/>
  <c r="V481" i="8"/>
  <c r="V545" i="8"/>
  <c r="V575" i="8"/>
  <c r="V583" i="8"/>
  <c r="V591" i="8"/>
  <c r="V599" i="8"/>
  <c r="V607" i="8"/>
  <c r="V615" i="8"/>
  <c r="V623" i="8"/>
  <c r="V631" i="8"/>
  <c r="V639" i="8"/>
  <c r="V647" i="8"/>
  <c r="V655" i="8"/>
  <c r="V663" i="8"/>
  <c r="V671" i="8"/>
  <c r="V679" i="8"/>
  <c r="V687" i="8"/>
  <c r="V695" i="8"/>
  <c r="V703" i="8"/>
  <c r="V711" i="8"/>
  <c r="V719" i="8"/>
  <c r="V727" i="8"/>
  <c r="V735" i="8"/>
  <c r="V743" i="8"/>
  <c r="V751" i="8"/>
  <c r="V105" i="8"/>
  <c r="V169" i="8"/>
  <c r="V233" i="8"/>
  <c r="V297" i="8"/>
  <c r="V361" i="8"/>
  <c r="V425" i="8"/>
  <c r="V489" i="8"/>
  <c r="V553" i="8"/>
  <c r="V576" i="8"/>
  <c r="V584" i="8"/>
  <c r="V592" i="8"/>
  <c r="V600" i="8"/>
  <c r="V608" i="8"/>
  <c r="V616" i="8"/>
  <c r="V624" i="8"/>
  <c r="V632" i="8"/>
  <c r="V640" i="8"/>
  <c r="V648" i="8"/>
  <c r="V656" i="8"/>
  <c r="V664" i="8"/>
  <c r="V672" i="8"/>
  <c r="V680" i="8"/>
  <c r="V688" i="8"/>
  <c r="V696" i="8"/>
  <c r="V704" i="8"/>
  <c r="V712" i="8"/>
  <c r="V720" i="8"/>
  <c r="V728" i="8"/>
  <c r="V736" i="8"/>
  <c r="V744" i="8"/>
  <c r="V752" i="8"/>
  <c r="V113" i="8"/>
  <c r="V177" i="8"/>
  <c r="V241" i="8"/>
  <c r="V305" i="8"/>
  <c r="V369" i="8"/>
  <c r="V433" i="8"/>
  <c r="V497" i="8"/>
  <c r="V561" i="8"/>
  <c r="V577" i="8"/>
  <c r="V585" i="8"/>
  <c r="V593" i="8"/>
  <c r="V601" i="8"/>
  <c r="V609" i="8"/>
  <c r="V617" i="8"/>
  <c r="V625" i="8"/>
  <c r="V633" i="8"/>
  <c r="V641" i="8"/>
  <c r="V649" i="8"/>
  <c r="V657" i="8"/>
  <c r="V665" i="8"/>
  <c r="V673" i="8"/>
  <c r="V681" i="8"/>
  <c r="V689" i="8"/>
  <c r="V697" i="8"/>
  <c r="V705" i="8"/>
  <c r="V713" i="8"/>
  <c r="V721" i="8"/>
  <c r="V729" i="8"/>
  <c r="V737" i="8"/>
  <c r="V745" i="8"/>
  <c r="V52" i="8"/>
  <c r="V57" i="8"/>
  <c r="V121" i="8"/>
  <c r="V185" i="8"/>
  <c r="V249" i="8"/>
  <c r="V313" i="8"/>
  <c r="V377" i="8"/>
  <c r="V441" i="8"/>
  <c r="V505" i="8"/>
  <c r="V569" i="8"/>
  <c r="V578" i="8"/>
  <c r="V586" i="8"/>
  <c r="V594" i="8"/>
  <c r="V602" i="8"/>
  <c r="V610" i="8"/>
  <c r="V618" i="8"/>
  <c r="V626" i="8"/>
  <c r="V634" i="8"/>
  <c r="V642" i="8"/>
  <c r="V650" i="8"/>
  <c r="V658" i="8"/>
  <c r="V666" i="8"/>
  <c r="V674" i="8"/>
  <c r="V682" i="8"/>
  <c r="V690" i="8"/>
  <c r="V698" i="8"/>
  <c r="V706" i="8"/>
  <c r="V714" i="8"/>
  <c r="V722" i="8"/>
  <c r="V730" i="8"/>
  <c r="V738" i="8"/>
  <c r="V746" i="8"/>
  <c r="V65" i="8"/>
  <c r="V129" i="8"/>
  <c r="V193" i="8"/>
  <c r="V257" i="8"/>
  <c r="V321" i="8"/>
  <c r="V385" i="8"/>
  <c r="V449" i="8"/>
  <c r="V513" i="8"/>
  <c r="V571" i="8"/>
  <c r="V579" i="8"/>
  <c r="V587" i="8"/>
  <c r="V595" i="8"/>
  <c r="V603" i="8"/>
  <c r="V611" i="8"/>
  <c r="V619" i="8"/>
  <c r="V627" i="8"/>
  <c r="V635" i="8"/>
  <c r="V643" i="8"/>
  <c r="V651" i="8"/>
  <c r="V659" i="8"/>
  <c r="V667" i="8"/>
  <c r="V675" i="8"/>
  <c r="V683" i="8"/>
  <c r="V691" i="8"/>
  <c r="V699" i="8"/>
  <c r="V707" i="8"/>
  <c r="V715" i="8"/>
  <c r="V723" i="8"/>
  <c r="V731" i="8"/>
  <c r="V739" i="8"/>
  <c r="V747" i="8"/>
  <c r="V73" i="8"/>
  <c r="V137" i="8"/>
  <c r="V201" i="8"/>
  <c r="V265" i="8"/>
  <c r="V329" i="8"/>
  <c r="V393" i="8"/>
  <c r="V457" i="8"/>
  <c r="V521" i="8"/>
  <c r="V572" i="8"/>
  <c r="V580" i="8"/>
  <c r="V588" i="8"/>
  <c r="V596" i="8"/>
  <c r="V604" i="8"/>
  <c r="V612" i="8"/>
  <c r="V620" i="8"/>
  <c r="V628" i="8"/>
  <c r="V636" i="8"/>
  <c r="V644" i="8"/>
  <c r="V652" i="8"/>
  <c r="V660" i="8"/>
  <c r="V668" i="8"/>
  <c r="V676" i="8"/>
  <c r="V684" i="8"/>
  <c r="V692" i="8"/>
  <c r="V700" i="8"/>
  <c r="V708" i="8"/>
  <c r="V716" i="8"/>
  <c r="V724" i="8"/>
  <c r="V732" i="8"/>
  <c r="V740" i="8"/>
  <c r="V748" i="8"/>
  <c r="V465" i="8"/>
  <c r="V621" i="8"/>
  <c r="V685" i="8"/>
  <c r="V749" i="8"/>
  <c r="V529" i="8"/>
  <c r="V629" i="8"/>
  <c r="V693" i="8"/>
  <c r="V81" i="8"/>
  <c r="V573" i="8"/>
  <c r="V637" i="8"/>
  <c r="V701" i="8"/>
  <c r="V145" i="8"/>
  <c r="V581" i="8"/>
  <c r="V645" i="8"/>
  <c r="V709" i="8"/>
  <c r="V209" i="8"/>
  <c r="V589" i="8"/>
  <c r="V653" i="8"/>
  <c r="V717" i="8"/>
  <c r="V273" i="8"/>
  <c r="V597" i="8"/>
  <c r="V661" i="8"/>
  <c r="V725" i="8"/>
  <c r="V337" i="8"/>
  <c r="V605" i="8"/>
  <c r="V669" i="8"/>
  <c r="V733" i="8"/>
  <c r="V613" i="8"/>
  <c r="U57" i="8"/>
  <c r="U65" i="8"/>
  <c r="U73" i="8"/>
  <c r="U81" i="8"/>
  <c r="U89" i="8"/>
  <c r="U97" i="8"/>
  <c r="U105" i="8"/>
  <c r="U113" i="8"/>
  <c r="U121" i="8"/>
  <c r="U129" i="8"/>
  <c r="U137" i="8"/>
  <c r="U145" i="8"/>
  <c r="U153" i="8"/>
  <c r="U161" i="8"/>
  <c r="U169" i="8"/>
  <c r="U177" i="8"/>
  <c r="U185" i="8"/>
  <c r="U193" i="8"/>
  <c r="U201" i="8"/>
  <c r="U209" i="8"/>
  <c r="U217" i="8"/>
  <c r="U225" i="8"/>
  <c r="U233" i="8"/>
  <c r="U241" i="8"/>
  <c r="U249" i="8"/>
  <c r="U257" i="8"/>
  <c r="U265" i="8"/>
  <c r="U273" i="8"/>
  <c r="U281" i="8"/>
  <c r="U289" i="8"/>
  <c r="U297" i="8"/>
  <c r="U305" i="8"/>
  <c r="U313" i="8"/>
  <c r="V677" i="8"/>
  <c r="U58" i="8"/>
  <c r="U66" i="8"/>
  <c r="U74" i="8"/>
  <c r="U82" i="8"/>
  <c r="U90" i="8"/>
  <c r="U98" i="8"/>
  <c r="U106" i="8"/>
  <c r="U114" i="8"/>
  <c r="U122" i="8"/>
  <c r="U130" i="8"/>
  <c r="U138" i="8"/>
  <c r="U146" i="8"/>
  <c r="U154" i="8"/>
  <c r="U162" i="8"/>
  <c r="U170" i="8"/>
  <c r="U178" i="8"/>
  <c r="U186" i="8"/>
  <c r="U194" i="8"/>
  <c r="U202" i="8"/>
  <c r="U210" i="8"/>
  <c r="U218" i="8"/>
  <c r="U53" i="8"/>
  <c r="U61" i="8"/>
  <c r="U69" i="8"/>
  <c r="U77" i="8"/>
  <c r="U85" i="8"/>
  <c r="U93" i="8"/>
  <c r="U101" i="8"/>
  <c r="U109" i="8"/>
  <c r="U117" i="8"/>
  <c r="U125" i="8"/>
  <c r="U133" i="8"/>
  <c r="U141" i="8"/>
  <c r="U149" i="8"/>
  <c r="U157" i="8"/>
  <c r="U165" i="8"/>
  <c r="U173" i="8"/>
  <c r="U181" i="8"/>
  <c r="U189" i="8"/>
  <c r="U197" i="8"/>
  <c r="U205" i="8"/>
  <c r="U213" i="8"/>
  <c r="U221" i="8"/>
  <c r="U229" i="8"/>
  <c r="U237" i="8"/>
  <c r="U245" i="8"/>
  <c r="U253" i="8"/>
  <c r="U261" i="8"/>
  <c r="U54" i="8"/>
  <c r="U62" i="8"/>
  <c r="U70" i="8"/>
  <c r="U78" i="8"/>
  <c r="U86" i="8"/>
  <c r="U94" i="8"/>
  <c r="U102" i="8"/>
  <c r="U110" i="8"/>
  <c r="U118" i="8"/>
  <c r="U126" i="8"/>
  <c r="U134" i="8"/>
  <c r="U142" i="8"/>
  <c r="U150" i="8"/>
  <c r="U158" i="8"/>
  <c r="U166" i="8"/>
  <c r="U174" i="8"/>
  <c r="U182" i="8"/>
  <c r="U190" i="8"/>
  <c r="U198" i="8"/>
  <c r="U206" i="8"/>
  <c r="U214" i="8"/>
  <c r="U222" i="8"/>
  <c r="U230" i="8"/>
  <c r="U238" i="8"/>
  <c r="U246" i="8"/>
  <c r="U254" i="8"/>
  <c r="V741" i="8"/>
  <c r="U59" i="8"/>
  <c r="U75" i="8"/>
  <c r="U91" i="8"/>
  <c r="U107" i="8"/>
  <c r="U123" i="8"/>
  <c r="U139" i="8"/>
  <c r="U155" i="8"/>
  <c r="U171" i="8"/>
  <c r="U187" i="8"/>
  <c r="U203" i="8"/>
  <c r="U219" i="8"/>
  <c r="U232" i="8"/>
  <c r="U244" i="8"/>
  <c r="U258" i="8"/>
  <c r="U268" i="8"/>
  <c r="U277" i="8"/>
  <c r="U286" i="8"/>
  <c r="U295" i="8"/>
  <c r="U304" i="8"/>
  <c r="U314" i="8"/>
  <c r="U322" i="8"/>
  <c r="U330" i="8"/>
  <c r="U338" i="8"/>
  <c r="U346" i="8"/>
  <c r="U354" i="8"/>
  <c r="U362" i="8"/>
  <c r="U370" i="8"/>
  <c r="U378" i="8"/>
  <c r="U386" i="8"/>
  <c r="U394" i="8"/>
  <c r="U402" i="8"/>
  <c r="U410" i="8"/>
  <c r="U418" i="8"/>
  <c r="U426" i="8"/>
  <c r="U434" i="8"/>
  <c r="U442" i="8"/>
  <c r="U450" i="8"/>
  <c r="U458" i="8"/>
  <c r="U466" i="8"/>
  <c r="U474" i="8"/>
  <c r="U482" i="8"/>
  <c r="U490" i="8"/>
  <c r="U498" i="8"/>
  <c r="U506" i="8"/>
  <c r="U514" i="8"/>
  <c r="U522" i="8"/>
  <c r="U530" i="8"/>
  <c r="U538" i="8"/>
  <c r="U546" i="8"/>
  <c r="U554" i="8"/>
  <c r="U562" i="8"/>
  <c r="U570" i="8"/>
  <c r="U578" i="8"/>
  <c r="U586" i="8"/>
  <c r="U594" i="8"/>
  <c r="U602" i="8"/>
  <c r="U610" i="8"/>
  <c r="U618" i="8"/>
  <c r="U626" i="8"/>
  <c r="U634" i="8"/>
  <c r="U642" i="8"/>
  <c r="U650" i="8"/>
  <c r="U658" i="8"/>
  <c r="U666" i="8"/>
  <c r="U674" i="8"/>
  <c r="U682" i="8"/>
  <c r="U690" i="8"/>
  <c r="U698" i="8"/>
  <c r="U706" i="8"/>
  <c r="U714" i="8"/>
  <c r="U722" i="8"/>
  <c r="U63" i="8"/>
  <c r="U79" i="8"/>
  <c r="U95" i="8"/>
  <c r="U111" i="8"/>
  <c r="U127" i="8"/>
  <c r="U143" i="8"/>
  <c r="U159" i="8"/>
  <c r="U175" i="8"/>
  <c r="U191" i="8"/>
  <c r="U207" i="8"/>
  <c r="U223" i="8"/>
  <c r="U235" i="8"/>
  <c r="U248" i="8"/>
  <c r="U260" i="8"/>
  <c r="U270" i="8"/>
  <c r="U279" i="8"/>
  <c r="U288" i="8"/>
  <c r="U298" i="8"/>
  <c r="U307" i="8"/>
  <c r="U316" i="8"/>
  <c r="U324" i="8"/>
  <c r="U332" i="8"/>
  <c r="U340" i="8"/>
  <c r="U348" i="8"/>
  <c r="U356" i="8"/>
  <c r="U364" i="8"/>
  <c r="U372" i="8"/>
  <c r="U380" i="8"/>
  <c r="U388" i="8"/>
  <c r="U396" i="8"/>
  <c r="U404" i="8"/>
  <c r="U412" i="8"/>
  <c r="U420" i="8"/>
  <c r="U428" i="8"/>
  <c r="U436" i="8"/>
  <c r="U444" i="8"/>
  <c r="U452" i="8"/>
  <c r="U460" i="8"/>
  <c r="U468" i="8"/>
  <c r="U476" i="8"/>
  <c r="U484" i="8"/>
  <c r="U492" i="8"/>
  <c r="U500" i="8"/>
  <c r="U508" i="8"/>
  <c r="U516" i="8"/>
  <c r="U524" i="8"/>
  <c r="U532" i="8"/>
  <c r="U540" i="8"/>
  <c r="U548" i="8"/>
  <c r="U556" i="8"/>
  <c r="U564" i="8"/>
  <c r="U572" i="8"/>
  <c r="U580" i="8"/>
  <c r="U588" i="8"/>
  <c r="U596" i="8"/>
  <c r="U67" i="8"/>
  <c r="U83" i="8"/>
  <c r="U99" i="8"/>
  <c r="U115" i="8"/>
  <c r="U131" i="8"/>
  <c r="U147" i="8"/>
  <c r="U163" i="8"/>
  <c r="U179" i="8"/>
  <c r="U195" i="8"/>
  <c r="U211" i="8"/>
  <c r="U226" i="8"/>
  <c r="U239" i="8"/>
  <c r="U251" i="8"/>
  <c r="U263" i="8"/>
  <c r="U272" i="8"/>
  <c r="U282" i="8"/>
  <c r="U291" i="8"/>
  <c r="U300" i="8"/>
  <c r="U309" i="8"/>
  <c r="U318" i="8"/>
  <c r="U326" i="8"/>
  <c r="U334" i="8"/>
  <c r="U342" i="8"/>
  <c r="U350" i="8"/>
  <c r="U358" i="8"/>
  <c r="U366" i="8"/>
  <c r="U374" i="8"/>
  <c r="U382" i="8"/>
  <c r="U390" i="8"/>
  <c r="U398" i="8"/>
  <c r="U406" i="8"/>
  <c r="U414" i="8"/>
  <c r="U422" i="8"/>
  <c r="U430" i="8"/>
  <c r="U438" i="8"/>
  <c r="U446" i="8"/>
  <c r="U454" i="8"/>
  <c r="U462" i="8"/>
  <c r="U470" i="8"/>
  <c r="U478" i="8"/>
  <c r="U486" i="8"/>
  <c r="U494" i="8"/>
  <c r="U502" i="8"/>
  <c r="U510" i="8"/>
  <c r="U518" i="8"/>
  <c r="U526" i="8"/>
  <c r="U534" i="8"/>
  <c r="U542" i="8"/>
  <c r="U550" i="8"/>
  <c r="U558" i="8"/>
  <c r="U566" i="8"/>
  <c r="U574" i="8"/>
  <c r="U582" i="8"/>
  <c r="U590" i="8"/>
  <c r="U598" i="8"/>
  <c r="U606" i="8"/>
  <c r="U614" i="8"/>
  <c r="U622" i="8"/>
  <c r="U630" i="8"/>
  <c r="U68" i="8"/>
  <c r="U84" i="8"/>
  <c r="U100" i="8"/>
  <c r="U116" i="8"/>
  <c r="U132" i="8"/>
  <c r="U148" i="8"/>
  <c r="U164" i="8"/>
  <c r="U180" i="8"/>
  <c r="U196" i="8"/>
  <c r="U212" i="8"/>
  <c r="U227" i="8"/>
  <c r="U240" i="8"/>
  <c r="U252" i="8"/>
  <c r="U264" i="8"/>
  <c r="U274" i="8"/>
  <c r="U283" i="8"/>
  <c r="U292" i="8"/>
  <c r="U301" i="8"/>
  <c r="U310" i="8"/>
  <c r="U319" i="8"/>
  <c r="U327" i="8"/>
  <c r="U335" i="8"/>
  <c r="U343" i="8"/>
  <c r="U351" i="8"/>
  <c r="U359" i="8"/>
  <c r="U367" i="8"/>
  <c r="U375" i="8"/>
  <c r="U383" i="8"/>
  <c r="U391" i="8"/>
  <c r="U399" i="8"/>
  <c r="U407" i="8"/>
  <c r="U415" i="8"/>
  <c r="U423" i="8"/>
  <c r="U431" i="8"/>
  <c r="U439" i="8"/>
  <c r="U447" i="8"/>
  <c r="U455" i="8"/>
  <c r="U463" i="8"/>
  <c r="U471" i="8"/>
  <c r="U479" i="8"/>
  <c r="U487" i="8"/>
  <c r="U495" i="8"/>
  <c r="U503" i="8"/>
  <c r="U511" i="8"/>
  <c r="U519" i="8"/>
  <c r="U527" i="8"/>
  <c r="U535" i="8"/>
  <c r="U543" i="8"/>
  <c r="U551" i="8"/>
  <c r="U559" i="8"/>
  <c r="U567" i="8"/>
  <c r="U575" i="8"/>
  <c r="U583" i="8"/>
  <c r="U591" i="8"/>
  <c r="U599" i="8"/>
  <c r="U607" i="8"/>
  <c r="U615" i="8"/>
  <c r="U623" i="8"/>
  <c r="U631" i="8"/>
  <c r="V401" i="8"/>
  <c r="U56" i="8"/>
  <c r="U88" i="8"/>
  <c r="U120" i="8"/>
  <c r="U152" i="8"/>
  <c r="U184" i="8"/>
  <c r="U216" i="8"/>
  <c r="U243" i="8"/>
  <c r="U267" i="8"/>
  <c r="U285" i="8"/>
  <c r="U303" i="8"/>
  <c r="U321" i="8"/>
  <c r="U337" i="8"/>
  <c r="U353" i="8"/>
  <c r="U369" i="8"/>
  <c r="U385" i="8"/>
  <c r="U401" i="8"/>
  <c r="U417" i="8"/>
  <c r="U433" i="8"/>
  <c r="U449" i="8"/>
  <c r="U465" i="8"/>
  <c r="U481" i="8"/>
  <c r="U497" i="8"/>
  <c r="U513" i="8"/>
  <c r="U529" i="8"/>
  <c r="U545" i="8"/>
  <c r="U561" i="8"/>
  <c r="U577" i="8"/>
  <c r="U593" i="8"/>
  <c r="U608" i="8"/>
  <c r="U620" i="8"/>
  <c r="U633" i="8"/>
  <c r="U643" i="8"/>
  <c r="U652" i="8"/>
  <c r="U661" i="8"/>
  <c r="U670" i="8"/>
  <c r="U60" i="8"/>
  <c r="U92" i="8"/>
  <c r="U124" i="8"/>
  <c r="U156" i="8"/>
  <c r="U188" i="8"/>
  <c r="U220" i="8"/>
  <c r="U247" i="8"/>
  <c r="U269" i="8"/>
  <c r="U287" i="8"/>
  <c r="U306" i="8"/>
  <c r="U323" i="8"/>
  <c r="U339" i="8"/>
  <c r="U355" i="8"/>
  <c r="U371" i="8"/>
  <c r="U387" i="8"/>
  <c r="U403" i="8"/>
  <c r="U419" i="8"/>
  <c r="U435" i="8"/>
  <c r="U451" i="8"/>
  <c r="U467" i="8"/>
  <c r="U483" i="8"/>
  <c r="U499" i="8"/>
  <c r="U515" i="8"/>
  <c r="U531" i="8"/>
  <c r="U547" i="8"/>
  <c r="U563" i="8"/>
  <c r="U579" i="8"/>
  <c r="U595" i="8"/>
  <c r="U609" i="8"/>
  <c r="U621" i="8"/>
  <c r="U635" i="8"/>
  <c r="U644" i="8"/>
  <c r="U653" i="8"/>
  <c r="U662" i="8"/>
  <c r="U671" i="8"/>
  <c r="U64" i="8"/>
  <c r="U96" i="8"/>
  <c r="U128" i="8"/>
  <c r="U160" i="8"/>
  <c r="U192" i="8"/>
  <c r="U224" i="8"/>
  <c r="U250" i="8"/>
  <c r="U271" i="8"/>
  <c r="U290" i="8"/>
  <c r="U308" i="8"/>
  <c r="U325" i="8"/>
  <c r="U341" i="8"/>
  <c r="U357" i="8"/>
  <c r="U373" i="8"/>
  <c r="U389" i="8"/>
  <c r="U405" i="8"/>
  <c r="U421" i="8"/>
  <c r="U437" i="8"/>
  <c r="U453" i="8"/>
  <c r="U469" i="8"/>
  <c r="U485" i="8"/>
  <c r="U501" i="8"/>
  <c r="U517" i="8"/>
  <c r="U533" i="8"/>
  <c r="U549" i="8"/>
  <c r="U565" i="8"/>
  <c r="U581" i="8"/>
  <c r="U597" i="8"/>
  <c r="U611" i="8"/>
  <c r="U624" i="8"/>
  <c r="U636" i="8"/>
  <c r="U645" i="8"/>
  <c r="U654" i="8"/>
  <c r="U663" i="8"/>
  <c r="U672" i="8"/>
  <c r="U681" i="8"/>
  <c r="U691" i="8"/>
  <c r="U700" i="8"/>
  <c r="U709" i="8"/>
  <c r="U718" i="8"/>
  <c r="U727" i="8"/>
  <c r="U735" i="8"/>
  <c r="U743" i="8"/>
  <c r="U751" i="8"/>
  <c r="U71" i="8"/>
  <c r="U103" i="8"/>
  <c r="U135" i="8"/>
  <c r="U167" i="8"/>
  <c r="U199" i="8"/>
  <c r="U228" i="8"/>
  <c r="U255" i="8"/>
  <c r="U275" i="8"/>
  <c r="U293" i="8"/>
  <c r="U311" i="8"/>
  <c r="U328" i="8"/>
  <c r="U344" i="8"/>
  <c r="U360" i="8"/>
  <c r="U376" i="8"/>
  <c r="U392" i="8"/>
  <c r="U408" i="8"/>
  <c r="U424" i="8"/>
  <c r="U440" i="8"/>
  <c r="U456" i="8"/>
  <c r="U472" i="8"/>
  <c r="U488" i="8"/>
  <c r="U504" i="8"/>
  <c r="U520" i="8"/>
  <c r="U536" i="8"/>
  <c r="U552" i="8"/>
  <c r="U568" i="8"/>
  <c r="U584" i="8"/>
  <c r="U600" i="8"/>
  <c r="U612" i="8"/>
  <c r="U625" i="8"/>
  <c r="U637" i="8"/>
  <c r="U646" i="8"/>
  <c r="U655" i="8"/>
  <c r="U664" i="8"/>
  <c r="U673" i="8"/>
  <c r="U683" i="8"/>
  <c r="U692" i="8"/>
  <c r="U701" i="8"/>
  <c r="U710" i="8"/>
  <c r="U719" i="8"/>
  <c r="U728" i="8"/>
  <c r="U736" i="8"/>
  <c r="U744" i="8"/>
  <c r="U752" i="8"/>
  <c r="U72" i="8"/>
  <c r="U104" i="8"/>
  <c r="U136" i="8"/>
  <c r="U168" i="8"/>
  <c r="U200" i="8"/>
  <c r="U231" i="8"/>
  <c r="U256" i="8"/>
  <c r="U276" i="8"/>
  <c r="U294" i="8"/>
  <c r="U312" i="8"/>
  <c r="U329" i="8"/>
  <c r="U345" i="8"/>
  <c r="U361" i="8"/>
  <c r="U377" i="8"/>
  <c r="U393" i="8"/>
  <c r="U409" i="8"/>
  <c r="U425" i="8"/>
  <c r="U441" i="8"/>
  <c r="U457" i="8"/>
  <c r="U473" i="8"/>
  <c r="U489" i="8"/>
  <c r="U505" i="8"/>
  <c r="U521" i="8"/>
  <c r="U537" i="8"/>
  <c r="U553" i="8"/>
  <c r="U569" i="8"/>
  <c r="U585" i="8"/>
  <c r="U601" i="8"/>
  <c r="U613" i="8"/>
  <c r="U627" i="8"/>
  <c r="U638" i="8"/>
  <c r="U647" i="8"/>
  <c r="U656" i="8"/>
  <c r="U665" i="8"/>
  <c r="U675" i="8"/>
  <c r="U684" i="8"/>
  <c r="U693" i="8"/>
  <c r="U702" i="8"/>
  <c r="U711" i="8"/>
  <c r="U720" i="8"/>
  <c r="U729" i="8"/>
  <c r="U737" i="8"/>
  <c r="U745" i="8"/>
  <c r="U52" i="8"/>
  <c r="U76" i="8"/>
  <c r="U108" i="8"/>
  <c r="U140" i="8"/>
  <c r="U172" i="8"/>
  <c r="U204" i="8"/>
  <c r="U234" i="8"/>
  <c r="U259" i="8"/>
  <c r="U278" i="8"/>
  <c r="U296" i="8"/>
  <c r="U315" i="8"/>
  <c r="U331" i="8"/>
  <c r="U347" i="8"/>
  <c r="U363" i="8"/>
  <c r="U379" i="8"/>
  <c r="U395" i="8"/>
  <c r="U411" i="8"/>
  <c r="U427" i="8"/>
  <c r="U443" i="8"/>
  <c r="U459" i="8"/>
  <c r="U475" i="8"/>
  <c r="U491" i="8"/>
  <c r="U507" i="8"/>
  <c r="U523" i="8"/>
  <c r="U539" i="8"/>
  <c r="U555" i="8"/>
  <c r="U571" i="8"/>
  <c r="U587" i="8"/>
  <c r="U603" i="8"/>
  <c r="U616" i="8"/>
  <c r="U628" i="8"/>
  <c r="U639" i="8"/>
  <c r="U648" i="8"/>
  <c r="U657" i="8"/>
  <c r="U667" i="8"/>
  <c r="U676" i="8"/>
  <c r="U685" i="8"/>
  <c r="U694" i="8"/>
  <c r="U703" i="8"/>
  <c r="U712" i="8"/>
  <c r="U721" i="8"/>
  <c r="U730" i="8"/>
  <c r="U738" i="8"/>
  <c r="U746" i="8"/>
  <c r="U80" i="8"/>
  <c r="U112" i="8"/>
  <c r="U144" i="8"/>
  <c r="U176" i="8"/>
  <c r="U208" i="8"/>
  <c r="U236" i="8"/>
  <c r="U262" i="8"/>
  <c r="U280" i="8"/>
  <c r="U299" i="8"/>
  <c r="U317" i="8"/>
  <c r="U333" i="8"/>
  <c r="U349" i="8"/>
  <c r="U365" i="8"/>
  <c r="U381" i="8"/>
  <c r="U397" i="8"/>
  <c r="U413" i="8"/>
  <c r="U429" i="8"/>
  <c r="U445" i="8"/>
  <c r="U461" i="8"/>
  <c r="U477" i="8"/>
  <c r="U493" i="8"/>
  <c r="U509" i="8"/>
  <c r="U525" i="8"/>
  <c r="U541" i="8"/>
  <c r="U557" i="8"/>
  <c r="U573" i="8"/>
  <c r="U589" i="8"/>
  <c r="U604" i="8"/>
  <c r="U617" i="8"/>
  <c r="U629" i="8"/>
  <c r="U640" i="8"/>
  <c r="U649" i="8"/>
  <c r="U659" i="8"/>
  <c r="U668" i="8"/>
  <c r="U677" i="8"/>
  <c r="U686" i="8"/>
  <c r="U695" i="8"/>
  <c r="U704" i="8"/>
  <c r="U713" i="8"/>
  <c r="U723" i="8"/>
  <c r="U731" i="8"/>
  <c r="U739" i="8"/>
  <c r="U747" i="8"/>
  <c r="U119" i="8"/>
  <c r="U320" i="8"/>
  <c r="U448" i="8"/>
  <c r="U576" i="8"/>
  <c r="U669" i="8"/>
  <c r="U697" i="8"/>
  <c r="U724" i="8"/>
  <c r="U742" i="8"/>
  <c r="H58" i="8"/>
  <c r="H66" i="8"/>
  <c r="H74" i="8"/>
  <c r="H82" i="8"/>
  <c r="H90" i="8"/>
  <c r="H98" i="8"/>
  <c r="H106" i="8"/>
  <c r="H114" i="8"/>
  <c r="H122" i="8"/>
  <c r="H130" i="8"/>
  <c r="H138" i="8"/>
  <c r="H146" i="8"/>
  <c r="U151" i="8"/>
  <c r="U336" i="8"/>
  <c r="U464" i="8"/>
  <c r="U592" i="8"/>
  <c r="U678" i="8"/>
  <c r="U699" i="8"/>
  <c r="U725" i="8"/>
  <c r="U748" i="8"/>
  <c r="H59" i="8"/>
  <c r="H67" i="8"/>
  <c r="H75" i="8"/>
  <c r="H83" i="8"/>
  <c r="H91" i="8"/>
  <c r="H99" i="8"/>
  <c r="H107" i="8"/>
  <c r="H115" i="8"/>
  <c r="H123" i="8"/>
  <c r="H131" i="8"/>
  <c r="H139" i="8"/>
  <c r="H147" i="8"/>
  <c r="U183" i="8"/>
  <c r="U352" i="8"/>
  <c r="U480" i="8"/>
  <c r="U605" i="8"/>
  <c r="U679" i="8"/>
  <c r="U705" i="8"/>
  <c r="U726" i="8"/>
  <c r="U749" i="8"/>
  <c r="H60" i="8"/>
  <c r="H68" i="8"/>
  <c r="H76" i="8"/>
  <c r="H84" i="8"/>
  <c r="H92" i="8"/>
  <c r="H100" i="8"/>
  <c r="H108" i="8"/>
  <c r="H116" i="8"/>
  <c r="H124" i="8"/>
  <c r="H132" i="8"/>
  <c r="H140" i="8"/>
  <c r="H148" i="8"/>
  <c r="U215" i="8"/>
  <c r="U368" i="8"/>
  <c r="U496" i="8"/>
  <c r="U619" i="8"/>
  <c r="U680" i="8"/>
  <c r="U707" i="8"/>
  <c r="U732" i="8"/>
  <c r="U750" i="8"/>
  <c r="H53" i="8"/>
  <c r="H61" i="8"/>
  <c r="H69" i="8"/>
  <c r="H77" i="8"/>
  <c r="H85" i="8"/>
  <c r="H93" i="8"/>
  <c r="H101" i="8"/>
  <c r="H109" i="8"/>
  <c r="H117" i="8"/>
  <c r="H125" i="8"/>
  <c r="H133" i="8"/>
  <c r="H141" i="8"/>
  <c r="H149" i="8"/>
  <c r="U242" i="8"/>
  <c r="U384" i="8"/>
  <c r="U512" i="8"/>
  <c r="U632" i="8"/>
  <c r="U687" i="8"/>
  <c r="U708" i="8"/>
  <c r="U733" i="8"/>
  <c r="H54" i="8"/>
  <c r="H62" i="8"/>
  <c r="H70" i="8"/>
  <c r="H78" i="8"/>
  <c r="H86" i="8"/>
  <c r="H94" i="8"/>
  <c r="H102" i="8"/>
  <c r="H110" i="8"/>
  <c r="H118" i="8"/>
  <c r="H126" i="8"/>
  <c r="H134" i="8"/>
  <c r="H142" i="8"/>
  <c r="H150" i="8"/>
  <c r="U266" i="8"/>
  <c r="U400" i="8"/>
  <c r="U528" i="8"/>
  <c r="U641" i="8"/>
  <c r="U688" i="8"/>
  <c r="U715" i="8"/>
  <c r="U734" i="8"/>
  <c r="H55" i="8"/>
  <c r="H63" i="8"/>
  <c r="H71" i="8"/>
  <c r="H79" i="8"/>
  <c r="H87" i="8"/>
  <c r="H95" i="8"/>
  <c r="H103" i="8"/>
  <c r="H111" i="8"/>
  <c r="H119" i="8"/>
  <c r="H127" i="8"/>
  <c r="H135" i="8"/>
  <c r="H143" i="8"/>
  <c r="H151" i="8"/>
  <c r="U55" i="8"/>
  <c r="U284" i="8"/>
  <c r="U416" i="8"/>
  <c r="U544" i="8"/>
  <c r="U651" i="8"/>
  <c r="U689" i="8"/>
  <c r="U716" i="8"/>
  <c r="U740" i="8"/>
  <c r="H56" i="8"/>
  <c r="H64" i="8"/>
  <c r="H72" i="8"/>
  <c r="H80" i="8"/>
  <c r="H88" i="8"/>
  <c r="H96" i="8"/>
  <c r="H104" i="8"/>
  <c r="H112" i="8"/>
  <c r="H120" i="8"/>
  <c r="H128" i="8"/>
  <c r="H136" i="8"/>
  <c r="H144" i="8"/>
  <c r="H152" i="8"/>
  <c r="U741" i="8"/>
  <c r="H81" i="8"/>
  <c r="H145" i="8"/>
  <c r="H160" i="8"/>
  <c r="H168" i="8"/>
  <c r="H176" i="8"/>
  <c r="H184" i="8"/>
  <c r="H192" i="8"/>
  <c r="H200" i="8"/>
  <c r="H208" i="8"/>
  <c r="H216" i="8"/>
  <c r="H224" i="8"/>
  <c r="H232" i="8"/>
  <c r="H240" i="8"/>
  <c r="H248" i="8"/>
  <c r="H256" i="8"/>
  <c r="H264" i="8"/>
  <c r="H272" i="8"/>
  <c r="H280" i="8"/>
  <c r="H288" i="8"/>
  <c r="H296" i="8"/>
  <c r="H304" i="8"/>
  <c r="H312" i="8"/>
  <c r="H320" i="8"/>
  <c r="H328" i="8"/>
  <c r="H336" i="8"/>
  <c r="H344" i="8"/>
  <c r="H352" i="8"/>
  <c r="H360" i="8"/>
  <c r="H368" i="8"/>
  <c r="H376" i="8"/>
  <c r="H384" i="8"/>
  <c r="H392" i="8"/>
  <c r="H400" i="8"/>
  <c r="H408" i="8"/>
  <c r="H416" i="8"/>
  <c r="H424" i="8"/>
  <c r="H432" i="8"/>
  <c r="H440" i="8"/>
  <c r="H448" i="8"/>
  <c r="H456" i="8"/>
  <c r="H464" i="8"/>
  <c r="H472" i="8"/>
  <c r="H480" i="8"/>
  <c r="H488" i="8"/>
  <c r="H496" i="8"/>
  <c r="H504" i="8"/>
  <c r="H512" i="8"/>
  <c r="H520" i="8"/>
  <c r="H528" i="8"/>
  <c r="H536" i="8"/>
  <c r="H544" i="8"/>
  <c r="H552" i="8"/>
  <c r="H560" i="8"/>
  <c r="H568" i="8"/>
  <c r="H576" i="8"/>
  <c r="H584" i="8"/>
  <c r="H592" i="8"/>
  <c r="H600" i="8"/>
  <c r="H608" i="8"/>
  <c r="H616" i="8"/>
  <c r="H624" i="8"/>
  <c r="H632" i="8"/>
  <c r="H640" i="8"/>
  <c r="H648" i="8"/>
  <c r="H656" i="8"/>
  <c r="H664" i="8"/>
  <c r="H672" i="8"/>
  <c r="H680" i="8"/>
  <c r="H688" i="8"/>
  <c r="H696" i="8"/>
  <c r="H704" i="8"/>
  <c r="H712" i="8"/>
  <c r="H720" i="8"/>
  <c r="H728" i="8"/>
  <c r="H736" i="8"/>
  <c r="H744" i="8"/>
  <c r="H752" i="8"/>
  <c r="U87" i="8"/>
  <c r="H89" i="8"/>
  <c r="H153" i="8"/>
  <c r="H161" i="8"/>
  <c r="H169" i="8"/>
  <c r="H177" i="8"/>
  <c r="H185" i="8"/>
  <c r="H193" i="8"/>
  <c r="H201" i="8"/>
  <c r="H209" i="8"/>
  <c r="H217" i="8"/>
  <c r="H225" i="8"/>
  <c r="H233" i="8"/>
  <c r="H241" i="8"/>
  <c r="H249" i="8"/>
  <c r="H257" i="8"/>
  <c r="H265" i="8"/>
  <c r="H273" i="8"/>
  <c r="H281" i="8"/>
  <c r="H289" i="8"/>
  <c r="H297" i="8"/>
  <c r="H305" i="8"/>
  <c r="H313" i="8"/>
  <c r="H321" i="8"/>
  <c r="H329" i="8"/>
  <c r="H337" i="8"/>
  <c r="H345" i="8"/>
  <c r="H353" i="8"/>
  <c r="H361" i="8"/>
  <c r="H369" i="8"/>
  <c r="H377" i="8"/>
  <c r="H385" i="8"/>
  <c r="H393" i="8"/>
  <c r="H401" i="8"/>
  <c r="H409" i="8"/>
  <c r="H417" i="8"/>
  <c r="H425" i="8"/>
  <c r="H433" i="8"/>
  <c r="H441" i="8"/>
  <c r="H449" i="8"/>
  <c r="H457" i="8"/>
  <c r="H465" i="8"/>
  <c r="H473" i="8"/>
  <c r="H481" i="8"/>
  <c r="H489" i="8"/>
  <c r="H497" i="8"/>
  <c r="H505" i="8"/>
  <c r="H513" i="8"/>
  <c r="H521" i="8"/>
  <c r="H529" i="8"/>
  <c r="H537" i="8"/>
  <c r="H545" i="8"/>
  <c r="H553" i="8"/>
  <c r="H561" i="8"/>
  <c r="H569" i="8"/>
  <c r="H577" i="8"/>
  <c r="H585" i="8"/>
  <c r="H593" i="8"/>
  <c r="H601" i="8"/>
  <c r="H609" i="8"/>
  <c r="H617" i="8"/>
  <c r="H625" i="8"/>
  <c r="H633" i="8"/>
  <c r="H641" i="8"/>
  <c r="H649" i="8"/>
  <c r="H657" i="8"/>
  <c r="H665" i="8"/>
  <c r="H673" i="8"/>
  <c r="H681" i="8"/>
  <c r="H689" i="8"/>
  <c r="H697" i="8"/>
  <c r="H705" i="8"/>
  <c r="H713" i="8"/>
  <c r="H721" i="8"/>
  <c r="H729" i="8"/>
  <c r="H737" i="8"/>
  <c r="H745" i="8"/>
  <c r="H52" i="8"/>
  <c r="U302" i="8"/>
  <c r="H97" i="8"/>
  <c r="H154" i="8"/>
  <c r="H162" i="8"/>
  <c r="H170" i="8"/>
  <c r="H178" i="8"/>
  <c r="H186" i="8"/>
  <c r="H194" i="8"/>
  <c r="H202" i="8"/>
  <c r="H210" i="8"/>
  <c r="H218" i="8"/>
  <c r="H226" i="8"/>
  <c r="H234" i="8"/>
  <c r="H242" i="8"/>
  <c r="H250" i="8"/>
  <c r="H258" i="8"/>
  <c r="H266" i="8"/>
  <c r="H274" i="8"/>
  <c r="H282" i="8"/>
  <c r="H290" i="8"/>
  <c r="H298" i="8"/>
  <c r="H306" i="8"/>
  <c r="H314" i="8"/>
  <c r="H322" i="8"/>
  <c r="H330" i="8"/>
  <c r="H338" i="8"/>
  <c r="H346" i="8"/>
  <c r="H354" i="8"/>
  <c r="H362" i="8"/>
  <c r="H370" i="8"/>
  <c r="H378" i="8"/>
  <c r="H386" i="8"/>
  <c r="H394" i="8"/>
  <c r="H402" i="8"/>
  <c r="H410" i="8"/>
  <c r="H418" i="8"/>
  <c r="H426" i="8"/>
  <c r="H434" i="8"/>
  <c r="H442" i="8"/>
  <c r="H450" i="8"/>
  <c r="H458" i="8"/>
  <c r="H466" i="8"/>
  <c r="H474" i="8"/>
  <c r="H482" i="8"/>
  <c r="H490" i="8"/>
  <c r="H498" i="8"/>
  <c r="H506" i="8"/>
  <c r="H514" i="8"/>
  <c r="H522" i="8"/>
  <c r="H530" i="8"/>
  <c r="H538" i="8"/>
  <c r="H546" i="8"/>
  <c r="H554" i="8"/>
  <c r="H562" i="8"/>
  <c r="H570" i="8"/>
  <c r="H578" i="8"/>
  <c r="H586" i="8"/>
  <c r="H594" i="8"/>
  <c r="H602" i="8"/>
  <c r="H610" i="8"/>
  <c r="H618" i="8"/>
  <c r="H626" i="8"/>
  <c r="H634" i="8"/>
  <c r="H642" i="8"/>
  <c r="H650" i="8"/>
  <c r="H658" i="8"/>
  <c r="H666" i="8"/>
  <c r="H674" i="8"/>
  <c r="H682" i="8"/>
  <c r="H690" i="8"/>
  <c r="H698" i="8"/>
  <c r="H706" i="8"/>
  <c r="H714" i="8"/>
  <c r="H722" i="8"/>
  <c r="H730" i="8"/>
  <c r="H738" i="8"/>
  <c r="H746" i="8"/>
  <c r="U432" i="8"/>
  <c r="H105" i="8"/>
  <c r="H155" i="8"/>
  <c r="H163" i="8"/>
  <c r="H171" i="8"/>
  <c r="H179" i="8"/>
  <c r="H187" i="8"/>
  <c r="H195" i="8"/>
  <c r="H203" i="8"/>
  <c r="H211" i="8"/>
  <c r="H219" i="8"/>
  <c r="H227" i="8"/>
  <c r="H235" i="8"/>
  <c r="H243" i="8"/>
  <c r="H251" i="8"/>
  <c r="H259" i="8"/>
  <c r="H267" i="8"/>
  <c r="H275" i="8"/>
  <c r="H283" i="8"/>
  <c r="H291" i="8"/>
  <c r="H299" i="8"/>
  <c r="H307" i="8"/>
  <c r="H315" i="8"/>
  <c r="H323" i="8"/>
  <c r="H331" i="8"/>
  <c r="H339" i="8"/>
  <c r="H347" i="8"/>
  <c r="H355" i="8"/>
  <c r="H363" i="8"/>
  <c r="H371" i="8"/>
  <c r="H379" i="8"/>
  <c r="H387" i="8"/>
  <c r="H395" i="8"/>
  <c r="H403" i="8"/>
  <c r="H411" i="8"/>
  <c r="H419" i="8"/>
  <c r="H427" i="8"/>
  <c r="H435" i="8"/>
  <c r="H443" i="8"/>
  <c r="H451" i="8"/>
  <c r="H459" i="8"/>
  <c r="H467" i="8"/>
  <c r="H475" i="8"/>
  <c r="H483" i="8"/>
  <c r="H491" i="8"/>
  <c r="H499" i="8"/>
  <c r="H507" i="8"/>
  <c r="H515" i="8"/>
  <c r="H523" i="8"/>
  <c r="H531" i="8"/>
  <c r="H539" i="8"/>
  <c r="H547" i="8"/>
  <c r="H555" i="8"/>
  <c r="H563" i="8"/>
  <c r="H571" i="8"/>
  <c r="H579" i="8"/>
  <c r="H587" i="8"/>
  <c r="H595" i="8"/>
  <c r="H603" i="8"/>
  <c r="H611" i="8"/>
  <c r="H619" i="8"/>
  <c r="H627" i="8"/>
  <c r="H635" i="8"/>
  <c r="H643" i="8"/>
  <c r="H651" i="8"/>
  <c r="H659" i="8"/>
  <c r="H667" i="8"/>
  <c r="H675" i="8"/>
  <c r="H683" i="8"/>
  <c r="H691" i="8"/>
  <c r="H699" i="8"/>
  <c r="H707" i="8"/>
  <c r="H715" i="8"/>
  <c r="H723" i="8"/>
  <c r="H731" i="8"/>
  <c r="H739" i="8"/>
  <c r="H747" i="8"/>
  <c r="U560" i="8"/>
  <c r="H113" i="8"/>
  <c r="H156" i="8"/>
  <c r="H164" i="8"/>
  <c r="H172" i="8"/>
  <c r="H180" i="8"/>
  <c r="H188" i="8"/>
  <c r="H196" i="8"/>
  <c r="H204" i="8"/>
  <c r="H212" i="8"/>
  <c r="H220" i="8"/>
  <c r="H228" i="8"/>
  <c r="H236" i="8"/>
  <c r="H244" i="8"/>
  <c r="H252" i="8"/>
  <c r="H260" i="8"/>
  <c r="H268" i="8"/>
  <c r="H276" i="8"/>
  <c r="H284" i="8"/>
  <c r="H292" i="8"/>
  <c r="H300" i="8"/>
  <c r="H308" i="8"/>
  <c r="H316" i="8"/>
  <c r="H324" i="8"/>
  <c r="H332" i="8"/>
  <c r="H340" i="8"/>
  <c r="H348" i="8"/>
  <c r="H356" i="8"/>
  <c r="H364" i="8"/>
  <c r="H372" i="8"/>
  <c r="H380" i="8"/>
  <c r="H388" i="8"/>
  <c r="H396" i="8"/>
  <c r="H404" i="8"/>
  <c r="H412" i="8"/>
  <c r="H420" i="8"/>
  <c r="H428" i="8"/>
  <c r="H436" i="8"/>
  <c r="H444" i="8"/>
  <c r="H452" i="8"/>
  <c r="H460" i="8"/>
  <c r="H468" i="8"/>
  <c r="H476" i="8"/>
  <c r="H484" i="8"/>
  <c r="H492" i="8"/>
  <c r="H500" i="8"/>
  <c r="H508" i="8"/>
  <c r="H516" i="8"/>
  <c r="H524" i="8"/>
  <c r="H532" i="8"/>
  <c r="H540" i="8"/>
  <c r="H548" i="8"/>
  <c r="H556" i="8"/>
  <c r="H564" i="8"/>
  <c r="H572" i="8"/>
  <c r="H580" i="8"/>
  <c r="H588" i="8"/>
  <c r="H596" i="8"/>
  <c r="H604" i="8"/>
  <c r="H612" i="8"/>
  <c r="H620" i="8"/>
  <c r="H628" i="8"/>
  <c r="H636" i="8"/>
  <c r="H644" i="8"/>
  <c r="H652" i="8"/>
  <c r="H660" i="8"/>
  <c r="H668" i="8"/>
  <c r="H676" i="8"/>
  <c r="H684" i="8"/>
  <c r="H692" i="8"/>
  <c r="H700" i="8"/>
  <c r="H708" i="8"/>
  <c r="H716" i="8"/>
  <c r="H724" i="8"/>
  <c r="H732" i="8"/>
  <c r="H740" i="8"/>
  <c r="H748" i="8"/>
  <c r="U660" i="8"/>
  <c r="H57" i="8"/>
  <c r="H121" i="8"/>
  <c r="H157" i="8"/>
  <c r="H165" i="8"/>
  <c r="H173" i="8"/>
  <c r="H181" i="8"/>
  <c r="H189" i="8"/>
  <c r="H197" i="8"/>
  <c r="H205" i="8"/>
  <c r="H213" i="8"/>
  <c r="H221" i="8"/>
  <c r="H229" i="8"/>
  <c r="H237" i="8"/>
  <c r="H245" i="8"/>
  <c r="H253" i="8"/>
  <c r="H261" i="8"/>
  <c r="H269" i="8"/>
  <c r="H277" i="8"/>
  <c r="H285" i="8"/>
  <c r="H293" i="8"/>
  <c r="H301" i="8"/>
  <c r="H309" i="8"/>
  <c r="H317" i="8"/>
  <c r="H325" i="8"/>
  <c r="H333" i="8"/>
  <c r="H341" i="8"/>
  <c r="H349" i="8"/>
  <c r="H357" i="8"/>
  <c r="H365" i="8"/>
  <c r="H373" i="8"/>
  <c r="H381" i="8"/>
  <c r="H389" i="8"/>
  <c r="H397" i="8"/>
  <c r="H405" i="8"/>
  <c r="H413" i="8"/>
  <c r="H421" i="8"/>
  <c r="H429" i="8"/>
  <c r="H437" i="8"/>
  <c r="H445" i="8"/>
  <c r="H453" i="8"/>
  <c r="H461" i="8"/>
  <c r="H469" i="8"/>
  <c r="H477" i="8"/>
  <c r="H485" i="8"/>
  <c r="H493" i="8"/>
  <c r="H501" i="8"/>
  <c r="H509" i="8"/>
  <c r="H517" i="8"/>
  <c r="H525" i="8"/>
  <c r="H533" i="8"/>
  <c r="H541" i="8"/>
  <c r="H549" i="8"/>
  <c r="H557" i="8"/>
  <c r="H565" i="8"/>
  <c r="H573" i="8"/>
  <c r="H581" i="8"/>
  <c r="H589" i="8"/>
  <c r="H597" i="8"/>
  <c r="H605" i="8"/>
  <c r="H613" i="8"/>
  <c r="H621" i="8"/>
  <c r="H629" i="8"/>
  <c r="H637" i="8"/>
  <c r="H645" i="8"/>
  <c r="H653" i="8"/>
  <c r="H661" i="8"/>
  <c r="H669" i="8"/>
  <c r="H677" i="8"/>
  <c r="H685" i="8"/>
  <c r="H693" i="8"/>
  <c r="H701" i="8"/>
  <c r="H709" i="8"/>
  <c r="H717" i="8"/>
  <c r="H725" i="8"/>
  <c r="H733" i="8"/>
  <c r="H741" i="8"/>
  <c r="H749" i="8"/>
  <c r="U696" i="8"/>
  <c r="H65" i="8"/>
  <c r="H129" i="8"/>
  <c r="H158" i="8"/>
  <c r="H166" i="8"/>
  <c r="H174" i="8"/>
  <c r="H182" i="8"/>
  <c r="H190" i="8"/>
  <c r="H198" i="8"/>
  <c r="H206" i="8"/>
  <c r="H214" i="8"/>
  <c r="H222" i="8"/>
  <c r="H230" i="8"/>
  <c r="H238" i="8"/>
  <c r="H246" i="8"/>
  <c r="H254" i="8"/>
  <c r="H262" i="8"/>
  <c r="H270" i="8"/>
  <c r="H278" i="8"/>
  <c r="H286" i="8"/>
  <c r="H294" i="8"/>
  <c r="H302" i="8"/>
  <c r="H310" i="8"/>
  <c r="H318" i="8"/>
  <c r="H326" i="8"/>
  <c r="H334" i="8"/>
  <c r="H342" i="8"/>
  <c r="H350" i="8"/>
  <c r="H358" i="8"/>
  <c r="H366" i="8"/>
  <c r="H374" i="8"/>
  <c r="H382" i="8"/>
  <c r="H390" i="8"/>
  <c r="H398" i="8"/>
  <c r="H406" i="8"/>
  <c r="H414" i="8"/>
  <c r="H422" i="8"/>
  <c r="H430" i="8"/>
  <c r="H438" i="8"/>
  <c r="H446" i="8"/>
  <c r="H454" i="8"/>
  <c r="H462" i="8"/>
  <c r="H470" i="8"/>
  <c r="H478" i="8"/>
  <c r="H486" i="8"/>
  <c r="H494" i="8"/>
  <c r="H502" i="8"/>
  <c r="H510" i="8"/>
  <c r="H518" i="8"/>
  <c r="H526" i="8"/>
  <c r="H534" i="8"/>
  <c r="H542" i="8"/>
  <c r="H550" i="8"/>
  <c r="H558" i="8"/>
  <c r="H566" i="8"/>
  <c r="H574" i="8"/>
  <c r="H582" i="8"/>
  <c r="H590" i="8"/>
  <c r="H598" i="8"/>
  <c r="H606" i="8"/>
  <c r="H614" i="8"/>
  <c r="H622" i="8"/>
  <c r="H630" i="8"/>
  <c r="H638" i="8"/>
  <c r="H646" i="8"/>
  <c r="H654" i="8"/>
  <c r="H662" i="8"/>
  <c r="H670" i="8"/>
  <c r="H678" i="8"/>
  <c r="H686" i="8"/>
  <c r="H694" i="8"/>
  <c r="H702" i="8"/>
  <c r="H710" i="8"/>
  <c r="H718" i="8"/>
  <c r="H726" i="8"/>
  <c r="H734" i="8"/>
  <c r="H742" i="8"/>
  <c r="H750" i="8"/>
  <c r="U717" i="8"/>
  <c r="H183" i="8"/>
  <c r="H247" i="8"/>
  <c r="H311" i="8"/>
  <c r="H375" i="8"/>
  <c r="H439" i="8"/>
  <c r="H503" i="8"/>
  <c r="H567" i="8"/>
  <c r="H631" i="8"/>
  <c r="H695" i="8"/>
  <c r="H431" i="8"/>
  <c r="H495" i="8"/>
  <c r="H751" i="8"/>
  <c r="H191" i="8"/>
  <c r="H255" i="8"/>
  <c r="H319" i="8"/>
  <c r="H383" i="8"/>
  <c r="H447" i="8"/>
  <c r="H511" i="8"/>
  <c r="H575" i="8"/>
  <c r="H639" i="8"/>
  <c r="H703" i="8"/>
  <c r="H303" i="8"/>
  <c r="H687" i="8"/>
  <c r="H199" i="8"/>
  <c r="H263" i="8"/>
  <c r="H327" i="8"/>
  <c r="H391" i="8"/>
  <c r="H455" i="8"/>
  <c r="H519" i="8"/>
  <c r="H583" i="8"/>
  <c r="H647" i="8"/>
  <c r="H711" i="8"/>
  <c r="H175" i="8"/>
  <c r="H559" i="8"/>
  <c r="H73" i="8"/>
  <c r="H207" i="8"/>
  <c r="H271" i="8"/>
  <c r="H335" i="8"/>
  <c r="H399" i="8"/>
  <c r="H463" i="8"/>
  <c r="H527" i="8"/>
  <c r="H591" i="8"/>
  <c r="H655" i="8"/>
  <c r="H719" i="8"/>
  <c r="H367" i="8"/>
  <c r="H623" i="8"/>
  <c r="H137" i="8"/>
  <c r="H215" i="8"/>
  <c r="H279" i="8"/>
  <c r="H343" i="8"/>
  <c r="H407" i="8"/>
  <c r="H471" i="8"/>
  <c r="H535" i="8"/>
  <c r="H599" i="8"/>
  <c r="H663" i="8"/>
  <c r="H727" i="8"/>
  <c r="H239" i="8"/>
  <c r="H159" i="8"/>
  <c r="H223" i="8"/>
  <c r="H287" i="8"/>
  <c r="H351" i="8"/>
  <c r="H415" i="8"/>
  <c r="H479" i="8"/>
  <c r="H543" i="8"/>
  <c r="H607" i="8"/>
  <c r="H671" i="8"/>
  <c r="H735" i="8"/>
  <c r="H167" i="8"/>
  <c r="H231" i="8"/>
  <c r="H295" i="8"/>
  <c r="H359" i="8"/>
  <c r="H423" i="8"/>
  <c r="H487" i="8"/>
  <c r="H551" i="8"/>
  <c r="H615" i="8"/>
  <c r="H679" i="8"/>
  <c r="H743" i="8"/>
  <c r="S57" i="8"/>
  <c r="S65" i="8"/>
  <c r="S73" i="8"/>
  <c r="S81" i="8"/>
  <c r="S89" i="8"/>
  <c r="S97" i="8"/>
  <c r="S105" i="8"/>
  <c r="S113" i="8"/>
  <c r="S121" i="8"/>
  <c r="S129" i="8"/>
  <c r="S137" i="8"/>
  <c r="S145" i="8"/>
  <c r="S153" i="8"/>
  <c r="S161" i="8"/>
  <c r="S169" i="8"/>
  <c r="S177" i="8"/>
  <c r="S185" i="8"/>
  <c r="S193" i="8"/>
  <c r="S201" i="8"/>
  <c r="S209" i="8"/>
  <c r="S217" i="8"/>
  <c r="S225" i="8"/>
  <c r="S233" i="8"/>
  <c r="S241" i="8"/>
  <c r="S249" i="8"/>
  <c r="S257" i="8"/>
  <c r="S265" i="8"/>
  <c r="S273" i="8"/>
  <c r="S281" i="8"/>
  <c r="S289" i="8"/>
  <c r="S297" i="8"/>
  <c r="S305" i="8"/>
  <c r="S313" i="8"/>
  <c r="S321" i="8"/>
  <c r="S329" i="8"/>
  <c r="S337" i="8"/>
  <c r="S345" i="8"/>
  <c r="S353" i="8"/>
  <c r="S361" i="8"/>
  <c r="S369" i="8"/>
  <c r="S377" i="8"/>
  <c r="S385" i="8"/>
  <c r="S393" i="8"/>
  <c r="S401" i="8"/>
  <c r="S409" i="8"/>
  <c r="S417" i="8"/>
  <c r="S425" i="8"/>
  <c r="S433" i="8"/>
  <c r="S441" i="8"/>
  <c r="S449" i="8"/>
  <c r="S457" i="8"/>
  <c r="S465" i="8"/>
  <c r="S58" i="8"/>
  <c r="S66" i="8"/>
  <c r="S74" i="8"/>
  <c r="S82" i="8"/>
  <c r="S90" i="8"/>
  <c r="S98" i="8"/>
  <c r="S106" i="8"/>
  <c r="S114" i="8"/>
  <c r="S122" i="8"/>
  <c r="S130" i="8"/>
  <c r="S138" i="8"/>
  <c r="S146" i="8"/>
  <c r="S154" i="8"/>
  <c r="S162" i="8"/>
  <c r="S170" i="8"/>
  <c r="S178" i="8"/>
  <c r="S186" i="8"/>
  <c r="S194" i="8"/>
  <c r="S202" i="8"/>
  <c r="S210" i="8"/>
  <c r="S218" i="8"/>
  <c r="S226" i="8"/>
  <c r="S234" i="8"/>
  <c r="S242" i="8"/>
  <c r="S250" i="8"/>
  <c r="S258" i="8"/>
  <c r="S266" i="8"/>
  <c r="S274" i="8"/>
  <c r="S282" i="8"/>
  <c r="S290" i="8"/>
  <c r="S298" i="8"/>
  <c r="S306" i="8"/>
  <c r="S314" i="8"/>
  <c r="S322" i="8"/>
  <c r="S330" i="8"/>
  <c r="S338" i="8"/>
  <c r="S346" i="8"/>
  <c r="S354" i="8"/>
  <c r="S362" i="8"/>
  <c r="S370" i="8"/>
  <c r="S378" i="8"/>
  <c r="S386" i="8"/>
  <c r="S394" i="8"/>
  <c r="S402" i="8"/>
  <c r="S410" i="8"/>
  <c r="S418" i="8"/>
  <c r="S426" i="8"/>
  <c r="S434" i="8"/>
  <c r="S442" i="8"/>
  <c r="S450" i="8"/>
  <c r="S458" i="8"/>
  <c r="S466" i="8"/>
  <c r="S59" i="8"/>
  <c r="S67" i="8"/>
  <c r="S75" i="8"/>
  <c r="S83" i="8"/>
  <c r="S91" i="8"/>
  <c r="S99" i="8"/>
  <c r="S107" i="8"/>
  <c r="S115" i="8"/>
  <c r="S123" i="8"/>
  <c r="S131" i="8"/>
  <c r="S139" i="8"/>
  <c r="S147" i="8"/>
  <c r="S155" i="8"/>
  <c r="S163" i="8"/>
  <c r="S171" i="8"/>
  <c r="S179" i="8"/>
  <c r="S187" i="8"/>
  <c r="S195" i="8"/>
  <c r="S203" i="8"/>
  <c r="S211" i="8"/>
  <c r="S219" i="8"/>
  <c r="S227" i="8"/>
  <c r="S235" i="8"/>
  <c r="S243" i="8"/>
  <c r="S251" i="8"/>
  <c r="S259" i="8"/>
  <c r="S267" i="8"/>
  <c r="S275" i="8"/>
  <c r="S283" i="8"/>
  <c r="S291" i="8"/>
  <c r="S299" i="8"/>
  <c r="S307" i="8"/>
  <c r="S315" i="8"/>
  <c r="S323" i="8"/>
  <c r="S331" i="8"/>
  <c r="S339" i="8"/>
  <c r="S347" i="8"/>
  <c r="S355" i="8"/>
  <c r="S363" i="8"/>
  <c r="S371" i="8"/>
  <c r="S379" i="8"/>
  <c r="S387" i="8"/>
  <c r="S395" i="8"/>
  <c r="S403" i="8"/>
  <c r="S411" i="8"/>
  <c r="S419" i="8"/>
  <c r="S427" i="8"/>
  <c r="S435" i="8"/>
  <c r="S443" i="8"/>
  <c r="S451" i="8"/>
  <c r="S459" i="8"/>
  <c r="S60" i="8"/>
  <c r="S68" i="8"/>
  <c r="S76" i="8"/>
  <c r="S84" i="8"/>
  <c r="S92" i="8"/>
  <c r="S100" i="8"/>
  <c r="S108" i="8"/>
  <c r="S116" i="8"/>
  <c r="S124" i="8"/>
  <c r="S132" i="8"/>
  <c r="S140" i="8"/>
  <c r="S148" i="8"/>
  <c r="S156" i="8"/>
  <c r="S164" i="8"/>
  <c r="S172" i="8"/>
  <c r="S180" i="8"/>
  <c r="S188" i="8"/>
  <c r="S196" i="8"/>
  <c r="S204" i="8"/>
  <c r="S212" i="8"/>
  <c r="S220" i="8"/>
  <c r="S228" i="8"/>
  <c r="S236" i="8"/>
  <c r="S244" i="8"/>
  <c r="S252" i="8"/>
  <c r="S260" i="8"/>
  <c r="S268" i="8"/>
  <c r="S276" i="8"/>
  <c r="S284" i="8"/>
  <c r="S292" i="8"/>
  <c r="S300" i="8"/>
  <c r="S308" i="8"/>
  <c r="S316" i="8"/>
  <c r="S324" i="8"/>
  <c r="S332" i="8"/>
  <c r="S340" i="8"/>
  <c r="S348" i="8"/>
  <c r="S356" i="8"/>
  <c r="S364" i="8"/>
  <c r="S372" i="8"/>
  <c r="S380" i="8"/>
  <c r="S388" i="8"/>
  <c r="S396" i="8"/>
  <c r="S404" i="8"/>
  <c r="S412" i="8"/>
  <c r="S420" i="8"/>
  <c r="S428" i="8"/>
  <c r="S436" i="8"/>
  <c r="S444" i="8"/>
  <c r="S452" i="8"/>
  <c r="S460" i="8"/>
  <c r="S53" i="8"/>
  <c r="S61" i="8"/>
  <c r="S69" i="8"/>
  <c r="S77" i="8"/>
  <c r="S85" i="8"/>
  <c r="S93" i="8"/>
  <c r="S101" i="8"/>
  <c r="S109" i="8"/>
  <c r="S117" i="8"/>
  <c r="S125" i="8"/>
  <c r="S133" i="8"/>
  <c r="S141" i="8"/>
  <c r="S149" i="8"/>
  <c r="S157" i="8"/>
  <c r="S165" i="8"/>
  <c r="S173" i="8"/>
  <c r="S181" i="8"/>
  <c r="S189" i="8"/>
  <c r="S197" i="8"/>
  <c r="S205" i="8"/>
  <c r="S213" i="8"/>
  <c r="S221" i="8"/>
  <c r="S229" i="8"/>
  <c r="S237" i="8"/>
  <c r="S245" i="8"/>
  <c r="S253" i="8"/>
  <c r="S261" i="8"/>
  <c r="S269" i="8"/>
  <c r="S277" i="8"/>
  <c r="S285" i="8"/>
  <c r="S293" i="8"/>
  <c r="S301" i="8"/>
  <c r="S309" i="8"/>
  <c r="S317" i="8"/>
  <c r="S325" i="8"/>
  <c r="S333" i="8"/>
  <c r="S341" i="8"/>
  <c r="S349" i="8"/>
  <c r="S357" i="8"/>
  <c r="S365" i="8"/>
  <c r="S373" i="8"/>
  <c r="S381" i="8"/>
  <c r="S389" i="8"/>
  <c r="S397" i="8"/>
  <c r="S405" i="8"/>
  <c r="S413" i="8"/>
  <c r="S421" i="8"/>
  <c r="S429" i="8"/>
  <c r="S437" i="8"/>
  <c r="S445" i="8"/>
  <c r="S453" i="8"/>
  <c r="S461" i="8"/>
  <c r="S54" i="8"/>
  <c r="S62" i="8"/>
  <c r="S70" i="8"/>
  <c r="S78" i="8"/>
  <c r="S86" i="8"/>
  <c r="S94" i="8"/>
  <c r="S102" i="8"/>
  <c r="S110" i="8"/>
  <c r="S118" i="8"/>
  <c r="S126" i="8"/>
  <c r="S134" i="8"/>
  <c r="S142" i="8"/>
  <c r="S150" i="8"/>
  <c r="S158" i="8"/>
  <c r="S166" i="8"/>
  <c r="S174" i="8"/>
  <c r="S182" i="8"/>
  <c r="S190" i="8"/>
  <c r="S198" i="8"/>
  <c r="S206" i="8"/>
  <c r="S214" i="8"/>
  <c r="S222" i="8"/>
  <c r="S230" i="8"/>
  <c r="S238" i="8"/>
  <c r="S246" i="8"/>
  <c r="S254" i="8"/>
  <c r="S262" i="8"/>
  <c r="S270" i="8"/>
  <c r="S278" i="8"/>
  <c r="S286" i="8"/>
  <c r="S294" i="8"/>
  <c r="S302" i="8"/>
  <c r="S310" i="8"/>
  <c r="S318" i="8"/>
  <c r="S326" i="8"/>
  <c r="S334" i="8"/>
  <c r="S342" i="8"/>
  <c r="S350" i="8"/>
  <c r="S358" i="8"/>
  <c r="S366" i="8"/>
  <c r="S374" i="8"/>
  <c r="S382" i="8"/>
  <c r="S390" i="8"/>
  <c r="S398" i="8"/>
  <c r="S406" i="8"/>
  <c r="S414" i="8"/>
  <c r="S422" i="8"/>
  <c r="S430" i="8"/>
  <c r="S438" i="8"/>
  <c r="S446" i="8"/>
  <c r="S454" i="8"/>
  <c r="S462" i="8"/>
  <c r="S55" i="8"/>
  <c r="S63" i="8"/>
  <c r="S71" i="8"/>
  <c r="S79" i="8"/>
  <c r="S87" i="8"/>
  <c r="S95" i="8"/>
  <c r="S103" i="8"/>
  <c r="S111" i="8"/>
  <c r="S119" i="8"/>
  <c r="S127" i="8"/>
  <c r="S135" i="8"/>
  <c r="S143" i="8"/>
  <c r="S151" i="8"/>
  <c r="S159" i="8"/>
  <c r="S167" i="8"/>
  <c r="S175" i="8"/>
  <c r="S183" i="8"/>
  <c r="S191" i="8"/>
  <c r="S199" i="8"/>
  <c r="S207" i="8"/>
  <c r="S215" i="8"/>
  <c r="S223" i="8"/>
  <c r="S231" i="8"/>
  <c r="S239" i="8"/>
  <c r="S247" i="8"/>
  <c r="S255" i="8"/>
  <c r="S263" i="8"/>
  <c r="S271" i="8"/>
  <c r="S279" i="8"/>
  <c r="S287" i="8"/>
  <c r="S295" i="8"/>
  <c r="S303" i="8"/>
  <c r="S311" i="8"/>
  <c r="S319" i="8"/>
  <c r="S327" i="8"/>
  <c r="S335" i="8"/>
  <c r="S343" i="8"/>
  <c r="S351" i="8"/>
  <c r="S359" i="8"/>
  <c r="S367" i="8"/>
  <c r="S375" i="8"/>
  <c r="S383" i="8"/>
  <c r="S391" i="8"/>
  <c r="S399" i="8"/>
  <c r="S407" i="8"/>
  <c r="S415" i="8"/>
  <c r="S423" i="8"/>
  <c r="S431" i="8"/>
  <c r="S439" i="8"/>
  <c r="S447" i="8"/>
  <c r="S455" i="8"/>
  <c r="S463" i="8"/>
  <c r="S112" i="8"/>
  <c r="S176" i="8"/>
  <c r="S240" i="8"/>
  <c r="S304" i="8"/>
  <c r="S368" i="8"/>
  <c r="S432" i="8"/>
  <c r="S470" i="8"/>
  <c r="S478" i="8"/>
  <c r="S486" i="8"/>
  <c r="S494" i="8"/>
  <c r="S502" i="8"/>
  <c r="S510" i="8"/>
  <c r="S518" i="8"/>
  <c r="S526" i="8"/>
  <c r="S534" i="8"/>
  <c r="S542" i="8"/>
  <c r="S550" i="8"/>
  <c r="S558" i="8"/>
  <c r="S566" i="8"/>
  <c r="S574" i="8"/>
  <c r="S582" i="8"/>
  <c r="S590" i="8"/>
  <c r="S598" i="8"/>
  <c r="S606" i="8"/>
  <c r="S614" i="8"/>
  <c r="S622" i="8"/>
  <c r="S630" i="8"/>
  <c r="S638" i="8"/>
  <c r="S646" i="8"/>
  <c r="S654" i="8"/>
  <c r="S662" i="8"/>
  <c r="S670" i="8"/>
  <c r="S678" i="8"/>
  <c r="S686" i="8"/>
  <c r="S694" i="8"/>
  <c r="S702" i="8"/>
  <c r="S710" i="8"/>
  <c r="S718" i="8"/>
  <c r="S726" i="8"/>
  <c r="S734" i="8"/>
  <c r="S742" i="8"/>
  <c r="S750" i="8"/>
  <c r="S56" i="8"/>
  <c r="S120" i="8"/>
  <c r="S184" i="8"/>
  <c r="S248" i="8"/>
  <c r="S312" i="8"/>
  <c r="S376" i="8"/>
  <c r="S440" i="8"/>
  <c r="S471" i="8"/>
  <c r="S479" i="8"/>
  <c r="S487" i="8"/>
  <c r="S495" i="8"/>
  <c r="S503" i="8"/>
  <c r="S511" i="8"/>
  <c r="S519" i="8"/>
  <c r="S527" i="8"/>
  <c r="S535" i="8"/>
  <c r="S543" i="8"/>
  <c r="S551" i="8"/>
  <c r="S559" i="8"/>
  <c r="S567" i="8"/>
  <c r="S575" i="8"/>
  <c r="S583" i="8"/>
  <c r="S591" i="8"/>
  <c r="S599" i="8"/>
  <c r="S607" i="8"/>
  <c r="S615" i="8"/>
  <c r="S623" i="8"/>
  <c r="S631" i="8"/>
  <c r="S639" i="8"/>
  <c r="S647" i="8"/>
  <c r="S655" i="8"/>
  <c r="S663" i="8"/>
  <c r="S671" i="8"/>
  <c r="S679" i="8"/>
  <c r="S687" i="8"/>
  <c r="S695" i="8"/>
  <c r="S703" i="8"/>
  <c r="S711" i="8"/>
  <c r="S719" i="8"/>
  <c r="S727" i="8"/>
  <c r="S735" i="8"/>
  <c r="S743" i="8"/>
  <c r="S751" i="8"/>
  <c r="S64" i="8"/>
  <c r="S128" i="8"/>
  <c r="S192" i="8"/>
  <c r="S256" i="8"/>
  <c r="S320" i="8"/>
  <c r="S384" i="8"/>
  <c r="S448" i="8"/>
  <c r="S472" i="8"/>
  <c r="S480" i="8"/>
  <c r="S488" i="8"/>
  <c r="S496" i="8"/>
  <c r="S504" i="8"/>
  <c r="S512" i="8"/>
  <c r="S520" i="8"/>
  <c r="S528" i="8"/>
  <c r="S536" i="8"/>
  <c r="S544" i="8"/>
  <c r="S552" i="8"/>
  <c r="S560" i="8"/>
  <c r="S568" i="8"/>
  <c r="S576" i="8"/>
  <c r="S584" i="8"/>
  <c r="S592" i="8"/>
  <c r="S600" i="8"/>
  <c r="S608" i="8"/>
  <c r="S616" i="8"/>
  <c r="S624" i="8"/>
  <c r="S632" i="8"/>
  <c r="S640" i="8"/>
  <c r="S648" i="8"/>
  <c r="S656" i="8"/>
  <c r="S664" i="8"/>
  <c r="S672" i="8"/>
  <c r="S680" i="8"/>
  <c r="S688" i="8"/>
  <c r="S696" i="8"/>
  <c r="S704" i="8"/>
  <c r="S712" i="8"/>
  <c r="S720" i="8"/>
  <c r="S728" i="8"/>
  <c r="S736" i="8"/>
  <c r="S744" i="8"/>
  <c r="S752" i="8"/>
  <c r="S72" i="8"/>
  <c r="S136" i="8"/>
  <c r="S200" i="8"/>
  <c r="S264" i="8"/>
  <c r="S328" i="8"/>
  <c r="S392" i="8"/>
  <c r="S456" i="8"/>
  <c r="S473" i="8"/>
  <c r="S481" i="8"/>
  <c r="S489" i="8"/>
  <c r="S497" i="8"/>
  <c r="S505" i="8"/>
  <c r="S513" i="8"/>
  <c r="S521" i="8"/>
  <c r="S529" i="8"/>
  <c r="S537" i="8"/>
  <c r="S545" i="8"/>
  <c r="S553" i="8"/>
  <c r="S561" i="8"/>
  <c r="S569" i="8"/>
  <c r="S577" i="8"/>
  <c r="S585" i="8"/>
  <c r="S593" i="8"/>
  <c r="S601" i="8"/>
  <c r="S609" i="8"/>
  <c r="S617" i="8"/>
  <c r="S625" i="8"/>
  <c r="S633" i="8"/>
  <c r="S641" i="8"/>
  <c r="S649" i="8"/>
  <c r="S657" i="8"/>
  <c r="S665" i="8"/>
  <c r="S673" i="8"/>
  <c r="S681" i="8"/>
  <c r="S689" i="8"/>
  <c r="S697" i="8"/>
  <c r="S705" i="8"/>
  <c r="S713" i="8"/>
  <c r="S721" i="8"/>
  <c r="S729" i="8"/>
  <c r="S737" i="8"/>
  <c r="S745" i="8"/>
  <c r="S52" i="8"/>
  <c r="S80" i="8"/>
  <c r="S144" i="8"/>
  <c r="S208" i="8"/>
  <c r="S272" i="8"/>
  <c r="S336" i="8"/>
  <c r="S400" i="8"/>
  <c r="S464" i="8"/>
  <c r="S474" i="8"/>
  <c r="S482" i="8"/>
  <c r="S490" i="8"/>
  <c r="S498" i="8"/>
  <c r="S506" i="8"/>
  <c r="S514" i="8"/>
  <c r="S522" i="8"/>
  <c r="S530" i="8"/>
  <c r="S538" i="8"/>
  <c r="S546" i="8"/>
  <c r="S554" i="8"/>
  <c r="S562" i="8"/>
  <c r="S570" i="8"/>
  <c r="S578" i="8"/>
  <c r="S586" i="8"/>
  <c r="S594" i="8"/>
  <c r="S602" i="8"/>
  <c r="S610" i="8"/>
  <c r="S618" i="8"/>
  <c r="S626" i="8"/>
  <c r="S634" i="8"/>
  <c r="S642" i="8"/>
  <c r="S650" i="8"/>
  <c r="S658" i="8"/>
  <c r="S666" i="8"/>
  <c r="S674" i="8"/>
  <c r="S682" i="8"/>
  <c r="S690" i="8"/>
  <c r="S698" i="8"/>
  <c r="S706" i="8"/>
  <c r="S714" i="8"/>
  <c r="S722" i="8"/>
  <c r="S730" i="8"/>
  <c r="S738" i="8"/>
  <c r="S746" i="8"/>
  <c r="S88" i="8"/>
  <c r="S152" i="8"/>
  <c r="S216" i="8"/>
  <c r="S280" i="8"/>
  <c r="S344" i="8"/>
  <c r="S408" i="8"/>
  <c r="S467" i="8"/>
  <c r="S475" i="8"/>
  <c r="S483" i="8"/>
  <c r="S491" i="8"/>
  <c r="S499" i="8"/>
  <c r="S507" i="8"/>
  <c r="S515" i="8"/>
  <c r="S523" i="8"/>
  <c r="S531" i="8"/>
  <c r="S539" i="8"/>
  <c r="S547" i="8"/>
  <c r="S555" i="8"/>
  <c r="S563" i="8"/>
  <c r="S571" i="8"/>
  <c r="S579" i="8"/>
  <c r="S587" i="8"/>
  <c r="S595" i="8"/>
  <c r="S603" i="8"/>
  <c r="S611" i="8"/>
  <c r="S619" i="8"/>
  <c r="S627" i="8"/>
  <c r="S635" i="8"/>
  <c r="S643" i="8"/>
  <c r="S651" i="8"/>
  <c r="S659" i="8"/>
  <c r="S667" i="8"/>
  <c r="S675" i="8"/>
  <c r="S683" i="8"/>
  <c r="S691" i="8"/>
  <c r="S699" i="8"/>
  <c r="S707" i="8"/>
  <c r="S715" i="8"/>
  <c r="S723" i="8"/>
  <c r="S731" i="8"/>
  <c r="S739" i="8"/>
  <c r="S747" i="8"/>
  <c r="S96" i="8"/>
  <c r="S160" i="8"/>
  <c r="S224" i="8"/>
  <c r="S288" i="8"/>
  <c r="S352" i="8"/>
  <c r="S416" i="8"/>
  <c r="S468" i="8"/>
  <c r="S476" i="8"/>
  <c r="S484" i="8"/>
  <c r="S492" i="8"/>
  <c r="S500" i="8"/>
  <c r="S508" i="8"/>
  <c r="S516" i="8"/>
  <c r="S524" i="8"/>
  <c r="S532" i="8"/>
  <c r="S540" i="8"/>
  <c r="S548" i="8"/>
  <c r="S556" i="8"/>
  <c r="S564" i="8"/>
  <c r="S572" i="8"/>
  <c r="S580" i="8"/>
  <c r="S588" i="8"/>
  <c r="S596" i="8"/>
  <c r="S604" i="8"/>
  <c r="S612" i="8"/>
  <c r="S620" i="8"/>
  <c r="S628" i="8"/>
  <c r="S636" i="8"/>
  <c r="S644" i="8"/>
  <c r="S652" i="8"/>
  <c r="S660" i="8"/>
  <c r="S668" i="8"/>
  <c r="S676" i="8"/>
  <c r="S684" i="8"/>
  <c r="S692" i="8"/>
  <c r="S700" i="8"/>
  <c r="S708" i="8"/>
  <c r="S716" i="8"/>
  <c r="S724" i="8"/>
  <c r="S732" i="8"/>
  <c r="S740" i="8"/>
  <c r="S748" i="8"/>
  <c r="S424" i="8"/>
  <c r="S525" i="8"/>
  <c r="S589" i="8"/>
  <c r="S653" i="8"/>
  <c r="S717" i="8"/>
  <c r="S469" i="8"/>
  <c r="S533" i="8"/>
  <c r="S597" i="8"/>
  <c r="S661" i="8"/>
  <c r="S725" i="8"/>
  <c r="S168" i="8"/>
  <c r="S493" i="8"/>
  <c r="S557" i="8"/>
  <c r="S621" i="8"/>
  <c r="S685" i="8"/>
  <c r="S749" i="8"/>
  <c r="S232" i="8"/>
  <c r="S501" i="8"/>
  <c r="S565" i="8"/>
  <c r="S629" i="8"/>
  <c r="S693" i="8"/>
  <c r="S541" i="8"/>
  <c r="S669" i="8"/>
  <c r="S296" i="8"/>
  <c r="S573" i="8"/>
  <c r="S701" i="8"/>
  <c r="S477" i="8"/>
  <c r="S605" i="8"/>
  <c r="S733" i="8"/>
  <c r="S485" i="8"/>
  <c r="S613" i="8"/>
  <c r="S741" i="8"/>
  <c r="S645" i="8"/>
  <c r="S104" i="8"/>
  <c r="S677" i="8"/>
  <c r="S360" i="8"/>
  <c r="S709" i="8"/>
  <c r="R58" i="8"/>
  <c r="R66" i="8"/>
  <c r="R74" i="8"/>
  <c r="R82" i="8"/>
  <c r="R90" i="8"/>
  <c r="R98" i="8"/>
  <c r="R106" i="8"/>
  <c r="R114" i="8"/>
  <c r="R122" i="8"/>
  <c r="R130" i="8"/>
  <c r="R138" i="8"/>
  <c r="R146" i="8"/>
  <c r="R154" i="8"/>
  <c r="R162" i="8"/>
  <c r="R170" i="8"/>
  <c r="R178" i="8"/>
  <c r="R186" i="8"/>
  <c r="R194" i="8"/>
  <c r="R202" i="8"/>
  <c r="R210" i="8"/>
  <c r="R218" i="8"/>
  <c r="R226" i="8"/>
  <c r="R234" i="8"/>
  <c r="R242" i="8"/>
  <c r="R250" i="8"/>
  <c r="R258" i="8"/>
  <c r="R266" i="8"/>
  <c r="S509" i="8"/>
  <c r="R59" i="8"/>
  <c r="R67" i="8"/>
  <c r="R75" i="8"/>
  <c r="R83" i="8"/>
  <c r="R91" i="8"/>
  <c r="R99" i="8"/>
  <c r="R107" i="8"/>
  <c r="R115" i="8"/>
  <c r="R123" i="8"/>
  <c r="R131" i="8"/>
  <c r="R139" i="8"/>
  <c r="R147" i="8"/>
  <c r="R155" i="8"/>
  <c r="R163" i="8"/>
  <c r="R171" i="8"/>
  <c r="R179" i="8"/>
  <c r="R187" i="8"/>
  <c r="R195" i="8"/>
  <c r="R203" i="8"/>
  <c r="R211" i="8"/>
  <c r="R219" i="8"/>
  <c r="R227" i="8"/>
  <c r="R235" i="8"/>
  <c r="R243" i="8"/>
  <c r="R251" i="8"/>
  <c r="R259" i="8"/>
  <c r="R267" i="8"/>
  <c r="R275" i="8"/>
  <c r="R283" i="8"/>
  <c r="R291" i="8"/>
  <c r="R299" i="8"/>
  <c r="R307" i="8"/>
  <c r="R315" i="8"/>
  <c r="R323" i="8"/>
  <c r="R331" i="8"/>
  <c r="R339" i="8"/>
  <c r="R347" i="8"/>
  <c r="R355" i="8"/>
  <c r="R363" i="8"/>
  <c r="R371" i="8"/>
  <c r="R379" i="8"/>
  <c r="R387" i="8"/>
  <c r="R395" i="8"/>
  <c r="R403" i="8"/>
  <c r="R411" i="8"/>
  <c r="R419" i="8"/>
  <c r="R427" i="8"/>
  <c r="R435" i="8"/>
  <c r="R443" i="8"/>
  <c r="R451" i="8"/>
  <c r="R459" i="8"/>
  <c r="R467" i="8"/>
  <c r="R475" i="8"/>
  <c r="R483" i="8"/>
  <c r="S517" i="8"/>
  <c r="R60" i="8"/>
  <c r="R68" i="8"/>
  <c r="R76" i="8"/>
  <c r="R84" i="8"/>
  <c r="R92" i="8"/>
  <c r="R100" i="8"/>
  <c r="R108" i="8"/>
  <c r="R116" i="8"/>
  <c r="R124" i="8"/>
  <c r="R132" i="8"/>
  <c r="R140" i="8"/>
  <c r="R148" i="8"/>
  <c r="R156" i="8"/>
  <c r="R164" i="8"/>
  <c r="R172" i="8"/>
  <c r="R180" i="8"/>
  <c r="R188" i="8"/>
  <c r="R196" i="8"/>
  <c r="R204" i="8"/>
  <c r="R212" i="8"/>
  <c r="R220" i="8"/>
  <c r="R228" i="8"/>
  <c r="R236" i="8"/>
  <c r="R244" i="8"/>
  <c r="R252" i="8"/>
  <c r="R260" i="8"/>
  <c r="S549" i="8"/>
  <c r="R53" i="8"/>
  <c r="R61" i="8"/>
  <c r="R69" i="8"/>
  <c r="R77" i="8"/>
  <c r="R85" i="8"/>
  <c r="R93" i="8"/>
  <c r="R101" i="8"/>
  <c r="R109" i="8"/>
  <c r="R117" i="8"/>
  <c r="R125" i="8"/>
  <c r="R133" i="8"/>
  <c r="R141" i="8"/>
  <c r="R149" i="8"/>
  <c r="R157" i="8"/>
  <c r="R165" i="8"/>
  <c r="R173" i="8"/>
  <c r="R181" i="8"/>
  <c r="R189" i="8"/>
  <c r="R197" i="8"/>
  <c r="R205" i="8"/>
  <c r="R213" i="8"/>
  <c r="R221" i="8"/>
  <c r="R229" i="8"/>
  <c r="R237" i="8"/>
  <c r="R245" i="8"/>
  <c r="R253" i="8"/>
  <c r="R261" i="8"/>
  <c r="R269" i="8"/>
  <c r="R277" i="8"/>
  <c r="R285" i="8"/>
  <c r="R293" i="8"/>
  <c r="R301" i="8"/>
  <c r="R309" i="8"/>
  <c r="R317" i="8"/>
  <c r="R325" i="8"/>
  <c r="R333" i="8"/>
  <c r="R341" i="8"/>
  <c r="R349" i="8"/>
  <c r="R357" i="8"/>
  <c r="R365" i="8"/>
  <c r="R373" i="8"/>
  <c r="R381" i="8"/>
  <c r="R389" i="8"/>
  <c r="R397" i="8"/>
  <c r="R405" i="8"/>
  <c r="R413" i="8"/>
  <c r="R421" i="8"/>
  <c r="R429" i="8"/>
  <c r="R437" i="8"/>
  <c r="R445" i="8"/>
  <c r="R453" i="8"/>
  <c r="R461" i="8"/>
  <c r="R469" i="8"/>
  <c r="R477" i="8"/>
  <c r="R485" i="8"/>
  <c r="R493" i="8"/>
  <c r="S581" i="8"/>
  <c r="R54" i="8"/>
  <c r="R62" i="8"/>
  <c r="R70" i="8"/>
  <c r="R78" i="8"/>
  <c r="R86" i="8"/>
  <c r="R94" i="8"/>
  <c r="R102" i="8"/>
  <c r="R110" i="8"/>
  <c r="R118" i="8"/>
  <c r="R126" i="8"/>
  <c r="R134" i="8"/>
  <c r="R142" i="8"/>
  <c r="R150" i="8"/>
  <c r="R158" i="8"/>
  <c r="R166" i="8"/>
  <c r="R174" i="8"/>
  <c r="R182" i="8"/>
  <c r="R190" i="8"/>
  <c r="R198" i="8"/>
  <c r="R206" i="8"/>
  <c r="R214" i="8"/>
  <c r="R222" i="8"/>
  <c r="R230" i="8"/>
  <c r="R238" i="8"/>
  <c r="R246" i="8"/>
  <c r="R254" i="8"/>
  <c r="R262" i="8"/>
  <c r="R270" i="8"/>
  <c r="R278" i="8"/>
  <c r="R286" i="8"/>
  <c r="R294" i="8"/>
  <c r="R302" i="8"/>
  <c r="R310" i="8"/>
  <c r="R318" i="8"/>
  <c r="R326" i="8"/>
  <c r="R334" i="8"/>
  <c r="R342" i="8"/>
  <c r="R350" i="8"/>
  <c r="R358" i="8"/>
  <c r="R366" i="8"/>
  <c r="R374" i="8"/>
  <c r="R382" i="8"/>
  <c r="R390" i="8"/>
  <c r="R398" i="8"/>
  <c r="R406" i="8"/>
  <c r="R414" i="8"/>
  <c r="R422" i="8"/>
  <c r="R430" i="8"/>
  <c r="R438" i="8"/>
  <c r="R446" i="8"/>
  <c r="R454" i="8"/>
  <c r="R462" i="8"/>
  <c r="R470" i="8"/>
  <c r="R478" i="8"/>
  <c r="R486" i="8"/>
  <c r="R494" i="8"/>
  <c r="S637" i="8"/>
  <c r="R64" i="8"/>
  <c r="R87" i="8"/>
  <c r="R105" i="8"/>
  <c r="R128" i="8"/>
  <c r="R151" i="8"/>
  <c r="R169" i="8"/>
  <c r="R192" i="8"/>
  <c r="R215" i="8"/>
  <c r="R233" i="8"/>
  <c r="R256" i="8"/>
  <c r="R273" i="8"/>
  <c r="R287" i="8"/>
  <c r="R298" i="8"/>
  <c r="R312" i="8"/>
  <c r="R324" i="8"/>
  <c r="R337" i="8"/>
  <c r="R351" i="8"/>
  <c r="R362" i="8"/>
  <c r="R376" i="8"/>
  <c r="R388" i="8"/>
  <c r="R401" i="8"/>
  <c r="R415" i="8"/>
  <c r="R426" i="8"/>
  <c r="R440" i="8"/>
  <c r="R452" i="8"/>
  <c r="R465" i="8"/>
  <c r="R479" i="8"/>
  <c r="R490" i="8"/>
  <c r="R500" i="8"/>
  <c r="R508" i="8"/>
  <c r="R516" i="8"/>
  <c r="R524" i="8"/>
  <c r="R532" i="8"/>
  <c r="R540" i="8"/>
  <c r="R548" i="8"/>
  <c r="R556" i="8"/>
  <c r="R564" i="8"/>
  <c r="R572" i="8"/>
  <c r="R580" i="8"/>
  <c r="R588" i="8"/>
  <c r="R596" i="8"/>
  <c r="R604" i="8"/>
  <c r="R612" i="8"/>
  <c r="R620" i="8"/>
  <c r="R628" i="8"/>
  <c r="R636" i="8"/>
  <c r="R644" i="8"/>
  <c r="R652" i="8"/>
  <c r="R660" i="8"/>
  <c r="R668" i="8"/>
  <c r="R676" i="8"/>
  <c r="R684" i="8"/>
  <c r="R692" i="8"/>
  <c r="R700" i="8"/>
  <c r="R708" i="8"/>
  <c r="R716" i="8"/>
  <c r="R724" i="8"/>
  <c r="R732" i="8"/>
  <c r="R740" i="8"/>
  <c r="R748" i="8"/>
  <c r="R65" i="8"/>
  <c r="R88" i="8"/>
  <c r="R111" i="8"/>
  <c r="R129" i="8"/>
  <c r="R152" i="8"/>
  <c r="R175" i="8"/>
  <c r="R193" i="8"/>
  <c r="R216" i="8"/>
  <c r="R239" i="8"/>
  <c r="R257" i="8"/>
  <c r="R274" i="8"/>
  <c r="R288" i="8"/>
  <c r="R300" i="8"/>
  <c r="R313" i="8"/>
  <c r="R327" i="8"/>
  <c r="R338" i="8"/>
  <c r="R352" i="8"/>
  <c r="R364" i="8"/>
  <c r="R377" i="8"/>
  <c r="R391" i="8"/>
  <c r="R402" i="8"/>
  <c r="R416" i="8"/>
  <c r="R428" i="8"/>
  <c r="R441" i="8"/>
  <c r="R455" i="8"/>
  <c r="R466" i="8"/>
  <c r="R480" i="8"/>
  <c r="R491" i="8"/>
  <c r="R501" i="8"/>
  <c r="R509" i="8"/>
  <c r="R517" i="8"/>
  <c r="R525" i="8"/>
  <c r="R533" i="8"/>
  <c r="R541" i="8"/>
  <c r="R549" i="8"/>
  <c r="R557" i="8"/>
  <c r="R565" i="8"/>
  <c r="R573" i="8"/>
  <c r="R581" i="8"/>
  <c r="R589" i="8"/>
  <c r="R597" i="8"/>
  <c r="R605" i="8"/>
  <c r="R613" i="8"/>
  <c r="R621" i="8"/>
  <c r="R629" i="8"/>
  <c r="R637" i="8"/>
  <c r="R645" i="8"/>
  <c r="R653" i="8"/>
  <c r="R661" i="8"/>
  <c r="R669" i="8"/>
  <c r="R677" i="8"/>
  <c r="R685" i="8"/>
  <c r="R693" i="8"/>
  <c r="R701" i="8"/>
  <c r="R709" i="8"/>
  <c r="R717" i="8"/>
  <c r="R725" i="8"/>
  <c r="R733" i="8"/>
  <c r="R741" i="8"/>
  <c r="R749" i="8"/>
  <c r="R71" i="8"/>
  <c r="R89" i="8"/>
  <c r="R112" i="8"/>
  <c r="R135" i="8"/>
  <c r="R153" i="8"/>
  <c r="R176" i="8"/>
  <c r="R199" i="8"/>
  <c r="R217" i="8"/>
  <c r="R240" i="8"/>
  <c r="R263" i="8"/>
  <c r="R276" i="8"/>
  <c r="R289" i="8"/>
  <c r="R303" i="8"/>
  <c r="R314" i="8"/>
  <c r="R328" i="8"/>
  <c r="R340" i="8"/>
  <c r="R353" i="8"/>
  <c r="R367" i="8"/>
  <c r="R378" i="8"/>
  <c r="R392" i="8"/>
  <c r="R404" i="8"/>
  <c r="R417" i="8"/>
  <c r="R431" i="8"/>
  <c r="R442" i="8"/>
  <c r="R456" i="8"/>
  <c r="R468" i="8"/>
  <c r="R481" i="8"/>
  <c r="R492" i="8"/>
  <c r="R502" i="8"/>
  <c r="R510" i="8"/>
  <c r="R518" i="8"/>
  <c r="R526" i="8"/>
  <c r="R534" i="8"/>
  <c r="R542" i="8"/>
  <c r="R550" i="8"/>
  <c r="R558" i="8"/>
  <c r="R566" i="8"/>
  <c r="R574" i="8"/>
  <c r="R582" i="8"/>
  <c r="R590" i="8"/>
  <c r="R598" i="8"/>
  <c r="R606" i="8"/>
  <c r="R614" i="8"/>
  <c r="R622" i="8"/>
  <c r="R630" i="8"/>
  <c r="R638" i="8"/>
  <c r="R646" i="8"/>
  <c r="R654" i="8"/>
  <c r="R662" i="8"/>
  <c r="R670" i="8"/>
  <c r="R678" i="8"/>
  <c r="R686" i="8"/>
  <c r="R694" i="8"/>
  <c r="R702" i="8"/>
  <c r="R710" i="8"/>
  <c r="R718" i="8"/>
  <c r="R726" i="8"/>
  <c r="R734" i="8"/>
  <c r="R742" i="8"/>
  <c r="R750" i="8"/>
  <c r="R72" i="8"/>
  <c r="R95" i="8"/>
  <c r="R113" i="8"/>
  <c r="R136" i="8"/>
  <c r="R159" i="8"/>
  <c r="R177" i="8"/>
  <c r="R200" i="8"/>
  <c r="R223" i="8"/>
  <c r="R241" i="8"/>
  <c r="R264" i="8"/>
  <c r="R279" i="8"/>
  <c r="R290" i="8"/>
  <c r="R304" i="8"/>
  <c r="R316" i="8"/>
  <c r="R329" i="8"/>
  <c r="R343" i="8"/>
  <c r="R354" i="8"/>
  <c r="R368" i="8"/>
  <c r="R380" i="8"/>
  <c r="R393" i="8"/>
  <c r="R407" i="8"/>
  <c r="R418" i="8"/>
  <c r="R432" i="8"/>
  <c r="R444" i="8"/>
  <c r="R457" i="8"/>
  <c r="R471" i="8"/>
  <c r="R482" i="8"/>
  <c r="R495" i="8"/>
  <c r="R503" i="8"/>
  <c r="R511" i="8"/>
  <c r="R519" i="8"/>
  <c r="R527" i="8"/>
  <c r="R535" i="8"/>
  <c r="R543" i="8"/>
  <c r="R551" i="8"/>
  <c r="R559" i="8"/>
  <c r="R567" i="8"/>
  <c r="R575" i="8"/>
  <c r="R583" i="8"/>
  <c r="R591" i="8"/>
  <c r="R599" i="8"/>
  <c r="R607" i="8"/>
  <c r="R615" i="8"/>
  <c r="R623" i="8"/>
  <c r="R631" i="8"/>
  <c r="R639" i="8"/>
  <c r="R647" i="8"/>
  <c r="R655" i="8"/>
  <c r="R663" i="8"/>
  <c r="R671" i="8"/>
  <c r="R679" i="8"/>
  <c r="R687" i="8"/>
  <c r="R695" i="8"/>
  <c r="R703" i="8"/>
  <c r="R711" i="8"/>
  <c r="R719" i="8"/>
  <c r="R727" i="8"/>
  <c r="R735" i="8"/>
  <c r="R743" i="8"/>
  <c r="R751" i="8"/>
  <c r="R55" i="8"/>
  <c r="R73" i="8"/>
  <c r="R96" i="8"/>
  <c r="R119" i="8"/>
  <c r="R137" i="8"/>
  <c r="R160" i="8"/>
  <c r="R183" i="8"/>
  <c r="R201" i="8"/>
  <c r="R224" i="8"/>
  <c r="R247" i="8"/>
  <c r="R265" i="8"/>
  <c r="R280" i="8"/>
  <c r="R292" i="8"/>
  <c r="R305" i="8"/>
  <c r="R319" i="8"/>
  <c r="R330" i="8"/>
  <c r="R344" i="8"/>
  <c r="R356" i="8"/>
  <c r="R369" i="8"/>
  <c r="R383" i="8"/>
  <c r="R394" i="8"/>
  <c r="R408" i="8"/>
  <c r="R420" i="8"/>
  <c r="R433" i="8"/>
  <c r="R447" i="8"/>
  <c r="R458" i="8"/>
  <c r="R472" i="8"/>
  <c r="R484" i="8"/>
  <c r="R496" i="8"/>
  <c r="R504" i="8"/>
  <c r="R512" i="8"/>
  <c r="R520" i="8"/>
  <c r="R528" i="8"/>
  <c r="R536" i="8"/>
  <c r="R544" i="8"/>
  <c r="R552" i="8"/>
  <c r="R560" i="8"/>
  <c r="R568" i="8"/>
  <c r="R576" i="8"/>
  <c r="R584" i="8"/>
  <c r="R592" i="8"/>
  <c r="R600" i="8"/>
  <c r="R608" i="8"/>
  <c r="R616" i="8"/>
  <c r="R624" i="8"/>
  <c r="R632" i="8"/>
  <c r="R640" i="8"/>
  <c r="R648" i="8"/>
  <c r="R656" i="8"/>
  <c r="R664" i="8"/>
  <c r="R672" i="8"/>
  <c r="R680" i="8"/>
  <c r="R688" i="8"/>
  <c r="R696" i="8"/>
  <c r="R704" i="8"/>
  <c r="R712" i="8"/>
  <c r="R720" i="8"/>
  <c r="R728" i="8"/>
  <c r="R736" i="8"/>
  <c r="R744" i="8"/>
  <c r="R752" i="8"/>
  <c r="R56" i="8"/>
  <c r="R79" i="8"/>
  <c r="R97" i="8"/>
  <c r="R120" i="8"/>
  <c r="R143" i="8"/>
  <c r="R161" i="8"/>
  <c r="R184" i="8"/>
  <c r="R207" i="8"/>
  <c r="R225" i="8"/>
  <c r="R248" i="8"/>
  <c r="R268" i="8"/>
  <c r="R281" i="8"/>
  <c r="R295" i="8"/>
  <c r="R306" i="8"/>
  <c r="R320" i="8"/>
  <c r="R332" i="8"/>
  <c r="R345" i="8"/>
  <c r="R359" i="8"/>
  <c r="R370" i="8"/>
  <c r="R384" i="8"/>
  <c r="R396" i="8"/>
  <c r="R409" i="8"/>
  <c r="R423" i="8"/>
  <c r="R434" i="8"/>
  <c r="R448" i="8"/>
  <c r="R460" i="8"/>
  <c r="R473" i="8"/>
  <c r="R487" i="8"/>
  <c r="R497" i="8"/>
  <c r="R505" i="8"/>
  <c r="R513" i="8"/>
  <c r="R521" i="8"/>
  <c r="R529" i="8"/>
  <c r="R537" i="8"/>
  <c r="R545" i="8"/>
  <c r="R553" i="8"/>
  <c r="R561" i="8"/>
  <c r="R569" i="8"/>
  <c r="R577" i="8"/>
  <c r="R585" i="8"/>
  <c r="R593" i="8"/>
  <c r="R601" i="8"/>
  <c r="R609" i="8"/>
  <c r="R617" i="8"/>
  <c r="R625" i="8"/>
  <c r="R633" i="8"/>
  <c r="R641" i="8"/>
  <c r="R649" i="8"/>
  <c r="R657" i="8"/>
  <c r="R665" i="8"/>
  <c r="R673" i="8"/>
  <c r="R681" i="8"/>
  <c r="R689" i="8"/>
  <c r="R697" i="8"/>
  <c r="R705" i="8"/>
  <c r="R713" i="8"/>
  <c r="R721" i="8"/>
  <c r="R729" i="8"/>
  <c r="R737" i="8"/>
  <c r="R745" i="8"/>
  <c r="R52" i="8"/>
  <c r="R57" i="8"/>
  <c r="R80" i="8"/>
  <c r="R103" i="8"/>
  <c r="R121" i="8"/>
  <c r="R144" i="8"/>
  <c r="R167" i="8"/>
  <c r="R185" i="8"/>
  <c r="R208" i="8"/>
  <c r="R231" i="8"/>
  <c r="R249" i="8"/>
  <c r="R271" i="8"/>
  <c r="R282" i="8"/>
  <c r="R296" i="8"/>
  <c r="R308" i="8"/>
  <c r="R321" i="8"/>
  <c r="R335" i="8"/>
  <c r="R346" i="8"/>
  <c r="R360" i="8"/>
  <c r="R372" i="8"/>
  <c r="R385" i="8"/>
  <c r="R399" i="8"/>
  <c r="R410" i="8"/>
  <c r="R424" i="8"/>
  <c r="R436" i="8"/>
  <c r="R449" i="8"/>
  <c r="R463" i="8"/>
  <c r="R474" i="8"/>
  <c r="R488" i="8"/>
  <c r="R498" i="8"/>
  <c r="R506" i="8"/>
  <c r="R514" i="8"/>
  <c r="R522" i="8"/>
  <c r="R530" i="8"/>
  <c r="R538" i="8"/>
  <c r="R546" i="8"/>
  <c r="R554" i="8"/>
  <c r="R562" i="8"/>
  <c r="R570" i="8"/>
  <c r="R578" i="8"/>
  <c r="R586" i="8"/>
  <c r="R594" i="8"/>
  <c r="R602" i="8"/>
  <c r="R610" i="8"/>
  <c r="R618" i="8"/>
  <c r="R626" i="8"/>
  <c r="R634" i="8"/>
  <c r="R642" i="8"/>
  <c r="R650" i="8"/>
  <c r="R658" i="8"/>
  <c r="R666" i="8"/>
  <c r="R674" i="8"/>
  <c r="R682" i="8"/>
  <c r="R690" i="8"/>
  <c r="R698" i="8"/>
  <c r="R706" i="8"/>
  <c r="R714" i="8"/>
  <c r="R722" i="8"/>
  <c r="R730" i="8"/>
  <c r="R738" i="8"/>
  <c r="R746" i="8"/>
  <c r="R209" i="8"/>
  <c r="R336" i="8"/>
  <c r="R439" i="8"/>
  <c r="R523" i="8"/>
  <c r="R587" i="8"/>
  <c r="R651" i="8"/>
  <c r="R715" i="8"/>
  <c r="G59" i="8"/>
  <c r="G67" i="8"/>
  <c r="G75" i="8"/>
  <c r="G83" i="8"/>
  <c r="G91" i="8"/>
  <c r="G99" i="8"/>
  <c r="G107" i="8"/>
  <c r="G115" i="8"/>
  <c r="G123" i="8"/>
  <c r="G131" i="8"/>
  <c r="G139" i="8"/>
  <c r="G147" i="8"/>
  <c r="G155" i="8"/>
  <c r="G163" i="8"/>
  <c r="G171" i="8"/>
  <c r="G179" i="8"/>
  <c r="G187" i="8"/>
  <c r="G195" i="8"/>
  <c r="G203" i="8"/>
  <c r="G211" i="8"/>
  <c r="G219" i="8"/>
  <c r="G227" i="8"/>
  <c r="G235" i="8"/>
  <c r="G243" i="8"/>
  <c r="G251" i="8"/>
  <c r="G259" i="8"/>
  <c r="G267" i="8"/>
  <c r="G275" i="8"/>
  <c r="G283" i="8"/>
  <c r="G291" i="8"/>
  <c r="G299" i="8"/>
  <c r="G307" i="8"/>
  <c r="G315" i="8"/>
  <c r="G323" i="8"/>
  <c r="G331" i="8"/>
  <c r="G339" i="8"/>
  <c r="G347" i="8"/>
  <c r="G355" i="8"/>
  <c r="G363" i="8"/>
  <c r="G371" i="8"/>
  <c r="G379" i="8"/>
  <c r="G387" i="8"/>
  <c r="G395" i="8"/>
  <c r="G403" i="8"/>
  <c r="G411" i="8"/>
  <c r="G419" i="8"/>
  <c r="G427" i="8"/>
  <c r="G435" i="8"/>
  <c r="G443" i="8"/>
  <c r="G451" i="8"/>
  <c r="G459" i="8"/>
  <c r="G467" i="8"/>
  <c r="G475" i="8"/>
  <c r="G483" i="8"/>
  <c r="G491" i="8"/>
  <c r="G499" i="8"/>
  <c r="G507" i="8"/>
  <c r="G515" i="8"/>
  <c r="G523" i="8"/>
  <c r="G531" i="8"/>
  <c r="G539" i="8"/>
  <c r="G547" i="8"/>
  <c r="G555" i="8"/>
  <c r="G563" i="8"/>
  <c r="G571" i="8"/>
  <c r="G579" i="8"/>
  <c r="G587" i="8"/>
  <c r="G595" i="8"/>
  <c r="G603" i="8"/>
  <c r="G611" i="8"/>
  <c r="G619" i="8"/>
  <c r="G627" i="8"/>
  <c r="G635" i="8"/>
  <c r="G643" i="8"/>
  <c r="R63" i="8"/>
  <c r="R232" i="8"/>
  <c r="R348" i="8"/>
  <c r="R450" i="8"/>
  <c r="R531" i="8"/>
  <c r="R595" i="8"/>
  <c r="R659" i="8"/>
  <c r="R723" i="8"/>
  <c r="G60" i="8"/>
  <c r="G68" i="8"/>
  <c r="G76" i="8"/>
  <c r="G84" i="8"/>
  <c r="G92" i="8"/>
  <c r="G100" i="8"/>
  <c r="G108" i="8"/>
  <c r="G116" i="8"/>
  <c r="G124" i="8"/>
  <c r="G132" i="8"/>
  <c r="G140" i="8"/>
  <c r="G148" i="8"/>
  <c r="G156" i="8"/>
  <c r="G164" i="8"/>
  <c r="G172" i="8"/>
  <c r="G180" i="8"/>
  <c r="G188" i="8"/>
  <c r="G196" i="8"/>
  <c r="G204" i="8"/>
  <c r="G212" i="8"/>
  <c r="G220" i="8"/>
  <c r="G228" i="8"/>
  <c r="G236" i="8"/>
  <c r="G244" i="8"/>
  <c r="G252" i="8"/>
  <c r="G260" i="8"/>
  <c r="G268" i="8"/>
  <c r="G276" i="8"/>
  <c r="G284" i="8"/>
  <c r="G292" i="8"/>
  <c r="G300" i="8"/>
  <c r="G308" i="8"/>
  <c r="G316" i="8"/>
  <c r="G324" i="8"/>
  <c r="G332" i="8"/>
  <c r="G340" i="8"/>
  <c r="G348" i="8"/>
  <c r="G356" i="8"/>
  <c r="G364" i="8"/>
  <c r="G372" i="8"/>
  <c r="G380" i="8"/>
  <c r="G388" i="8"/>
  <c r="G396" i="8"/>
  <c r="G404" i="8"/>
  <c r="G412" i="8"/>
  <c r="G420" i="8"/>
  <c r="G428" i="8"/>
  <c r="G436" i="8"/>
  <c r="G444" i="8"/>
  <c r="G452" i="8"/>
  <c r="G460" i="8"/>
  <c r="G468" i="8"/>
  <c r="G476" i="8"/>
  <c r="G484" i="8"/>
  <c r="G492" i="8"/>
  <c r="G500" i="8"/>
  <c r="G508" i="8"/>
  <c r="G516" i="8"/>
  <c r="G524" i="8"/>
  <c r="G532" i="8"/>
  <c r="G540" i="8"/>
  <c r="G548" i="8"/>
  <c r="G556" i="8"/>
  <c r="G564" i="8"/>
  <c r="G572" i="8"/>
  <c r="G580" i="8"/>
  <c r="G588" i="8"/>
  <c r="G596" i="8"/>
  <c r="G604" i="8"/>
  <c r="G612" i="8"/>
  <c r="G620" i="8"/>
  <c r="G628" i="8"/>
  <c r="G636" i="8"/>
  <c r="G644" i="8"/>
  <c r="R81" i="8"/>
  <c r="R255" i="8"/>
  <c r="R361" i="8"/>
  <c r="R464" i="8"/>
  <c r="R539" i="8"/>
  <c r="R603" i="8"/>
  <c r="R667" i="8"/>
  <c r="R731" i="8"/>
  <c r="G53" i="8"/>
  <c r="G61" i="8"/>
  <c r="G69" i="8"/>
  <c r="G77" i="8"/>
  <c r="G85" i="8"/>
  <c r="G93" i="8"/>
  <c r="G101" i="8"/>
  <c r="G109" i="8"/>
  <c r="G117" i="8"/>
  <c r="G125" i="8"/>
  <c r="G133" i="8"/>
  <c r="G141" i="8"/>
  <c r="G149" i="8"/>
  <c r="G157" i="8"/>
  <c r="G165" i="8"/>
  <c r="G173" i="8"/>
  <c r="G181" i="8"/>
  <c r="G189" i="8"/>
  <c r="G197" i="8"/>
  <c r="G205" i="8"/>
  <c r="G213" i="8"/>
  <c r="G221" i="8"/>
  <c r="G229" i="8"/>
  <c r="G237" i="8"/>
  <c r="G245" i="8"/>
  <c r="G253" i="8"/>
  <c r="G261" i="8"/>
  <c r="G269" i="8"/>
  <c r="G277" i="8"/>
  <c r="G285" i="8"/>
  <c r="G293" i="8"/>
  <c r="G301" i="8"/>
  <c r="G309" i="8"/>
  <c r="G317" i="8"/>
  <c r="G325" i="8"/>
  <c r="G333" i="8"/>
  <c r="G341" i="8"/>
  <c r="G349" i="8"/>
  <c r="G357" i="8"/>
  <c r="G365" i="8"/>
  <c r="G373" i="8"/>
  <c r="G381" i="8"/>
  <c r="G389" i="8"/>
  <c r="G397" i="8"/>
  <c r="G405" i="8"/>
  <c r="G413" i="8"/>
  <c r="G421" i="8"/>
  <c r="G429" i="8"/>
  <c r="G437" i="8"/>
  <c r="G445" i="8"/>
  <c r="G453" i="8"/>
  <c r="G461" i="8"/>
  <c r="G469" i="8"/>
  <c r="G477" i="8"/>
  <c r="G485" i="8"/>
  <c r="G493" i="8"/>
  <c r="G501" i="8"/>
  <c r="G509" i="8"/>
  <c r="G517" i="8"/>
  <c r="G525" i="8"/>
  <c r="G533" i="8"/>
  <c r="G541" i="8"/>
  <c r="G549" i="8"/>
  <c r="G557" i="8"/>
  <c r="G565" i="8"/>
  <c r="G573" i="8"/>
  <c r="G581" i="8"/>
  <c r="G589" i="8"/>
  <c r="G597" i="8"/>
  <c r="G605" i="8"/>
  <c r="G613" i="8"/>
  <c r="G621" i="8"/>
  <c r="G629" i="8"/>
  <c r="G637" i="8"/>
  <c r="R104" i="8"/>
  <c r="R272" i="8"/>
  <c r="R375" i="8"/>
  <c r="R476" i="8"/>
  <c r="R547" i="8"/>
  <c r="R611" i="8"/>
  <c r="R675" i="8"/>
  <c r="R739" i="8"/>
  <c r="G54" i="8"/>
  <c r="G62" i="8"/>
  <c r="G70" i="8"/>
  <c r="G78" i="8"/>
  <c r="G86" i="8"/>
  <c r="G94" i="8"/>
  <c r="G102" i="8"/>
  <c r="G110" i="8"/>
  <c r="G118" i="8"/>
  <c r="G126" i="8"/>
  <c r="G134" i="8"/>
  <c r="G142" i="8"/>
  <c r="G150" i="8"/>
  <c r="G158" i="8"/>
  <c r="G166" i="8"/>
  <c r="G174" i="8"/>
  <c r="G182" i="8"/>
  <c r="G190" i="8"/>
  <c r="G198" i="8"/>
  <c r="G206" i="8"/>
  <c r="G214" i="8"/>
  <c r="G222" i="8"/>
  <c r="G230" i="8"/>
  <c r="G238" i="8"/>
  <c r="G246" i="8"/>
  <c r="G254" i="8"/>
  <c r="G262" i="8"/>
  <c r="G270" i="8"/>
  <c r="G278" i="8"/>
  <c r="G286" i="8"/>
  <c r="G294" i="8"/>
  <c r="G302" i="8"/>
  <c r="G310" i="8"/>
  <c r="G318" i="8"/>
  <c r="G326" i="8"/>
  <c r="G334" i="8"/>
  <c r="G342" i="8"/>
  <c r="G350" i="8"/>
  <c r="G358" i="8"/>
  <c r="G366" i="8"/>
  <c r="G374" i="8"/>
  <c r="G382" i="8"/>
  <c r="G390" i="8"/>
  <c r="G398" i="8"/>
  <c r="G406" i="8"/>
  <c r="G414" i="8"/>
  <c r="G422" i="8"/>
  <c r="G430" i="8"/>
  <c r="G438" i="8"/>
  <c r="G446" i="8"/>
  <c r="G454" i="8"/>
  <c r="G462" i="8"/>
  <c r="G470" i="8"/>
  <c r="G478" i="8"/>
  <c r="G486" i="8"/>
  <c r="G494" i="8"/>
  <c r="G502" i="8"/>
  <c r="G510" i="8"/>
  <c r="G518" i="8"/>
  <c r="G526" i="8"/>
  <c r="G534" i="8"/>
  <c r="G542" i="8"/>
  <c r="G550" i="8"/>
  <c r="G558" i="8"/>
  <c r="G566" i="8"/>
  <c r="G574" i="8"/>
  <c r="G582" i="8"/>
  <c r="G590" i="8"/>
  <c r="G598" i="8"/>
  <c r="G606" i="8"/>
  <c r="G614" i="8"/>
  <c r="G622" i="8"/>
  <c r="G630" i="8"/>
  <c r="G638" i="8"/>
  <c r="R127" i="8"/>
  <c r="R284" i="8"/>
  <c r="R386" i="8"/>
  <c r="R489" i="8"/>
  <c r="R555" i="8"/>
  <c r="R619" i="8"/>
  <c r="R683" i="8"/>
  <c r="R747" i="8"/>
  <c r="G55" i="8"/>
  <c r="G63" i="8"/>
  <c r="G71" i="8"/>
  <c r="G79" i="8"/>
  <c r="G87" i="8"/>
  <c r="G95" i="8"/>
  <c r="G103" i="8"/>
  <c r="G111" i="8"/>
  <c r="G119" i="8"/>
  <c r="G127" i="8"/>
  <c r="G135" i="8"/>
  <c r="G143" i="8"/>
  <c r="G151" i="8"/>
  <c r="G159" i="8"/>
  <c r="G167" i="8"/>
  <c r="G175" i="8"/>
  <c r="G183" i="8"/>
  <c r="G191" i="8"/>
  <c r="G199" i="8"/>
  <c r="G207" i="8"/>
  <c r="G215" i="8"/>
  <c r="G223" i="8"/>
  <c r="G231" i="8"/>
  <c r="G239" i="8"/>
  <c r="G247" i="8"/>
  <c r="G255" i="8"/>
  <c r="G263" i="8"/>
  <c r="G271" i="8"/>
  <c r="G279" i="8"/>
  <c r="G287" i="8"/>
  <c r="G295" i="8"/>
  <c r="G303" i="8"/>
  <c r="G311" i="8"/>
  <c r="G319" i="8"/>
  <c r="G327" i="8"/>
  <c r="G335" i="8"/>
  <c r="G343" i="8"/>
  <c r="G351" i="8"/>
  <c r="G359" i="8"/>
  <c r="G367" i="8"/>
  <c r="G375" i="8"/>
  <c r="G383" i="8"/>
  <c r="G391" i="8"/>
  <c r="G399" i="8"/>
  <c r="G407" i="8"/>
  <c r="G415" i="8"/>
  <c r="G423" i="8"/>
  <c r="G431" i="8"/>
  <c r="G439" i="8"/>
  <c r="G447" i="8"/>
  <c r="G455" i="8"/>
  <c r="G463" i="8"/>
  <c r="G471" i="8"/>
  <c r="G479" i="8"/>
  <c r="G487" i="8"/>
  <c r="G495" i="8"/>
  <c r="G503" i="8"/>
  <c r="G511" i="8"/>
  <c r="G519" i="8"/>
  <c r="G527" i="8"/>
  <c r="G535" i="8"/>
  <c r="G543" i="8"/>
  <c r="G551" i="8"/>
  <c r="G559" i="8"/>
  <c r="G567" i="8"/>
  <c r="G575" i="8"/>
  <c r="G583" i="8"/>
  <c r="G591" i="8"/>
  <c r="G599" i="8"/>
  <c r="G607" i="8"/>
  <c r="G615" i="8"/>
  <c r="G623" i="8"/>
  <c r="G631" i="8"/>
  <c r="G639" i="8"/>
  <c r="R145" i="8"/>
  <c r="R297" i="8"/>
  <c r="R400" i="8"/>
  <c r="R499" i="8"/>
  <c r="R563" i="8"/>
  <c r="R627" i="8"/>
  <c r="R691" i="8"/>
  <c r="G56" i="8"/>
  <c r="G64" i="8"/>
  <c r="G72" i="8"/>
  <c r="G80" i="8"/>
  <c r="G88" i="8"/>
  <c r="G96" i="8"/>
  <c r="G104" i="8"/>
  <c r="G112" i="8"/>
  <c r="G120" i="8"/>
  <c r="G128" i="8"/>
  <c r="G136" i="8"/>
  <c r="G144" i="8"/>
  <c r="G152" i="8"/>
  <c r="G160" i="8"/>
  <c r="G168" i="8"/>
  <c r="G176" i="8"/>
  <c r="G184" i="8"/>
  <c r="G192" i="8"/>
  <c r="G200" i="8"/>
  <c r="G208" i="8"/>
  <c r="G216" i="8"/>
  <c r="G224" i="8"/>
  <c r="G232" i="8"/>
  <c r="G240" i="8"/>
  <c r="G248" i="8"/>
  <c r="G256" i="8"/>
  <c r="G264" i="8"/>
  <c r="G272" i="8"/>
  <c r="G280" i="8"/>
  <c r="G288" i="8"/>
  <c r="G296" i="8"/>
  <c r="G304" i="8"/>
  <c r="G312" i="8"/>
  <c r="G320" i="8"/>
  <c r="G328" i="8"/>
  <c r="G336" i="8"/>
  <c r="G344" i="8"/>
  <c r="G352" i="8"/>
  <c r="G360" i="8"/>
  <c r="G368" i="8"/>
  <c r="G376" i="8"/>
  <c r="G384" i="8"/>
  <c r="G392" i="8"/>
  <c r="G400" i="8"/>
  <c r="G408" i="8"/>
  <c r="G416" i="8"/>
  <c r="G424" i="8"/>
  <c r="G432" i="8"/>
  <c r="G440" i="8"/>
  <c r="G448" i="8"/>
  <c r="G456" i="8"/>
  <c r="G464" i="8"/>
  <c r="G472" i="8"/>
  <c r="G480" i="8"/>
  <c r="G488" i="8"/>
  <c r="G496" i="8"/>
  <c r="G504" i="8"/>
  <c r="G512" i="8"/>
  <c r="G520" i="8"/>
  <c r="G528" i="8"/>
  <c r="G536" i="8"/>
  <c r="G544" i="8"/>
  <c r="G552" i="8"/>
  <c r="G560" i="8"/>
  <c r="G568" i="8"/>
  <c r="G576" i="8"/>
  <c r="G584" i="8"/>
  <c r="G592" i="8"/>
  <c r="G600" i="8"/>
  <c r="G608" i="8"/>
  <c r="G616" i="8"/>
  <c r="G624" i="8"/>
  <c r="G632" i="8"/>
  <c r="G640" i="8"/>
  <c r="R168" i="8"/>
  <c r="R311" i="8"/>
  <c r="R412" i="8"/>
  <c r="R507" i="8"/>
  <c r="R571" i="8"/>
  <c r="R635" i="8"/>
  <c r="R699" i="8"/>
  <c r="G57" i="8"/>
  <c r="G65" i="8"/>
  <c r="G73" i="8"/>
  <c r="G81" i="8"/>
  <c r="G89" i="8"/>
  <c r="G97" i="8"/>
  <c r="G105" i="8"/>
  <c r="G113" i="8"/>
  <c r="G121" i="8"/>
  <c r="G129" i="8"/>
  <c r="G137" i="8"/>
  <c r="G145" i="8"/>
  <c r="G153" i="8"/>
  <c r="G161" i="8"/>
  <c r="G169" i="8"/>
  <c r="G177" i="8"/>
  <c r="G185" i="8"/>
  <c r="G193" i="8"/>
  <c r="G201" i="8"/>
  <c r="G209" i="8"/>
  <c r="G217" i="8"/>
  <c r="G225" i="8"/>
  <c r="G233" i="8"/>
  <c r="G241" i="8"/>
  <c r="G249" i="8"/>
  <c r="G257" i="8"/>
  <c r="G265" i="8"/>
  <c r="G273" i="8"/>
  <c r="G281" i="8"/>
  <c r="G289" i="8"/>
  <c r="G297" i="8"/>
  <c r="G305" i="8"/>
  <c r="G313" i="8"/>
  <c r="G321" i="8"/>
  <c r="G329" i="8"/>
  <c r="G337" i="8"/>
  <c r="G345" i="8"/>
  <c r="G353" i="8"/>
  <c r="G361" i="8"/>
  <c r="G369" i="8"/>
  <c r="G377" i="8"/>
  <c r="G385" i="8"/>
  <c r="G393" i="8"/>
  <c r="G401" i="8"/>
  <c r="G409" i="8"/>
  <c r="G417" i="8"/>
  <c r="G425" i="8"/>
  <c r="G433" i="8"/>
  <c r="G441" i="8"/>
  <c r="G449" i="8"/>
  <c r="G457" i="8"/>
  <c r="G465" i="8"/>
  <c r="G473" i="8"/>
  <c r="G481" i="8"/>
  <c r="G489" i="8"/>
  <c r="G497" i="8"/>
  <c r="G505" i="8"/>
  <c r="G513" i="8"/>
  <c r="G521" i="8"/>
  <c r="G529" i="8"/>
  <c r="G537" i="8"/>
  <c r="G545" i="8"/>
  <c r="G553" i="8"/>
  <c r="G561" i="8"/>
  <c r="G569" i="8"/>
  <c r="G577" i="8"/>
  <c r="G585" i="8"/>
  <c r="G593" i="8"/>
  <c r="G601" i="8"/>
  <c r="G609" i="8"/>
  <c r="G617" i="8"/>
  <c r="G625" i="8"/>
  <c r="G633" i="8"/>
  <c r="G641" i="8"/>
  <c r="G58" i="8"/>
  <c r="G122" i="8"/>
  <c r="G186" i="8"/>
  <c r="G250" i="8"/>
  <c r="G314" i="8"/>
  <c r="G378" i="8"/>
  <c r="G442" i="8"/>
  <c r="G506" i="8"/>
  <c r="G570" i="8"/>
  <c r="G634" i="8"/>
  <c r="G651" i="8"/>
  <c r="G659" i="8"/>
  <c r="G667" i="8"/>
  <c r="G675" i="8"/>
  <c r="G683" i="8"/>
  <c r="G691" i="8"/>
  <c r="G699" i="8"/>
  <c r="G707" i="8"/>
  <c r="G715" i="8"/>
  <c r="G723" i="8"/>
  <c r="G731" i="8"/>
  <c r="G739" i="8"/>
  <c r="G747" i="8"/>
  <c r="G306" i="8"/>
  <c r="G562" i="8"/>
  <c r="G666" i="8"/>
  <c r="G706" i="8"/>
  <c r="G738" i="8"/>
  <c r="R191" i="8"/>
  <c r="G66" i="8"/>
  <c r="G130" i="8"/>
  <c r="G194" i="8"/>
  <c r="G258" i="8"/>
  <c r="G322" i="8"/>
  <c r="G386" i="8"/>
  <c r="G450" i="8"/>
  <c r="G514" i="8"/>
  <c r="G578" i="8"/>
  <c r="G642" i="8"/>
  <c r="G652" i="8"/>
  <c r="G660" i="8"/>
  <c r="G668" i="8"/>
  <c r="G676" i="8"/>
  <c r="G684" i="8"/>
  <c r="G692" i="8"/>
  <c r="G700" i="8"/>
  <c r="G708" i="8"/>
  <c r="G716" i="8"/>
  <c r="G724" i="8"/>
  <c r="G732" i="8"/>
  <c r="G740" i="8"/>
  <c r="G748" i="8"/>
  <c r="G498" i="8"/>
  <c r="G682" i="8"/>
  <c r="R322" i="8"/>
  <c r="G74" i="8"/>
  <c r="G138" i="8"/>
  <c r="G202" i="8"/>
  <c r="G266" i="8"/>
  <c r="G330" i="8"/>
  <c r="G394" i="8"/>
  <c r="G458" i="8"/>
  <c r="G522" i="8"/>
  <c r="G586" i="8"/>
  <c r="G645" i="8"/>
  <c r="G653" i="8"/>
  <c r="G661" i="8"/>
  <c r="G669" i="8"/>
  <c r="G677" i="8"/>
  <c r="G685" i="8"/>
  <c r="G693" i="8"/>
  <c r="G701" i="8"/>
  <c r="G709" i="8"/>
  <c r="G717" i="8"/>
  <c r="G725" i="8"/>
  <c r="G733" i="8"/>
  <c r="G741" i="8"/>
  <c r="G749" i="8"/>
  <c r="G242" i="8"/>
  <c r="G658" i="8"/>
  <c r="G722" i="8"/>
  <c r="R425" i="8"/>
  <c r="G82" i="8"/>
  <c r="G146" i="8"/>
  <c r="G210" i="8"/>
  <c r="G274" i="8"/>
  <c r="G338" i="8"/>
  <c r="G402" i="8"/>
  <c r="G466" i="8"/>
  <c r="G530" i="8"/>
  <c r="G594" i="8"/>
  <c r="G646" i="8"/>
  <c r="G654" i="8"/>
  <c r="G662" i="8"/>
  <c r="G670" i="8"/>
  <c r="G678" i="8"/>
  <c r="G686" i="8"/>
  <c r="G694" i="8"/>
  <c r="G702" i="8"/>
  <c r="G710" i="8"/>
  <c r="G718" i="8"/>
  <c r="G726" i="8"/>
  <c r="G734" i="8"/>
  <c r="G742" i="8"/>
  <c r="G750" i="8"/>
  <c r="G178" i="8"/>
  <c r="G434" i="8"/>
  <c r="G650" i="8"/>
  <c r="G674" i="8"/>
  <c r="G714" i="8"/>
  <c r="G730" i="8"/>
  <c r="R515" i="8"/>
  <c r="G90" i="8"/>
  <c r="G154" i="8"/>
  <c r="G218" i="8"/>
  <c r="G282" i="8"/>
  <c r="G346" i="8"/>
  <c r="G410" i="8"/>
  <c r="G474" i="8"/>
  <c r="G538" i="8"/>
  <c r="G602" i="8"/>
  <c r="G647" i="8"/>
  <c r="G655" i="8"/>
  <c r="G663" i="8"/>
  <c r="G671" i="8"/>
  <c r="G679" i="8"/>
  <c r="G687" i="8"/>
  <c r="G695" i="8"/>
  <c r="G703" i="8"/>
  <c r="G711" i="8"/>
  <c r="G719" i="8"/>
  <c r="G727" i="8"/>
  <c r="G735" i="8"/>
  <c r="G743" i="8"/>
  <c r="G751" i="8"/>
  <c r="R579" i="8"/>
  <c r="G98" i="8"/>
  <c r="G162" i="8"/>
  <c r="G226" i="8"/>
  <c r="G290" i="8"/>
  <c r="G354" i="8"/>
  <c r="G418" i="8"/>
  <c r="G482" i="8"/>
  <c r="G546" i="8"/>
  <c r="G610" i="8"/>
  <c r="G648" i="8"/>
  <c r="G656" i="8"/>
  <c r="G664" i="8"/>
  <c r="G672" i="8"/>
  <c r="G680" i="8"/>
  <c r="G688" i="8"/>
  <c r="G696" i="8"/>
  <c r="G704" i="8"/>
  <c r="G712" i="8"/>
  <c r="G720" i="8"/>
  <c r="G728" i="8"/>
  <c r="G736" i="8"/>
  <c r="G744" i="8"/>
  <c r="G752" i="8"/>
  <c r="G370" i="8"/>
  <c r="G690" i="8"/>
  <c r="G746" i="8"/>
  <c r="R643" i="8"/>
  <c r="G106" i="8"/>
  <c r="G170" i="8"/>
  <c r="G234" i="8"/>
  <c r="G298" i="8"/>
  <c r="G362" i="8"/>
  <c r="G426" i="8"/>
  <c r="G490" i="8"/>
  <c r="G554" i="8"/>
  <c r="G618" i="8"/>
  <c r="G649" i="8"/>
  <c r="G657" i="8"/>
  <c r="G665" i="8"/>
  <c r="G673" i="8"/>
  <c r="G681" i="8"/>
  <c r="G689" i="8"/>
  <c r="G697" i="8"/>
  <c r="G705" i="8"/>
  <c r="G713" i="8"/>
  <c r="G721" i="8"/>
  <c r="G729" i="8"/>
  <c r="G737" i="8"/>
  <c r="G745" i="8"/>
  <c r="G52" i="8"/>
  <c r="R707" i="8"/>
  <c r="G114" i="8"/>
  <c r="G626" i="8"/>
  <c r="G698" i="8"/>
  <c r="B53" i="8"/>
  <c r="B54" i="8" s="1"/>
  <c r="C52" i="8"/>
  <c r="N52" i="8" l="1"/>
  <c r="C54" i="8"/>
  <c r="B55" i="8"/>
  <c r="C53" i="8"/>
  <c r="H4" i="7"/>
  <c r="H3" i="7"/>
  <c r="H2" i="7"/>
  <c r="E4" i="7"/>
  <c r="E3" i="7"/>
  <c r="E2" i="7"/>
  <c r="B4" i="7"/>
  <c r="B3" i="7"/>
  <c r="B2" i="7"/>
  <c r="H246" i="7" l="1"/>
  <c r="H172" i="7"/>
  <c r="H236" i="7"/>
  <c r="H194" i="7"/>
  <c r="H258" i="7"/>
  <c r="H290" i="7"/>
  <c r="H10" i="7"/>
  <c r="H300" i="7"/>
  <c r="H268" i="7"/>
  <c r="H278" i="7"/>
  <c r="H182" i="7"/>
  <c r="H226" i="7"/>
  <c r="H214" i="7"/>
  <c r="H204" i="7"/>
  <c r="K52" i="8"/>
  <c r="L52" i="8"/>
  <c r="J52" i="8"/>
  <c r="N54" i="8"/>
  <c r="N53" i="8"/>
  <c r="B56" i="8"/>
  <c r="C55" i="8"/>
  <c r="H299" i="7"/>
  <c r="H267" i="7"/>
  <c r="H257" i="7"/>
  <c r="H225" i="7"/>
  <c r="H213" i="7"/>
  <c r="H203" i="7"/>
  <c r="H193" i="7"/>
  <c r="H181" i="7"/>
  <c r="H171" i="7"/>
  <c r="H133" i="7"/>
  <c r="H122" i="7"/>
  <c r="H108" i="7"/>
  <c r="H94" i="7"/>
  <c r="H83" i="7"/>
  <c r="H69" i="7"/>
  <c r="H58" i="7"/>
  <c r="H44" i="7"/>
  <c r="H30" i="7"/>
  <c r="H19" i="7"/>
  <c r="H298" i="7"/>
  <c r="H286" i="7"/>
  <c r="H276" i="7"/>
  <c r="H266" i="7"/>
  <c r="H254" i="7"/>
  <c r="H244" i="7"/>
  <c r="H234" i="7"/>
  <c r="H222" i="7"/>
  <c r="H212" i="7"/>
  <c r="H202" i="7"/>
  <c r="H190" i="7"/>
  <c r="H180" i="7"/>
  <c r="H170" i="7"/>
  <c r="H157" i="7"/>
  <c r="H146" i="7"/>
  <c r="H132" i="7"/>
  <c r="H118" i="7"/>
  <c r="H107" i="7"/>
  <c r="H93" i="7"/>
  <c r="H82" i="7"/>
  <c r="H68" i="7"/>
  <c r="H54" i="7"/>
  <c r="H43" i="7"/>
  <c r="H29" i="7"/>
  <c r="H18" i="7"/>
  <c r="H7" i="7"/>
  <c r="H297" i="7"/>
  <c r="H285" i="7"/>
  <c r="H275" i="7"/>
  <c r="H265" i="7"/>
  <c r="H253" i="7"/>
  <c r="H243" i="7"/>
  <c r="H233" i="7"/>
  <c r="H221" i="7"/>
  <c r="H211" i="7"/>
  <c r="H201" i="7"/>
  <c r="H189" i="7"/>
  <c r="H179" i="7"/>
  <c r="H169" i="7"/>
  <c r="H156" i="7"/>
  <c r="H142" i="7"/>
  <c r="H131" i="7"/>
  <c r="H117" i="7"/>
  <c r="H106" i="7"/>
  <c r="H92" i="7"/>
  <c r="H78" i="7"/>
  <c r="H67" i="7"/>
  <c r="H53" i="7"/>
  <c r="H42" i="7"/>
  <c r="H28" i="7"/>
  <c r="H14" i="7"/>
  <c r="H148" i="7"/>
  <c r="H123" i="7"/>
  <c r="H98" i="7"/>
  <c r="H70" i="7"/>
  <c r="H45" i="7"/>
  <c r="H20" i="7"/>
  <c r="H277" i="7"/>
  <c r="H235" i="7"/>
  <c r="H158" i="7"/>
  <c r="H284" i="7"/>
  <c r="H262" i="7"/>
  <c r="H230" i="7"/>
  <c r="H210" i="7"/>
  <c r="H188" i="7"/>
  <c r="H166" i="7"/>
  <c r="H141" i="7"/>
  <c r="H116" i="7"/>
  <c r="H91" i="7"/>
  <c r="H66" i="7"/>
  <c r="H38" i="7"/>
  <c r="H13" i="7"/>
  <c r="H305" i="7"/>
  <c r="H283" i="7"/>
  <c r="H261" i="7"/>
  <c r="H241" i="7"/>
  <c r="H209" i="7"/>
  <c r="H187" i="7"/>
  <c r="H165" i="7"/>
  <c r="H140" i="7"/>
  <c r="H115" i="7"/>
  <c r="H90" i="7"/>
  <c r="H62" i="7"/>
  <c r="H37" i="7"/>
  <c r="H302" i="7"/>
  <c r="H292" i="7"/>
  <c r="H282" i="7"/>
  <c r="H270" i="7"/>
  <c r="H260" i="7"/>
  <c r="H250" i="7"/>
  <c r="H238" i="7"/>
  <c r="H228" i="7"/>
  <c r="H218" i="7"/>
  <c r="H206" i="7"/>
  <c r="H196" i="7"/>
  <c r="H186" i="7"/>
  <c r="H174" i="7"/>
  <c r="H164" i="7"/>
  <c r="H150" i="7"/>
  <c r="H139" i="7"/>
  <c r="H125" i="7"/>
  <c r="H114" i="7"/>
  <c r="H100" i="7"/>
  <c r="H86" i="7"/>
  <c r="H75" i="7"/>
  <c r="H61" i="7"/>
  <c r="H50" i="7"/>
  <c r="H36" i="7"/>
  <c r="H22" i="7"/>
  <c r="H11" i="7"/>
  <c r="H15" i="7"/>
  <c r="H162" i="7"/>
  <c r="H134" i="7"/>
  <c r="H109" i="7"/>
  <c r="H84" i="7"/>
  <c r="H59" i="7"/>
  <c r="H34" i="7"/>
  <c r="H289" i="7"/>
  <c r="H245" i="7"/>
  <c r="H147" i="7"/>
  <c r="H306" i="7"/>
  <c r="H294" i="7"/>
  <c r="H274" i="7"/>
  <c r="H252" i="7"/>
  <c r="H242" i="7"/>
  <c r="H220" i="7"/>
  <c r="H198" i="7"/>
  <c r="H178" i="7"/>
  <c r="H155" i="7"/>
  <c r="H130" i="7"/>
  <c r="H102" i="7"/>
  <c r="H77" i="7"/>
  <c r="H52" i="7"/>
  <c r="H27" i="7"/>
  <c r="H293" i="7"/>
  <c r="H273" i="7"/>
  <c r="H251" i="7"/>
  <c r="H229" i="7"/>
  <c r="H219" i="7"/>
  <c r="H197" i="7"/>
  <c r="H177" i="7"/>
  <c r="H154" i="7"/>
  <c r="H126" i="7"/>
  <c r="H101" i="7"/>
  <c r="H76" i="7"/>
  <c r="H51" i="7"/>
  <c r="H26" i="7"/>
  <c r="H12" i="7"/>
  <c r="H301" i="7"/>
  <c r="H291" i="7"/>
  <c r="H281" i="7"/>
  <c r="H269" i="7"/>
  <c r="H259" i="7"/>
  <c r="H249" i="7"/>
  <c r="H237" i="7"/>
  <c r="H227" i="7"/>
  <c r="H217" i="7"/>
  <c r="H205" i="7"/>
  <c r="H195" i="7"/>
  <c r="H185" i="7"/>
  <c r="H173" i="7"/>
  <c r="H163" i="7"/>
  <c r="H149" i="7"/>
  <c r="H138" i="7"/>
  <c r="H124" i="7"/>
  <c r="H110" i="7"/>
  <c r="H99" i="7"/>
  <c r="H85" i="7"/>
  <c r="H74" i="7"/>
  <c r="H60" i="7"/>
  <c r="H46" i="7"/>
  <c r="H35" i="7"/>
  <c r="H21" i="7"/>
  <c r="H304" i="7"/>
  <c r="H296" i="7"/>
  <c r="H288" i="7"/>
  <c r="H280" i="7"/>
  <c r="H272" i="7"/>
  <c r="H264" i="7"/>
  <c r="H256" i="7"/>
  <c r="H248" i="7"/>
  <c r="H240" i="7"/>
  <c r="H232" i="7"/>
  <c r="H224" i="7"/>
  <c r="H216" i="7"/>
  <c r="H208" i="7"/>
  <c r="H200" i="7"/>
  <c r="H192" i="7"/>
  <c r="H184" i="7"/>
  <c r="H176" i="7"/>
  <c r="H168" i="7"/>
  <c r="H160" i="7"/>
  <c r="H152" i="7"/>
  <c r="H144" i="7"/>
  <c r="H136" i="7"/>
  <c r="H128" i="7"/>
  <c r="H120" i="7"/>
  <c r="H112" i="7"/>
  <c r="H104" i="7"/>
  <c r="H96" i="7"/>
  <c r="H88" i="7"/>
  <c r="H80" i="7"/>
  <c r="H72" i="7"/>
  <c r="H64" i="7"/>
  <c r="H56" i="7"/>
  <c r="H48" i="7"/>
  <c r="H40" i="7"/>
  <c r="H32" i="7"/>
  <c r="H24" i="7"/>
  <c r="H16" i="7"/>
  <c r="H8" i="7"/>
  <c r="H161" i="7"/>
  <c r="H153" i="7"/>
  <c r="H145" i="7"/>
  <c r="H137" i="7"/>
  <c r="H129" i="7"/>
  <c r="H121" i="7"/>
  <c r="H113" i="7"/>
  <c r="H105" i="7"/>
  <c r="H97" i="7"/>
  <c r="H89" i="7"/>
  <c r="H81" i="7"/>
  <c r="H73" i="7"/>
  <c r="H65" i="7"/>
  <c r="H57" i="7"/>
  <c r="H49" i="7"/>
  <c r="H41" i="7"/>
  <c r="H33" i="7"/>
  <c r="H25" i="7"/>
  <c r="H17" i="7"/>
  <c r="H9" i="7"/>
  <c r="H303" i="7"/>
  <c r="H295" i="7"/>
  <c r="H287" i="7"/>
  <c r="H279" i="7"/>
  <c r="H271" i="7"/>
  <c r="H263" i="7"/>
  <c r="H255" i="7"/>
  <c r="H247" i="7"/>
  <c r="H239" i="7"/>
  <c r="H231" i="7"/>
  <c r="H223" i="7"/>
  <c r="H215" i="7"/>
  <c r="H207" i="7"/>
  <c r="H199" i="7"/>
  <c r="H191" i="7"/>
  <c r="H183" i="7"/>
  <c r="H175" i="7"/>
  <c r="H167" i="7"/>
  <c r="H159" i="7"/>
  <c r="H151" i="7"/>
  <c r="H143" i="7"/>
  <c r="H135" i="7"/>
  <c r="H127" i="7"/>
  <c r="H119" i="7"/>
  <c r="H111" i="7"/>
  <c r="H103" i="7"/>
  <c r="H95" i="7"/>
  <c r="H87" i="7"/>
  <c r="H79" i="7"/>
  <c r="H71" i="7"/>
  <c r="H63" i="7"/>
  <c r="H55" i="7"/>
  <c r="H47" i="7"/>
  <c r="H39" i="7"/>
  <c r="H31" i="7"/>
  <c r="H23" i="7"/>
  <c r="K53" i="8" l="1"/>
  <c r="L54" i="8"/>
  <c r="J54" i="8"/>
  <c r="L53" i="8"/>
  <c r="K54" i="8"/>
  <c r="J53" i="8"/>
  <c r="W52" i="8"/>
  <c r="AB52" i="8" s="1"/>
  <c r="Z52" i="8"/>
  <c r="AC52" i="8" s="1"/>
  <c r="N55" i="8"/>
  <c r="T52" i="8"/>
  <c r="AA52" i="8" s="1"/>
  <c r="C56" i="8"/>
  <c r="B57" i="8"/>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7" i="7"/>
  <c r="K55" i="8" l="1"/>
  <c r="J55" i="8"/>
  <c r="L55" i="8"/>
  <c r="T54" i="8"/>
  <c r="AA54" i="8" s="1"/>
  <c r="W53" i="8"/>
  <c r="AB53" i="8" s="1"/>
  <c r="Z54" i="8"/>
  <c r="AC54" i="8" s="1"/>
  <c r="W54" i="8"/>
  <c r="AB54" i="8" s="1"/>
  <c r="T53" i="8"/>
  <c r="AA53" i="8" s="1"/>
  <c r="Z53" i="8"/>
  <c r="AC53" i="8" s="1"/>
  <c r="N56" i="8"/>
  <c r="B58" i="8"/>
  <c r="C57" i="8"/>
  <c r="U53" i="1"/>
  <c r="T53" i="1"/>
  <c r="P39" i="1"/>
  <c r="K56" i="8" l="1"/>
  <c r="T55" i="8"/>
  <c r="AA55" i="8" s="1"/>
  <c r="J56" i="8"/>
  <c r="L56" i="8"/>
  <c r="W55" i="8"/>
  <c r="AB55" i="8" s="1"/>
  <c r="Z55" i="8"/>
  <c r="AC55" i="8" s="1"/>
  <c r="N57" i="8"/>
  <c r="C58" i="8"/>
  <c r="B59" i="8"/>
  <c r="U39" i="1"/>
  <c r="AA81" i="1"/>
  <c r="AA375" i="1"/>
  <c r="AA367" i="1"/>
  <c r="AA359" i="1"/>
  <c r="AA351" i="1"/>
  <c r="AA343" i="1"/>
  <c r="AA335" i="1"/>
  <c r="AA327" i="1"/>
  <c r="AA319" i="1"/>
  <c r="AA311" i="1"/>
  <c r="AA303" i="1"/>
  <c r="AA295" i="1"/>
  <c r="AA287" i="1"/>
  <c r="AA279" i="1"/>
  <c r="AA271" i="1"/>
  <c r="AA263" i="1"/>
  <c r="AA255" i="1"/>
  <c r="AA247" i="1"/>
  <c r="AA239" i="1"/>
  <c r="AA231" i="1"/>
  <c r="AA223" i="1"/>
  <c r="AA215" i="1"/>
  <c r="AA207" i="1"/>
  <c r="AA199" i="1"/>
  <c r="AA191" i="1"/>
  <c r="AA183" i="1"/>
  <c r="AA175" i="1"/>
  <c r="AA167" i="1"/>
  <c r="AA159" i="1"/>
  <c r="AA151" i="1"/>
  <c r="AA143" i="1"/>
  <c r="AA135" i="1"/>
  <c r="AA127" i="1"/>
  <c r="AA119" i="1"/>
  <c r="AA111" i="1"/>
  <c r="AA103" i="1"/>
  <c r="AA95" i="1"/>
  <c r="AA87" i="1"/>
  <c r="AA368" i="1"/>
  <c r="AA336" i="1"/>
  <c r="AA320" i="1"/>
  <c r="AA288" i="1"/>
  <c r="AA256" i="1"/>
  <c r="AA224" i="1"/>
  <c r="AA192" i="1"/>
  <c r="AA136" i="1"/>
  <c r="AA350" i="1"/>
  <c r="AA342" i="1"/>
  <c r="AA334" i="1"/>
  <c r="AA326" i="1"/>
  <c r="AA318" i="1"/>
  <c r="AA310" i="1"/>
  <c r="AA302" i="1"/>
  <c r="AA294" i="1"/>
  <c r="AA286" i="1"/>
  <c r="AA278" i="1"/>
  <c r="AA270" i="1"/>
  <c r="AA262" i="1"/>
  <c r="AA254" i="1"/>
  <c r="AA246" i="1"/>
  <c r="AA238" i="1"/>
  <c r="AA230" i="1"/>
  <c r="AA222" i="1"/>
  <c r="AA214" i="1"/>
  <c r="AA206" i="1"/>
  <c r="AA198" i="1"/>
  <c r="AA190" i="1"/>
  <c r="AA182" i="1"/>
  <c r="AA174" i="1"/>
  <c r="AA166" i="1"/>
  <c r="AA158" i="1"/>
  <c r="AA150" i="1"/>
  <c r="AA142" i="1"/>
  <c r="AA134" i="1"/>
  <c r="AA126" i="1"/>
  <c r="AA118" i="1"/>
  <c r="AA110" i="1"/>
  <c r="AA102" i="1"/>
  <c r="AA94" i="1"/>
  <c r="AA86" i="1"/>
  <c r="AA373" i="1"/>
  <c r="AA365" i="1"/>
  <c r="AA357" i="1"/>
  <c r="AA349" i="1"/>
  <c r="AA341" i="1"/>
  <c r="AA333" i="1"/>
  <c r="AA325" i="1"/>
  <c r="AA317" i="1"/>
  <c r="AA309" i="1"/>
  <c r="AA301" i="1"/>
  <c r="AA293" i="1"/>
  <c r="AA285" i="1"/>
  <c r="AA277" i="1"/>
  <c r="AA269" i="1"/>
  <c r="AA261" i="1"/>
  <c r="AA253" i="1"/>
  <c r="AA245" i="1"/>
  <c r="AA237" i="1"/>
  <c r="AA229" i="1"/>
  <c r="AA221" i="1"/>
  <c r="AA213" i="1"/>
  <c r="AA205" i="1"/>
  <c r="AA197" i="1"/>
  <c r="AA189" i="1"/>
  <c r="AA181" i="1"/>
  <c r="AA173" i="1"/>
  <c r="AA165" i="1"/>
  <c r="AA157" i="1"/>
  <c r="AA149" i="1"/>
  <c r="AA141" i="1"/>
  <c r="AA133" i="1"/>
  <c r="AA125" i="1"/>
  <c r="AA117" i="1"/>
  <c r="AA109" i="1"/>
  <c r="AA101" i="1"/>
  <c r="AA93" i="1"/>
  <c r="AA85" i="1"/>
  <c r="AA360" i="1"/>
  <c r="AA328" i="1"/>
  <c r="AA296" i="1"/>
  <c r="AA264" i="1"/>
  <c r="AA232" i="1"/>
  <c r="AA200" i="1"/>
  <c r="AA176" i="1"/>
  <c r="AA160" i="1"/>
  <c r="AA128" i="1"/>
  <c r="AA120" i="1"/>
  <c r="AA112" i="1"/>
  <c r="AA104" i="1"/>
  <c r="AA374" i="1"/>
  <c r="AA372" i="1"/>
  <c r="AA316" i="1"/>
  <c r="AA300" i="1"/>
  <c r="AA292" i="1"/>
  <c r="AA284" i="1"/>
  <c r="AA276" i="1"/>
  <c r="AA268" i="1"/>
  <c r="AA260" i="1"/>
  <c r="AA252" i="1"/>
  <c r="AA244" i="1"/>
  <c r="AA236" i="1"/>
  <c r="AA228" i="1"/>
  <c r="AA220" i="1"/>
  <c r="AA212" i="1"/>
  <c r="AA204" i="1"/>
  <c r="AA196" i="1"/>
  <c r="AA188" i="1"/>
  <c r="AA180" i="1"/>
  <c r="AA172" i="1"/>
  <c r="AA164" i="1"/>
  <c r="AA156" i="1"/>
  <c r="AA148" i="1"/>
  <c r="AA140" i="1"/>
  <c r="AA132" i="1"/>
  <c r="AA124" i="1"/>
  <c r="AA116" i="1"/>
  <c r="AA108" i="1"/>
  <c r="AA100" i="1"/>
  <c r="AA92" i="1"/>
  <c r="AA84" i="1"/>
  <c r="AA366" i="1"/>
  <c r="AA356" i="1"/>
  <c r="AA308" i="1"/>
  <c r="AA379" i="1"/>
  <c r="AA371" i="1"/>
  <c r="AA363" i="1"/>
  <c r="AA355" i="1"/>
  <c r="AA347" i="1"/>
  <c r="AA339" i="1"/>
  <c r="AA331" i="1"/>
  <c r="AA323" i="1"/>
  <c r="AA315" i="1"/>
  <c r="AA307" i="1"/>
  <c r="AA299" i="1"/>
  <c r="AA291" i="1"/>
  <c r="AA283" i="1"/>
  <c r="AA275" i="1"/>
  <c r="AA267" i="1"/>
  <c r="AA259" i="1"/>
  <c r="AA251" i="1"/>
  <c r="AA243" i="1"/>
  <c r="AA235" i="1"/>
  <c r="AA227" i="1"/>
  <c r="AA219" i="1"/>
  <c r="AA211" i="1"/>
  <c r="AA203" i="1"/>
  <c r="AA195" i="1"/>
  <c r="AA187" i="1"/>
  <c r="AA179" i="1"/>
  <c r="AA171" i="1"/>
  <c r="AA163" i="1"/>
  <c r="AA155" i="1"/>
  <c r="AA147" i="1"/>
  <c r="AA139" i="1"/>
  <c r="AA131" i="1"/>
  <c r="AA123" i="1"/>
  <c r="AA115" i="1"/>
  <c r="AA107" i="1"/>
  <c r="AA99" i="1"/>
  <c r="AA91" i="1"/>
  <c r="AA83" i="1"/>
  <c r="AA376" i="1"/>
  <c r="AA344" i="1"/>
  <c r="AA312" i="1"/>
  <c r="AA280" i="1"/>
  <c r="AA248" i="1"/>
  <c r="AA216" i="1"/>
  <c r="AA184" i="1"/>
  <c r="AA152" i="1"/>
  <c r="AA88" i="1"/>
  <c r="AA358" i="1"/>
  <c r="AA348" i="1"/>
  <c r="AA324" i="1"/>
  <c r="AA378" i="1"/>
  <c r="AA370" i="1"/>
  <c r="AA362" i="1"/>
  <c r="AA354" i="1"/>
  <c r="AA346" i="1"/>
  <c r="AA338" i="1"/>
  <c r="AA330" i="1"/>
  <c r="AA322" i="1"/>
  <c r="AA314" i="1"/>
  <c r="AA306" i="1"/>
  <c r="AA298" i="1"/>
  <c r="AA290" i="1"/>
  <c r="AA282" i="1"/>
  <c r="AA274" i="1"/>
  <c r="AA266" i="1"/>
  <c r="AA258" i="1"/>
  <c r="AA250" i="1"/>
  <c r="AA242" i="1"/>
  <c r="AA234" i="1"/>
  <c r="AA226" i="1"/>
  <c r="AA218" i="1"/>
  <c r="AA210" i="1"/>
  <c r="AA202" i="1"/>
  <c r="AA194" i="1"/>
  <c r="AA186" i="1"/>
  <c r="AA178" i="1"/>
  <c r="AA170" i="1"/>
  <c r="AA162" i="1"/>
  <c r="AA154" i="1"/>
  <c r="AA146" i="1"/>
  <c r="AA138" i="1"/>
  <c r="AA130" i="1"/>
  <c r="AA122" i="1"/>
  <c r="AA114" i="1"/>
  <c r="AA106" i="1"/>
  <c r="AA98" i="1"/>
  <c r="AA90" i="1"/>
  <c r="AA82" i="1"/>
  <c r="AA352" i="1"/>
  <c r="AA304" i="1"/>
  <c r="AA272" i="1"/>
  <c r="AA240" i="1"/>
  <c r="AA208" i="1"/>
  <c r="AA168" i="1"/>
  <c r="AA144" i="1"/>
  <c r="AA96" i="1"/>
  <c r="AA80" i="1"/>
  <c r="AA364" i="1"/>
  <c r="AA340" i="1"/>
  <c r="AA332" i="1"/>
  <c r="AA377" i="1"/>
  <c r="AA369" i="1"/>
  <c r="AA361" i="1"/>
  <c r="AA353" i="1"/>
  <c r="AA345" i="1"/>
  <c r="AA337" i="1"/>
  <c r="AA329" i="1"/>
  <c r="AA321" i="1"/>
  <c r="AA313" i="1"/>
  <c r="AA305" i="1"/>
  <c r="AA297" i="1"/>
  <c r="AA289" i="1"/>
  <c r="AA281" i="1"/>
  <c r="AA273" i="1"/>
  <c r="AA265" i="1"/>
  <c r="AA257" i="1"/>
  <c r="AA249" i="1"/>
  <c r="AA241" i="1"/>
  <c r="AA233" i="1"/>
  <c r="AA225" i="1"/>
  <c r="AA217" i="1"/>
  <c r="AA209" i="1"/>
  <c r="AA201" i="1"/>
  <c r="AA193" i="1"/>
  <c r="AA185" i="1"/>
  <c r="AA177" i="1"/>
  <c r="AA169" i="1"/>
  <c r="AA161" i="1"/>
  <c r="AA153" i="1"/>
  <c r="AA145" i="1"/>
  <c r="AA137" i="1"/>
  <c r="AA129" i="1"/>
  <c r="AA121" i="1"/>
  <c r="AA113" i="1"/>
  <c r="AA105" i="1"/>
  <c r="AA97" i="1"/>
  <c r="AA89" i="1"/>
  <c r="AB80" i="1" a="1"/>
  <c r="AD80" i="1" l="1"/>
  <c r="AE87" i="1"/>
  <c r="AF94" i="1"/>
  <c r="AG101" i="1"/>
  <c r="AH108" i="1"/>
  <c r="AI115" i="1"/>
  <c r="AJ122" i="1"/>
  <c r="AB130" i="1"/>
  <c r="AC137" i="1"/>
  <c r="AD144" i="1"/>
  <c r="AE151" i="1"/>
  <c r="AJ83" i="1"/>
  <c r="AB91" i="1"/>
  <c r="AC98" i="1"/>
  <c r="AD105" i="1"/>
  <c r="AE112" i="1"/>
  <c r="AF119" i="1"/>
  <c r="AG126" i="1"/>
  <c r="AH133" i="1"/>
  <c r="AI140" i="1"/>
  <c r="AJ147" i="1"/>
  <c r="AB155" i="1"/>
  <c r="AD87" i="1"/>
  <c r="AI96" i="1"/>
  <c r="AE106" i="1"/>
  <c r="AH115" i="1"/>
  <c r="AD125" i="1"/>
  <c r="AI134" i="1"/>
  <c r="AC144" i="1"/>
  <c r="AH153" i="1"/>
  <c r="AC161" i="1"/>
  <c r="AD168" i="1"/>
  <c r="AJ81" i="1"/>
  <c r="AF91" i="1"/>
  <c r="AB101" i="1"/>
  <c r="AE110" i="1"/>
  <c r="AJ119" i="1"/>
  <c r="AF129" i="1"/>
  <c r="AI138" i="1"/>
  <c r="AE148" i="1"/>
  <c r="AC157" i="1"/>
  <c r="AD164" i="1"/>
  <c r="AE171" i="1"/>
  <c r="AF178" i="1"/>
  <c r="AG185" i="1"/>
  <c r="AJ85" i="1"/>
  <c r="AD95" i="1"/>
  <c r="AI104" i="1"/>
  <c r="AE114" i="1"/>
  <c r="AH123" i="1"/>
  <c r="AD133" i="1"/>
  <c r="AI142" i="1"/>
  <c r="AC152" i="1"/>
  <c r="AJ84" i="1"/>
  <c r="AD94" i="1"/>
  <c r="AI103" i="1"/>
  <c r="AE113" i="1"/>
  <c r="AH122" i="1"/>
  <c r="AD132" i="1"/>
  <c r="AI141" i="1"/>
  <c r="AC151" i="1"/>
  <c r="AD159" i="1"/>
  <c r="AE166" i="1"/>
  <c r="AF173" i="1"/>
  <c r="AD98" i="1"/>
  <c r="AC117" i="1"/>
  <c r="AB136" i="1"/>
  <c r="AJ154" i="1"/>
  <c r="AH166" i="1"/>
  <c r="AJ176" i="1"/>
  <c r="AB185" i="1"/>
  <c r="AG192" i="1"/>
  <c r="AH199" i="1"/>
  <c r="AI206" i="1"/>
  <c r="AF84" i="1"/>
  <c r="AG103" i="1"/>
  <c r="AF122" i="1"/>
  <c r="AE141" i="1"/>
  <c r="AH158" i="1"/>
  <c r="AC170" i="1"/>
  <c r="AD179" i="1"/>
  <c r="AF187" i="1"/>
  <c r="AH194" i="1"/>
  <c r="AI201" i="1"/>
  <c r="AJ208" i="1"/>
  <c r="AC81" i="1"/>
  <c r="AD88" i="1"/>
  <c r="AE95" i="1"/>
  <c r="AF102" i="1"/>
  <c r="AG109" i="1"/>
  <c r="AH116" i="1"/>
  <c r="AI123" i="1"/>
  <c r="AJ130" i="1"/>
  <c r="AB138" i="1"/>
  <c r="AC145" i="1"/>
  <c r="AD152" i="1"/>
  <c r="AI84" i="1"/>
  <c r="AJ91" i="1"/>
  <c r="AB99" i="1"/>
  <c r="AC106" i="1"/>
  <c r="AD113" i="1"/>
  <c r="AE120" i="1"/>
  <c r="AF127" i="1"/>
  <c r="AG134" i="1"/>
  <c r="AH141" i="1"/>
  <c r="AI148" i="1"/>
  <c r="AH80" i="1"/>
  <c r="AG88" i="1"/>
  <c r="AJ97" i="1"/>
  <c r="AF107" i="1"/>
  <c r="AB117" i="1"/>
  <c r="AE126" i="1"/>
  <c r="AJ135" i="1"/>
  <c r="AF145" i="1"/>
  <c r="AI154" i="1"/>
  <c r="AB162" i="1"/>
  <c r="AC169" i="1"/>
  <c r="AD83" i="1"/>
  <c r="AG92" i="1"/>
  <c r="AC102" i="1"/>
  <c r="AH111" i="1"/>
  <c r="AB121" i="1"/>
  <c r="AG130" i="1"/>
  <c r="AC140" i="1"/>
  <c r="AF149" i="1"/>
  <c r="AB158" i="1"/>
  <c r="AC165" i="1"/>
  <c r="AD172" i="1"/>
  <c r="AE179" i="1"/>
  <c r="AF186" i="1"/>
  <c r="AB87" i="1"/>
  <c r="AG96" i="1"/>
  <c r="AJ105" i="1"/>
  <c r="AF115" i="1"/>
  <c r="AB125" i="1"/>
  <c r="AE134" i="1"/>
  <c r="AJ143" i="1"/>
  <c r="AF153" i="1"/>
  <c r="AB86" i="1"/>
  <c r="AG95" i="1"/>
  <c r="AJ104" i="1"/>
  <c r="AF114" i="1"/>
  <c r="AB124" i="1"/>
  <c r="AE133" i="1"/>
  <c r="AJ142" i="1"/>
  <c r="AF152" i="1"/>
  <c r="AC160" i="1"/>
  <c r="AD167" i="1"/>
  <c r="AG81" i="1"/>
  <c r="AF100" i="1"/>
  <c r="AG119" i="1"/>
  <c r="AF138" i="1"/>
  <c r="AI156" i="1"/>
  <c r="AB168" i="1"/>
  <c r="AJ177" i="1"/>
  <c r="AB186" i="1"/>
  <c r="AF193" i="1"/>
  <c r="AG200" i="1"/>
  <c r="AH207" i="1"/>
  <c r="AJ86" i="1"/>
  <c r="AI105" i="1"/>
  <c r="AJ124" i="1"/>
  <c r="AI143" i="1"/>
  <c r="AB160" i="1"/>
  <c r="AF171" i="1"/>
  <c r="AE180" i="1"/>
  <c r="AF188" i="1"/>
  <c r="AG195" i="1"/>
  <c r="AH202" i="1"/>
  <c r="AI209" i="1"/>
  <c r="AB82" i="1"/>
  <c r="AC89" i="1"/>
  <c r="AD96" i="1"/>
  <c r="AE103" i="1"/>
  <c r="AF110" i="1"/>
  <c r="AG117" i="1"/>
  <c r="AH124" i="1"/>
  <c r="AI131" i="1"/>
  <c r="AJ138" i="1"/>
  <c r="AB146" i="1"/>
  <c r="AC153" i="1"/>
  <c r="AH85" i="1"/>
  <c r="AI92" i="1"/>
  <c r="AJ99" i="1"/>
  <c r="AB107" i="1"/>
  <c r="AC114" i="1"/>
  <c r="AD121" i="1"/>
  <c r="AE128" i="1"/>
  <c r="AF135" i="1"/>
  <c r="AG142" i="1"/>
  <c r="AH149" i="1"/>
  <c r="AB80" i="1"/>
  <c r="AH89" i="1"/>
  <c r="AD99" i="1"/>
  <c r="AG108" i="1"/>
  <c r="AC118" i="1"/>
  <c r="AH127" i="1"/>
  <c r="AB137" i="1"/>
  <c r="AG146" i="1"/>
  <c r="AI155" i="1"/>
  <c r="AJ162" i="1"/>
  <c r="AB170" i="1"/>
  <c r="AE84" i="1"/>
  <c r="AJ93" i="1"/>
  <c r="AD103" i="1"/>
  <c r="AI112" i="1"/>
  <c r="AE122" i="1"/>
  <c r="AH131" i="1"/>
  <c r="AD141" i="1"/>
  <c r="AI150" i="1"/>
  <c r="AJ158" i="1"/>
  <c r="AB166" i="1"/>
  <c r="AJ82" i="1"/>
  <c r="AB90" i="1"/>
  <c r="AC97" i="1"/>
  <c r="AD104" i="1"/>
  <c r="AE111" i="1"/>
  <c r="AF118" i="1"/>
  <c r="AG125" i="1"/>
  <c r="AH132" i="1"/>
  <c r="AI139" i="1"/>
  <c r="AJ146" i="1"/>
  <c r="AB154" i="1"/>
  <c r="AG86" i="1"/>
  <c r="AH93" i="1"/>
  <c r="AI100" i="1"/>
  <c r="AJ107" i="1"/>
  <c r="AB115" i="1"/>
  <c r="AC122" i="1"/>
  <c r="AD129" i="1"/>
  <c r="AE136" i="1"/>
  <c r="AF143" i="1"/>
  <c r="AG150" i="1"/>
  <c r="AF81" i="1"/>
  <c r="AI90" i="1"/>
  <c r="AE100" i="1"/>
  <c r="AJ109" i="1"/>
  <c r="AD119" i="1"/>
  <c r="AI128" i="1"/>
  <c r="AE138" i="1"/>
  <c r="AH147" i="1"/>
  <c r="AH156" i="1"/>
  <c r="AI163" i="1"/>
  <c r="AJ170" i="1"/>
  <c r="AF85" i="1"/>
  <c r="AB95" i="1"/>
  <c r="AG104" i="1"/>
  <c r="AJ113" i="1"/>
  <c r="AF123" i="1"/>
  <c r="AB133" i="1"/>
  <c r="AE142" i="1"/>
  <c r="AJ151" i="1"/>
  <c r="AI159" i="1"/>
  <c r="AJ166" i="1"/>
  <c r="AB174" i="1"/>
  <c r="AC181" i="1"/>
  <c r="AD188" i="1"/>
  <c r="AF89" i="1"/>
  <c r="AI98" i="1"/>
  <c r="AE108" i="1"/>
  <c r="AJ117" i="1"/>
  <c r="AD127" i="1"/>
  <c r="AI136" i="1"/>
  <c r="AE146" i="1"/>
  <c r="AG155" i="1"/>
  <c r="AF88" i="1"/>
  <c r="AI97" i="1"/>
  <c r="AE107" i="1"/>
  <c r="AJ116" i="1"/>
  <c r="AD126" i="1"/>
  <c r="AI135" i="1"/>
  <c r="AE145" i="1"/>
  <c r="AH154" i="1"/>
  <c r="AJ161" i="1"/>
  <c r="AB169" i="1"/>
  <c r="AD86" i="1"/>
  <c r="AE105" i="1"/>
  <c r="AD124" i="1"/>
  <c r="AC143" i="1"/>
  <c r="AG159" i="1"/>
  <c r="AB171" i="1"/>
  <c r="AJ179" i="1"/>
  <c r="AB188" i="1"/>
  <c r="AD195" i="1"/>
  <c r="AE202" i="1"/>
  <c r="AF209" i="1"/>
  <c r="AG91" i="1"/>
  <c r="AH110" i="1"/>
  <c r="AG129" i="1"/>
  <c r="AF148" i="1"/>
  <c r="AB163" i="1"/>
  <c r="AD174" i="1"/>
  <c r="AE182" i="1"/>
  <c r="AD190" i="1"/>
  <c r="AE197" i="1"/>
  <c r="AF204" i="1"/>
  <c r="AI83" i="1"/>
  <c r="AJ90" i="1"/>
  <c r="AB98" i="1"/>
  <c r="AC105" i="1"/>
  <c r="AD112" i="1"/>
  <c r="AE119" i="1"/>
  <c r="AF126" i="1"/>
  <c r="AG133" i="1"/>
  <c r="AH140" i="1"/>
  <c r="AI147" i="1"/>
  <c r="AE80" i="1"/>
  <c r="AF87" i="1"/>
  <c r="AG94" i="1"/>
  <c r="AH101" i="1"/>
  <c r="AI108" i="1"/>
  <c r="AJ115" i="1"/>
  <c r="AB123" i="1"/>
  <c r="AC130" i="1"/>
  <c r="AD137" i="1"/>
  <c r="AE144" i="1"/>
  <c r="AF151" i="1"/>
  <c r="AG82" i="1"/>
  <c r="AC92" i="1"/>
  <c r="AF101" i="1"/>
  <c r="AB111" i="1"/>
  <c r="AG120" i="1"/>
  <c r="AJ129" i="1"/>
  <c r="AF139" i="1"/>
  <c r="AB149" i="1"/>
  <c r="AG157" i="1"/>
  <c r="AH164" i="1"/>
  <c r="AI171" i="1"/>
  <c r="AI86" i="1"/>
  <c r="AC96" i="1"/>
  <c r="AH105" i="1"/>
  <c r="AD115" i="1"/>
  <c r="AG124" i="1"/>
  <c r="AC134" i="1"/>
  <c r="AH143" i="1"/>
  <c r="AB153" i="1"/>
  <c r="AH160" i="1"/>
  <c r="AI167" i="1"/>
  <c r="AJ174" i="1"/>
  <c r="AB182" i="1"/>
  <c r="AB81" i="1"/>
  <c r="AG90" i="1"/>
  <c r="AC100" i="1"/>
  <c r="AF109" i="1"/>
  <c r="AB119" i="1"/>
  <c r="AG128" i="1"/>
  <c r="AJ137" i="1"/>
  <c r="AF147" i="1"/>
  <c r="AF156" i="1"/>
  <c r="AG89" i="1"/>
  <c r="AC99" i="1"/>
  <c r="AF108" i="1"/>
  <c r="AB118" i="1"/>
  <c r="AG127" i="1"/>
  <c r="AJ136" i="1"/>
  <c r="AF146" i="1"/>
  <c r="AH155" i="1"/>
  <c r="AI162" i="1"/>
  <c r="AJ169" i="1"/>
  <c r="AH88" i="1"/>
  <c r="AG107" i="1"/>
  <c r="AH126" i="1"/>
  <c r="AG145" i="1"/>
  <c r="AJ160" i="1"/>
  <c r="AE172" i="1"/>
  <c r="AJ180" i="1"/>
  <c r="AB189" i="1"/>
  <c r="AC196" i="1"/>
  <c r="AD203" i="1"/>
  <c r="AE210" i="1"/>
  <c r="AB94" i="1"/>
  <c r="AJ112" i="1"/>
  <c r="AB132" i="1"/>
  <c r="AJ150" i="1"/>
  <c r="AE164" i="1"/>
  <c r="AD175" i="1"/>
  <c r="AE183" i="1"/>
  <c r="AC191" i="1"/>
  <c r="AD198" i="1"/>
  <c r="AE205" i="1"/>
  <c r="AC80" i="1"/>
  <c r="AG85" i="1"/>
  <c r="AH92" i="1"/>
  <c r="AI99" i="1"/>
  <c r="AJ106" i="1"/>
  <c r="AB114" i="1"/>
  <c r="AC121" i="1"/>
  <c r="AD128" i="1"/>
  <c r="AE135" i="1"/>
  <c r="AF142" i="1"/>
  <c r="AG149" i="1"/>
  <c r="AC82" i="1"/>
  <c r="AD89" i="1"/>
  <c r="AE96" i="1"/>
  <c r="AF103" i="1"/>
  <c r="AG110" i="1"/>
  <c r="AH117" i="1"/>
  <c r="AI124" i="1"/>
  <c r="AJ131" i="1"/>
  <c r="AB139" i="1"/>
  <c r="AC146" i="1"/>
  <c r="AD153" i="1"/>
  <c r="AB85" i="1"/>
  <c r="AE94" i="1"/>
  <c r="AJ103" i="1"/>
  <c r="AF113" i="1"/>
  <c r="AI122" i="1"/>
  <c r="AE132" i="1"/>
  <c r="AJ141" i="1"/>
  <c r="AD151" i="1"/>
  <c r="AE159" i="1"/>
  <c r="AF166" i="1"/>
  <c r="AG173" i="1"/>
  <c r="AB89" i="1"/>
  <c r="AG98" i="1"/>
  <c r="AC108" i="1"/>
  <c r="AF117" i="1"/>
  <c r="AB127" i="1"/>
  <c r="AG136" i="1"/>
  <c r="AJ145" i="1"/>
  <c r="AE155" i="1"/>
  <c r="AF162" i="1"/>
  <c r="AG169" i="1"/>
  <c r="AH176" i="1"/>
  <c r="AI183" i="1"/>
  <c r="AF83" i="1"/>
  <c r="AB93" i="1"/>
  <c r="AE102" i="1"/>
  <c r="AJ111" i="1"/>
  <c r="AF121" i="1"/>
  <c r="AI130" i="1"/>
  <c r="AE140" i="1"/>
  <c r="AJ149" i="1"/>
  <c r="AF82" i="1"/>
  <c r="AB92" i="1"/>
  <c r="AE101" i="1"/>
  <c r="AJ110" i="1"/>
  <c r="AF120" i="1"/>
  <c r="AI129" i="1"/>
  <c r="AE139" i="1"/>
  <c r="AJ148" i="1"/>
  <c r="AF157" i="1"/>
  <c r="AG164" i="1"/>
  <c r="AH171" i="1"/>
  <c r="AE93" i="1"/>
  <c r="AF112" i="1"/>
  <c r="AE131" i="1"/>
  <c r="AD150" i="1"/>
  <c r="AJ163" i="1"/>
  <c r="AI174" i="1"/>
  <c r="AB183" i="1"/>
  <c r="AI190" i="1"/>
  <c r="AJ197" i="1"/>
  <c r="AB205" i="1"/>
  <c r="AC212" i="1"/>
  <c r="AH98" i="1"/>
  <c r="AI117" i="1"/>
  <c r="AH136" i="1"/>
  <c r="AF155" i="1"/>
  <c r="AC167" i="1"/>
  <c r="AD177" i="1"/>
  <c r="AE185" i="1"/>
  <c r="AJ192" i="1"/>
  <c r="AB200" i="1"/>
  <c r="AC207" i="1"/>
  <c r="AF86" i="1"/>
  <c r="AJ114" i="1"/>
  <c r="AE143" i="1"/>
  <c r="AD97" i="1"/>
  <c r="AH125" i="1"/>
  <c r="AC154" i="1"/>
  <c r="AG114" i="1"/>
  <c r="AG152" i="1"/>
  <c r="AE90" i="1"/>
  <c r="AC128" i="1"/>
  <c r="AE163" i="1"/>
  <c r="AH184" i="1"/>
  <c r="AD101" i="1"/>
  <c r="AC126" i="1"/>
  <c r="AB151" i="1"/>
  <c r="AD100" i="1"/>
  <c r="AC125" i="1"/>
  <c r="AB150" i="1"/>
  <c r="AI170" i="1"/>
  <c r="AI121" i="1"/>
  <c r="AD165" i="1"/>
  <c r="AJ189" i="1"/>
  <c r="AG208" i="1"/>
  <c r="AB120" i="1"/>
  <c r="AI165" i="1"/>
  <c r="AE189" i="1"/>
  <c r="AB208" i="1"/>
  <c r="AG80" i="1"/>
  <c r="AH94" i="1"/>
  <c r="AH119" i="1"/>
  <c r="AH144" i="1"/>
  <c r="AF164" i="1"/>
  <c r="AB178" i="1"/>
  <c r="AI188" i="1"/>
  <c r="AE198" i="1"/>
  <c r="AI207" i="1"/>
  <c r="AB216" i="1"/>
  <c r="AC223" i="1"/>
  <c r="AD230" i="1"/>
  <c r="AE237" i="1"/>
  <c r="AF244" i="1"/>
  <c r="AG251" i="1"/>
  <c r="AH258" i="1"/>
  <c r="AI265" i="1"/>
  <c r="AJ272" i="1"/>
  <c r="AB280" i="1"/>
  <c r="AC287" i="1"/>
  <c r="AD294" i="1"/>
  <c r="AE301" i="1"/>
  <c r="AE85" i="1"/>
  <c r="AF98" i="1"/>
  <c r="AG123" i="1"/>
  <c r="AD149" i="1"/>
  <c r="AB167" i="1"/>
  <c r="AI179" i="1"/>
  <c r="AF190" i="1"/>
  <c r="AJ199" i="1"/>
  <c r="AE209" i="1"/>
  <c r="AD217" i="1"/>
  <c r="AE224" i="1"/>
  <c r="AF231" i="1"/>
  <c r="AG238" i="1"/>
  <c r="AH245" i="1"/>
  <c r="AI252" i="1"/>
  <c r="AJ259" i="1"/>
  <c r="AB267" i="1"/>
  <c r="AC274" i="1"/>
  <c r="AD281" i="1"/>
  <c r="AE288" i="1"/>
  <c r="AF295" i="1"/>
  <c r="AG302" i="1"/>
  <c r="AB100" i="1"/>
  <c r="AB134" i="1"/>
  <c r="AC163" i="1"/>
  <c r="AG180" i="1"/>
  <c r="AD194" i="1"/>
  <c r="AJ206" i="1"/>
  <c r="AH217" i="1"/>
  <c r="AD227" i="1"/>
  <c r="AH236" i="1"/>
  <c r="AC246" i="1"/>
  <c r="AH255" i="1"/>
  <c r="AC265" i="1"/>
  <c r="AG274" i="1"/>
  <c r="AG97" i="1"/>
  <c r="AI91" i="1"/>
  <c r="AD120" i="1"/>
  <c r="AH148" i="1"/>
  <c r="AG102" i="1"/>
  <c r="AB131" i="1"/>
  <c r="AH83" i="1"/>
  <c r="AH121" i="1"/>
  <c r="AF158" i="1"/>
  <c r="AF97" i="1"/>
  <c r="AD135" i="1"/>
  <c r="AH168" i="1"/>
  <c r="AE187" i="1"/>
  <c r="AH103" i="1"/>
  <c r="AH129" i="1"/>
  <c r="AG154" i="1"/>
  <c r="AH102" i="1"/>
  <c r="AH128" i="1"/>
  <c r="AG153" i="1"/>
  <c r="AG172" i="1"/>
  <c r="AJ128" i="1"/>
  <c r="AF169" i="1"/>
  <c r="AH191" i="1"/>
  <c r="AD211" i="1"/>
  <c r="AC127" i="1"/>
  <c r="AG168" i="1"/>
  <c r="AB192" i="1"/>
  <c r="AH210" i="1"/>
  <c r="AC84" i="1"/>
  <c r="AE97" i="1"/>
  <c r="AC123" i="1"/>
  <c r="AC148" i="1"/>
  <c r="AD166" i="1"/>
  <c r="AF179" i="1"/>
  <c r="AB190" i="1"/>
  <c r="AF199" i="1"/>
  <c r="AB209" i="1"/>
  <c r="AJ216" i="1"/>
  <c r="AB224" i="1"/>
  <c r="AC231" i="1"/>
  <c r="AD238" i="1"/>
  <c r="AE245" i="1"/>
  <c r="AF252" i="1"/>
  <c r="AG259" i="1"/>
  <c r="AH266" i="1"/>
  <c r="AI273" i="1"/>
  <c r="AJ280" i="1"/>
  <c r="AB288" i="1"/>
  <c r="AC295" i="1"/>
  <c r="AD302" i="1"/>
  <c r="AI88" i="1"/>
  <c r="AJ101" i="1"/>
  <c r="AJ126" i="1"/>
  <c r="AB152" i="1"/>
  <c r="AJ168" i="1"/>
  <c r="AD181" i="1"/>
  <c r="AG191" i="1"/>
  <c r="AC201" i="1"/>
  <c r="AG210" i="1"/>
  <c r="AC218" i="1"/>
  <c r="AD225" i="1"/>
  <c r="AE232" i="1"/>
  <c r="AF239" i="1"/>
  <c r="AG246" i="1"/>
  <c r="AH253" i="1"/>
  <c r="AI260" i="1"/>
  <c r="AJ267" i="1"/>
  <c r="AB275" i="1"/>
  <c r="AC282" i="1"/>
  <c r="AD289" i="1"/>
  <c r="AE296" i="1"/>
  <c r="AF303" i="1"/>
  <c r="AF104" i="1"/>
  <c r="AI137" i="1"/>
  <c r="AH165" i="1"/>
  <c r="AF182" i="1"/>
  <c r="AI195" i="1"/>
  <c r="AF208" i="1"/>
  <c r="AJ218" i="1"/>
  <c r="AE228" i="1"/>
  <c r="AJ237" i="1"/>
  <c r="AE247" i="1"/>
  <c r="AI256" i="1"/>
  <c r="AE266" i="1"/>
  <c r="AI275" i="1"/>
  <c r="AB102" i="1"/>
  <c r="AJ98" i="1"/>
  <c r="AE127" i="1"/>
  <c r="AD81" i="1"/>
  <c r="AH109" i="1"/>
  <c r="AC138" i="1"/>
  <c r="AD93" i="1"/>
  <c r="AD131" i="1"/>
  <c r="AG165" i="1"/>
  <c r="AI106" i="1"/>
  <c r="AI144" i="1"/>
  <c r="AC173" i="1"/>
  <c r="AG84" i="1"/>
  <c r="AI110" i="1"/>
  <c r="AH135" i="1"/>
  <c r="AG83" i="1"/>
  <c r="AI109" i="1"/>
  <c r="AH134" i="1"/>
  <c r="AE158" i="1"/>
  <c r="AC91" i="1"/>
  <c r="AJ140" i="1"/>
  <c r="AJ175" i="1"/>
  <c r="AB197" i="1"/>
  <c r="AE89" i="1"/>
  <c r="AC139" i="1"/>
  <c r="AD176" i="1"/>
  <c r="AF196" i="1"/>
  <c r="AC83" i="1"/>
  <c r="AD84" i="1"/>
  <c r="AB104" i="1"/>
  <c r="AB129" i="1"/>
  <c r="AD154" i="1"/>
  <c r="AD170" i="1"/>
  <c r="AC182" i="1"/>
  <c r="AE192" i="1"/>
  <c r="AJ201" i="1"/>
  <c r="AE211" i="1"/>
  <c r="AH218" i="1"/>
  <c r="AI225" i="1"/>
  <c r="AJ232" i="1"/>
  <c r="AB240" i="1"/>
  <c r="AC247" i="1"/>
  <c r="AD254" i="1"/>
  <c r="AE261" i="1"/>
  <c r="AF268" i="1"/>
  <c r="AG275" i="1"/>
  <c r="AH282" i="1"/>
  <c r="AI289" i="1"/>
  <c r="AJ296" i="1"/>
  <c r="AB304" i="1"/>
  <c r="AI82" i="1"/>
  <c r="AB108" i="1"/>
  <c r="AC133" i="1"/>
  <c r="AH157" i="1"/>
  <c r="AI172" i="1"/>
  <c r="AJ183" i="1"/>
  <c r="AB194" i="1"/>
  <c r="AF203" i="1"/>
  <c r="AI212" i="1"/>
  <c r="AJ219" i="1"/>
  <c r="AB227" i="1"/>
  <c r="AC234" i="1"/>
  <c r="AD241" i="1"/>
  <c r="AE248" i="1"/>
  <c r="AF255" i="1"/>
  <c r="AG262" i="1"/>
  <c r="AH269" i="1"/>
  <c r="AI276" i="1"/>
  <c r="AJ283" i="1"/>
  <c r="AB291" i="1"/>
  <c r="AC298" i="1"/>
  <c r="AD305" i="1"/>
  <c r="AH112" i="1"/>
  <c r="AI146" i="1"/>
  <c r="AG170" i="1"/>
  <c r="AJ185" i="1"/>
  <c r="AB199" i="1"/>
  <c r="AH211" i="1"/>
  <c r="AD221" i="1"/>
  <c r="AI230" i="1"/>
  <c r="AD240" i="1"/>
  <c r="AH249" i="1"/>
  <c r="AD259" i="1"/>
  <c r="AH268" i="1"/>
  <c r="AC278" i="1"/>
  <c r="AD110" i="1"/>
  <c r="AH100" i="1"/>
  <c r="AC129" i="1"/>
  <c r="AB83" i="1"/>
  <c r="AF111" i="1"/>
  <c r="AJ139" i="1"/>
  <c r="AH95" i="1"/>
  <c r="AF133" i="1"/>
  <c r="AE167" i="1"/>
  <c r="AD109" i="1"/>
  <c r="AD147" i="1"/>
  <c r="AI175" i="1"/>
  <c r="AC88" i="1"/>
  <c r="AB113" i="1"/>
  <c r="AD139" i="1"/>
  <c r="AC87" i="1"/>
  <c r="AB112" i="1"/>
  <c r="AD138" i="1"/>
  <c r="AB161" i="1"/>
  <c r="AI95" i="1"/>
  <c r="AB148" i="1"/>
  <c r="AJ178" i="1"/>
  <c r="AI198" i="1"/>
  <c r="AF96" i="1"/>
  <c r="AD146" i="1"/>
  <c r="AD178" i="1"/>
  <c r="AC199" i="1"/>
  <c r="AE86" i="1"/>
  <c r="AH81" i="1"/>
  <c r="AH106" i="1"/>
  <c r="AF132" i="1"/>
  <c r="AJ156" i="1"/>
  <c r="AB172" i="1"/>
  <c r="AF183" i="1"/>
  <c r="AG193" i="1"/>
  <c r="AB203" i="1"/>
  <c r="AF212" i="1"/>
  <c r="AG219" i="1"/>
  <c r="AH226" i="1"/>
  <c r="AI233" i="1"/>
  <c r="AJ240" i="1"/>
  <c r="AB248" i="1"/>
  <c r="AC255" i="1"/>
  <c r="AD262" i="1"/>
  <c r="AE269" i="1"/>
  <c r="AF276" i="1"/>
  <c r="AG283" i="1"/>
  <c r="AH290" i="1"/>
  <c r="AI297" i="1"/>
  <c r="AJ304" i="1"/>
  <c r="AI85" i="1"/>
  <c r="AD111" i="1"/>
  <c r="AF136" i="1"/>
  <c r="AF159" i="1"/>
  <c r="AF174" i="1"/>
  <c r="AD185" i="1"/>
  <c r="AC195" i="1"/>
  <c r="AH204" i="1"/>
  <c r="AH213" i="1"/>
  <c r="AI220" i="1"/>
  <c r="AJ227" i="1"/>
  <c r="AB235" i="1"/>
  <c r="AC242" i="1"/>
  <c r="AD249" i="1"/>
  <c r="AE256" i="1"/>
  <c r="AF263" i="1"/>
  <c r="AG270" i="1"/>
  <c r="AH277" i="1"/>
  <c r="AI284" i="1"/>
  <c r="AJ291" i="1"/>
  <c r="AB299" i="1"/>
  <c r="AC306" i="1"/>
  <c r="AD117" i="1"/>
  <c r="AH150" i="1"/>
  <c r="AD173" i="1"/>
  <c r="AI187" i="1"/>
  <c r="AF200" i="1"/>
  <c r="AB213" i="1"/>
  <c r="AF222" i="1"/>
  <c r="AJ231" i="1"/>
  <c r="AF241" i="1"/>
  <c r="AJ250" i="1"/>
  <c r="AE260" i="1"/>
  <c r="AJ269" i="1"/>
  <c r="AE279" i="1"/>
  <c r="AI114" i="1"/>
  <c r="AC113" i="1"/>
  <c r="AF95" i="1"/>
  <c r="AE152" i="1"/>
  <c r="AC150" i="1"/>
  <c r="AJ125" i="1"/>
  <c r="AJ182" i="1"/>
  <c r="AG122" i="1"/>
  <c r="AH96" i="1"/>
  <c r="AG147" i="1"/>
  <c r="AH114" i="1"/>
  <c r="AB187" i="1"/>
  <c r="AE115" i="1"/>
  <c r="AE186" i="1"/>
  <c r="AH86" i="1"/>
  <c r="AD116" i="1"/>
  <c r="AG162" i="1"/>
  <c r="AG187" i="1"/>
  <c r="AG206" i="1"/>
  <c r="AD222" i="1"/>
  <c r="AF236" i="1"/>
  <c r="AH250" i="1"/>
  <c r="AJ264" i="1"/>
  <c r="AC279" i="1"/>
  <c r="AE293" i="1"/>
  <c r="AH82" i="1"/>
  <c r="AI120" i="1"/>
  <c r="AB165" i="1"/>
  <c r="AD189" i="1"/>
  <c r="AD208" i="1"/>
  <c r="AF223" i="1"/>
  <c r="AH237" i="1"/>
  <c r="AJ251" i="1"/>
  <c r="AC266" i="1"/>
  <c r="AE280" i="1"/>
  <c r="AG294" i="1"/>
  <c r="AB96" i="1"/>
  <c r="AF160" i="1"/>
  <c r="AH192" i="1"/>
  <c r="AG216" i="1"/>
  <c r="AF235" i="1"/>
  <c r="AF254" i="1"/>
  <c r="AF273" i="1"/>
  <c r="AI127" i="1"/>
  <c r="AB159" i="1"/>
  <c r="AH177" i="1"/>
  <c r="AI191" i="1"/>
  <c r="AE204" i="1"/>
  <c r="AI215" i="1"/>
  <c r="AE225" i="1"/>
  <c r="AI234" i="1"/>
  <c r="AD244" i="1"/>
  <c r="AI253" i="1"/>
  <c r="AG106" i="1"/>
  <c r="AD140" i="1"/>
  <c r="AI166" i="1"/>
  <c r="AD183" i="1"/>
  <c r="AH196" i="1"/>
  <c r="AD209" i="1"/>
  <c r="AF219" i="1"/>
  <c r="AB229" i="1"/>
  <c r="AF238" i="1"/>
  <c r="AJ247" i="1"/>
  <c r="AF257" i="1"/>
  <c r="AJ266" i="1"/>
  <c r="AE276" i="1"/>
  <c r="AJ108" i="1"/>
  <c r="AC142" i="1"/>
  <c r="AH167" i="1"/>
  <c r="AC184" i="1"/>
  <c r="AD197" i="1"/>
  <c r="AJ209" i="1"/>
  <c r="AB220" i="1"/>
  <c r="AF229" i="1"/>
  <c r="AJ238" i="1"/>
  <c r="AF248" i="1"/>
  <c r="AJ257" i="1"/>
  <c r="AH138" i="1"/>
  <c r="AH182" i="1"/>
  <c r="AH208" i="1"/>
  <c r="AG228" i="1"/>
  <c r="AG247" i="1"/>
  <c r="AI263" i="1"/>
  <c r="AG276" i="1"/>
  <c r="AB287" i="1"/>
  <c r="AG296" i="1"/>
  <c r="AB306" i="1"/>
  <c r="AB122" i="1"/>
  <c r="AE104" i="1"/>
  <c r="AC86" i="1"/>
  <c r="AD160" i="1"/>
  <c r="AH137" i="1"/>
  <c r="AE82" i="1"/>
  <c r="AC132" i="1"/>
  <c r="AD106" i="1"/>
  <c r="AG156" i="1"/>
  <c r="AI133" i="1"/>
  <c r="AE194" i="1"/>
  <c r="AD134" i="1"/>
  <c r="AI193" i="1"/>
  <c r="AJ80" i="1"/>
  <c r="AI125" i="1"/>
  <c r="AE168" i="1"/>
  <c r="AD191" i="1"/>
  <c r="AC210" i="1"/>
  <c r="AJ224" i="1"/>
  <c r="AC239" i="1"/>
  <c r="AE253" i="1"/>
  <c r="AG267" i="1"/>
  <c r="AI281" i="1"/>
  <c r="AB296" i="1"/>
  <c r="AD92" i="1"/>
  <c r="AE130" i="1"/>
  <c r="AH170" i="1"/>
  <c r="AI192" i="1"/>
  <c r="AI211" i="1"/>
  <c r="AC226" i="1"/>
  <c r="AE240" i="1"/>
  <c r="AG254" i="1"/>
  <c r="AI268" i="1"/>
  <c r="AF134" i="1"/>
  <c r="AI116" i="1"/>
  <c r="AI102" i="1"/>
  <c r="AH172" i="1"/>
  <c r="AE154" i="1"/>
  <c r="AH91" i="1"/>
  <c r="AF141" i="1"/>
  <c r="AG115" i="1"/>
  <c r="AH163" i="1"/>
  <c r="AH152" i="1"/>
  <c r="AF201" i="1"/>
  <c r="AE153" i="1"/>
  <c r="AJ200" i="1"/>
  <c r="AC85" i="1"/>
  <c r="AC135" i="1"/>
  <c r="AJ173" i="1"/>
  <c r="AI194" i="1"/>
  <c r="AE213" i="1"/>
  <c r="AG227" i="1"/>
  <c r="AI241" i="1"/>
  <c r="AB256" i="1"/>
  <c r="AD270" i="1"/>
  <c r="AF284" i="1"/>
  <c r="AH298" i="1"/>
  <c r="AJ88" i="1"/>
  <c r="AH139" i="1"/>
  <c r="AH175" i="1"/>
  <c r="AE196" i="1"/>
  <c r="AG214" i="1"/>
  <c r="AI228" i="1"/>
  <c r="AB243" i="1"/>
  <c r="AD257" i="1"/>
  <c r="AF271" i="1"/>
  <c r="AH285" i="1"/>
  <c r="AJ299" i="1"/>
  <c r="AE121" i="1"/>
  <c r="AC175" i="1"/>
  <c r="AC202" i="1"/>
  <c r="AH223" i="1"/>
  <c r="AG242" i="1"/>
  <c r="AG261" i="1"/>
  <c r="AG280" i="1"/>
  <c r="AG135" i="1"/>
  <c r="AB164" i="1"/>
  <c r="AF181" i="1"/>
  <c r="AJ194" i="1"/>
  <c r="AF207" i="1"/>
  <c r="AD218" i="1"/>
  <c r="AH227" i="1"/>
  <c r="AC237" i="1"/>
  <c r="AH246" i="1"/>
  <c r="AC256" i="1"/>
  <c r="AC115" i="1"/>
  <c r="AC149" i="1"/>
  <c r="AJ171" i="1"/>
  <c r="AJ186" i="1"/>
  <c r="AI199" i="1"/>
  <c r="AE212" i="1"/>
  <c r="AJ221" i="1"/>
  <c r="AE231" i="1"/>
  <c r="AI240" i="1"/>
  <c r="AE250" i="1"/>
  <c r="AI259" i="1"/>
  <c r="AD269" i="1"/>
  <c r="AI278" i="1"/>
  <c r="AF116" i="1"/>
  <c r="AE150" i="1"/>
  <c r="AB173" i="1"/>
  <c r="AH187" i="1"/>
  <c r="AE200" i="1"/>
  <c r="AJ212" i="1"/>
  <c r="AE222" i="1"/>
  <c r="AI231" i="1"/>
  <c r="AE241" i="1"/>
  <c r="AI250" i="1"/>
  <c r="AG87" i="1"/>
  <c r="AJ155" i="1"/>
  <c r="AH189" i="1"/>
  <c r="AE214" i="1"/>
  <c r="AE233" i="1"/>
  <c r="AD252" i="1"/>
  <c r="AC267" i="1"/>
  <c r="AH279" i="1"/>
  <c r="AF289" i="1"/>
  <c r="AJ298" i="1"/>
  <c r="AH84" i="1"/>
  <c r="AC90" i="1"/>
  <c r="AC124" i="1"/>
  <c r="AD156" i="1"/>
  <c r="AG116" i="1"/>
  <c r="AG121" i="1"/>
  <c r="AB110" i="1"/>
  <c r="AD82" i="1"/>
  <c r="AG203" i="1"/>
  <c r="AC110" i="1"/>
  <c r="AG176" i="1"/>
  <c r="AF205" i="1"/>
  <c r="AB232" i="1"/>
  <c r="AJ256" i="1"/>
  <c r="AE277" i="1"/>
  <c r="AF300" i="1"/>
  <c r="AE117" i="1"/>
  <c r="AG182" i="1"/>
  <c r="AF215" i="1"/>
  <c r="AJ235" i="1"/>
  <c r="AB259" i="1"/>
  <c r="AF279" i="1"/>
  <c r="AI300" i="1"/>
  <c r="AD142" i="1"/>
  <c r="AB191" i="1"/>
  <c r="AI224" i="1"/>
  <c r="AG248" i="1"/>
  <c r="AD272" i="1"/>
  <c r="AB140" i="1"/>
  <c r="AG171" i="1"/>
  <c r="AC190" i="1"/>
  <c r="AC209" i="1"/>
  <c r="AI221" i="1"/>
  <c r="AG233" i="1"/>
  <c r="AI247" i="1"/>
  <c r="AI93" i="1"/>
  <c r="AC136" i="1"/>
  <c r="AE174" i="1"/>
  <c r="AJ191" i="1"/>
  <c r="AG207" i="1"/>
  <c r="AB223" i="1"/>
  <c r="AJ234" i="1"/>
  <c r="AI246" i="1"/>
  <c r="AB261" i="1"/>
  <c r="AI272" i="1"/>
  <c r="AC104" i="1"/>
  <c r="AF154" i="1"/>
  <c r="AH178" i="1"/>
  <c r="AH195" i="1"/>
  <c r="AB214" i="1"/>
  <c r="AJ225" i="1"/>
  <c r="AI237" i="1"/>
  <c r="AB252" i="1"/>
  <c r="AH113" i="1"/>
  <c r="AB179" i="1"/>
  <c r="AH216" i="1"/>
  <c r="AF240" i="1"/>
  <c r="AE262" i="1"/>
  <c r="AC281" i="1"/>
  <c r="AB293" i="1"/>
  <c r="AI304" i="1"/>
  <c r="AD313" i="1"/>
  <c r="AE320" i="1"/>
  <c r="AF327" i="1"/>
  <c r="AG334" i="1"/>
  <c r="AH341" i="1"/>
  <c r="AI348" i="1"/>
  <c r="AJ355" i="1"/>
  <c r="AB363" i="1"/>
  <c r="AC370" i="1"/>
  <c r="AD377" i="1"/>
  <c r="AB156" i="1"/>
  <c r="AC116" i="1"/>
  <c r="AF172" i="1"/>
  <c r="AD200" i="1"/>
  <c r="AC222" i="1"/>
  <c r="AC241" i="1"/>
  <c r="AH259" i="1"/>
  <c r="AF272" i="1"/>
  <c r="AB284" i="1"/>
  <c r="AF293" i="1"/>
  <c r="AJ302" i="1"/>
  <c r="AJ310" i="1"/>
  <c r="AB318" i="1"/>
  <c r="AC325" i="1"/>
  <c r="AD332" i="1"/>
  <c r="AG93" i="1"/>
  <c r="AG118" i="1"/>
  <c r="AG140" i="1"/>
  <c r="AG161" i="1"/>
  <c r="AC120" i="1"/>
  <c r="AC131" i="1"/>
  <c r="AC158" i="1"/>
  <c r="AC101" i="1"/>
  <c r="AD206" i="1"/>
  <c r="AG113" i="1"/>
  <c r="AH180" i="1"/>
  <c r="AD214" i="1"/>
  <c r="AH234" i="1"/>
  <c r="AI257" i="1"/>
  <c r="AD278" i="1"/>
  <c r="AC303" i="1"/>
  <c r="AH142" i="1"/>
  <c r="AH186" i="1"/>
  <c r="AE216" i="1"/>
  <c r="AI236" i="1"/>
  <c r="AH261" i="1"/>
  <c r="AB283" i="1"/>
  <c r="AH301" i="1"/>
  <c r="AC155" i="1"/>
  <c r="AF197" i="1"/>
  <c r="AB226" i="1"/>
  <c r="AC252" i="1"/>
  <c r="AB277" i="1"/>
  <c r="AF144" i="1"/>
  <c r="AC174" i="1"/>
  <c r="AD193" i="1"/>
  <c r="AI210" i="1"/>
  <c r="AJ222" i="1"/>
  <c r="AB236" i="1"/>
  <c r="AB249" i="1"/>
  <c r="AE98" i="1"/>
  <c r="AG144" i="1"/>
  <c r="AC176" i="1"/>
  <c r="AE193" i="1"/>
  <c r="AJ210" i="1"/>
  <c r="AD224" i="1"/>
  <c r="AC236" i="1"/>
  <c r="AC249" i="1"/>
  <c r="AC262" i="1"/>
  <c r="AB274" i="1"/>
  <c r="AG112" i="1"/>
  <c r="AI157" i="1"/>
  <c r="AF180" i="1"/>
  <c r="AJ198" i="1"/>
  <c r="AD215" i="1"/>
  <c r="AC227" i="1"/>
  <c r="AC240" i="1"/>
  <c r="AC253" i="1"/>
  <c r="AJ121" i="1"/>
  <c r="AD186" i="1"/>
  <c r="AC219" i="1"/>
  <c r="AI242" i="1"/>
  <c r="AF265" i="1"/>
  <c r="AE282" i="1"/>
  <c r="AC294" i="1"/>
  <c r="AB307" i="1"/>
  <c r="AC314" i="1"/>
  <c r="AD321" i="1"/>
  <c r="AE328" i="1"/>
  <c r="AF335" i="1"/>
  <c r="AG342" i="1"/>
  <c r="AH349" i="1"/>
  <c r="AI356" i="1"/>
  <c r="AJ363" i="1"/>
  <c r="AB371" i="1"/>
  <c r="AC378" i="1"/>
  <c r="AC166" i="1"/>
  <c r="AF124" i="1"/>
  <c r="AF176" i="1"/>
  <c r="AE203" i="1"/>
  <c r="AG224" i="1"/>
  <c r="AF243" i="1"/>
  <c r="AD261" i="1"/>
  <c r="AJ273" i="1"/>
  <c r="AC285" i="1"/>
  <c r="AH294" i="1"/>
  <c r="AC304" i="1"/>
  <c r="AI311" i="1"/>
  <c r="AJ318" i="1"/>
  <c r="AB326" i="1"/>
  <c r="AD136" i="1"/>
  <c r="AD145" i="1"/>
  <c r="AJ87" i="1"/>
  <c r="AD180" i="1"/>
  <c r="AE81" i="1"/>
  <c r="AF165" i="1"/>
  <c r="AJ181" i="1"/>
  <c r="AF161" i="1"/>
  <c r="AE83" i="1"/>
  <c r="AG151" i="1"/>
  <c r="AJ195" i="1"/>
  <c r="AF220" i="1"/>
  <c r="AG243" i="1"/>
  <c r="AB264" i="1"/>
  <c r="AJ288" i="1"/>
  <c r="AE92" i="1"/>
  <c r="AE161" i="1"/>
  <c r="AH198" i="1"/>
  <c r="AG222" i="1"/>
  <c r="AF247" i="1"/>
  <c r="AE272" i="1"/>
  <c r="AC290" i="1"/>
  <c r="AE91" i="1"/>
  <c r="AB177" i="1"/>
  <c r="AB210" i="1"/>
  <c r="AE234" i="1"/>
  <c r="AI262" i="1"/>
  <c r="AF106" i="1"/>
  <c r="AC156" i="1"/>
  <c r="AC183" i="1"/>
  <c r="AG199" i="1"/>
  <c r="AH214" i="1"/>
  <c r="AJ228" i="1"/>
  <c r="AH240" i="1"/>
  <c r="AG252" i="1"/>
  <c r="AJ118" i="1"/>
  <c r="AC159" i="1"/>
  <c r="AG181" i="1"/>
  <c r="AE201" i="1"/>
  <c r="AJ215" i="1"/>
  <c r="AI227" i="1"/>
  <c r="AB242" i="1"/>
  <c r="AJ253" i="1"/>
  <c r="AH265" i="1"/>
  <c r="AJ279" i="1"/>
  <c r="AE129" i="1"/>
  <c r="AE165" i="1"/>
  <c r="AF189" i="1"/>
  <c r="AC205" i="1"/>
  <c r="AI218" i="1"/>
  <c r="AB233" i="1"/>
  <c r="AJ244" i="1"/>
  <c r="AH256" i="1"/>
  <c r="AI160" i="1"/>
  <c r="AD199" i="1"/>
  <c r="AD226" i="1"/>
  <c r="AH254" i="1"/>
  <c r="AI271" i="1"/>
  <c r="AJ285" i="1"/>
  <c r="AC300" i="1"/>
  <c r="AH309" i="1"/>
  <c r="AI316" i="1"/>
  <c r="AJ323" i="1"/>
  <c r="AB331" i="1"/>
  <c r="AC338" i="1"/>
  <c r="AD345" i="1"/>
  <c r="AE352" i="1"/>
  <c r="AF359" i="1"/>
  <c r="AG366" i="1"/>
  <c r="AH373" i="1"/>
  <c r="AH87" i="1"/>
  <c r="AJ89" i="1"/>
  <c r="AI149" i="1"/>
  <c r="AD187" i="1"/>
  <c r="AH212" i="1"/>
  <c r="AH231" i="1"/>
  <c r="AG250" i="1"/>
  <c r="AB266" i="1"/>
  <c r="AH278" i="1"/>
  <c r="AH288" i="1"/>
  <c r="AD298" i="1"/>
  <c r="AE307" i="1"/>
  <c r="AF314" i="1"/>
  <c r="AG321" i="1"/>
  <c r="AH328" i="1"/>
  <c r="AG141" i="1"/>
  <c r="AB147" i="1"/>
  <c r="AH99" i="1"/>
  <c r="AC94" i="1"/>
  <c r="AH90" i="1"/>
  <c r="AC168" i="1"/>
  <c r="AB184" i="1"/>
  <c r="AJ172" i="1"/>
  <c r="AI87" i="1"/>
  <c r="AI158" i="1"/>
  <c r="AC197" i="1"/>
  <c r="AE221" i="1"/>
  <c r="AD246" i="1"/>
  <c r="AC271" i="1"/>
  <c r="AG291" i="1"/>
  <c r="AC95" i="1"/>
  <c r="AD163" i="1"/>
  <c r="AD202" i="1"/>
  <c r="AH229" i="1"/>
  <c r="AC250" i="1"/>
  <c r="AD273" i="1"/>
  <c r="AI292" i="1"/>
  <c r="AB109" i="1"/>
  <c r="AI178" i="1"/>
  <c r="AC214" i="1"/>
  <c r="AB239" i="1"/>
  <c r="AJ263" i="1"/>
  <c r="AH118" i="1"/>
  <c r="AH161" i="1"/>
  <c r="AJ184" i="1"/>
  <c r="AD201" i="1"/>
  <c r="AB217" i="1"/>
  <c r="AB230" i="1"/>
  <c r="AJ241" i="1"/>
  <c r="AJ254" i="1"/>
  <c r="AE123" i="1"/>
  <c r="AI161" i="1"/>
  <c r="AC185" i="1"/>
  <c r="AJ202" i="1"/>
  <c r="AC217" i="1"/>
  <c r="AC230" i="1"/>
  <c r="AD243" i="1"/>
  <c r="AB255" i="1"/>
  <c r="AC268" i="1"/>
  <c r="AF90" i="1"/>
  <c r="AJ133" i="1"/>
  <c r="AE170" i="1"/>
  <c r="AJ190" i="1"/>
  <c r="AH206" i="1"/>
  <c r="AC221" i="1"/>
  <c r="AD234" i="1"/>
  <c r="AB246" i="1"/>
  <c r="AC259" i="1"/>
  <c r="AJ165" i="1"/>
  <c r="AF202" i="1"/>
  <c r="AJ230" i="1"/>
  <c r="AB257" i="1"/>
  <c r="AE273" i="1"/>
  <c r="AD288" i="1"/>
  <c r="AD301" i="1"/>
  <c r="AG310" i="1"/>
  <c r="AH317" i="1"/>
  <c r="AI324" i="1"/>
  <c r="AJ331" i="1"/>
  <c r="AB339" i="1"/>
  <c r="AC346" i="1"/>
  <c r="AD353" i="1"/>
  <c r="AE360" i="1"/>
  <c r="AF367" i="1"/>
  <c r="AG374" i="1"/>
  <c r="AG105" i="1"/>
  <c r="AD90" i="1"/>
  <c r="AE157" i="1"/>
  <c r="AH190" i="1"/>
  <c r="AB215" i="1"/>
  <c r="AB234" i="1"/>
  <c r="AB253" i="1"/>
  <c r="AH267" i="1"/>
  <c r="AD280" i="1"/>
  <c r="AJ289" i="1"/>
  <c r="AE299" i="1"/>
  <c r="AD308" i="1"/>
  <c r="AE315" i="1"/>
  <c r="AF322" i="1"/>
  <c r="AG329" i="1"/>
  <c r="AF150" i="1"/>
  <c r="AB105" i="1"/>
  <c r="AE116" i="1"/>
  <c r="AH97" i="1"/>
  <c r="AC93" i="1"/>
  <c r="AB84" i="1"/>
  <c r="AC204" i="1"/>
  <c r="AE181" i="1"/>
  <c r="AD91" i="1"/>
  <c r="AG160" i="1"/>
  <c r="AH200" i="1"/>
  <c r="AF228" i="1"/>
  <c r="AJ248" i="1"/>
  <c r="AB272" i="1"/>
  <c r="AF292" i="1"/>
  <c r="AH104" i="1"/>
  <c r="AC177" i="1"/>
  <c r="AI205" i="1"/>
  <c r="AG230" i="1"/>
  <c r="AB251" i="1"/>
  <c r="AJ275" i="1"/>
  <c r="AH293" i="1"/>
  <c r="AF125" i="1"/>
  <c r="AD184" i="1"/>
  <c r="AE215" i="1"/>
  <c r="AI243" i="1"/>
  <c r="AF267" i="1"/>
  <c r="AD123" i="1"/>
  <c r="AG166" i="1"/>
  <c r="AI186" i="1"/>
  <c r="AI202" i="1"/>
  <c r="AE219" i="1"/>
  <c r="AD231" i="1"/>
  <c r="AC243" i="1"/>
  <c r="AE257" i="1"/>
  <c r="AJ127" i="1"/>
  <c r="AC164" i="1"/>
  <c r="AH188" i="1"/>
  <c r="AG204" i="1"/>
  <c r="AE218" i="1"/>
  <c r="AG232" i="1"/>
  <c r="AE244" i="1"/>
  <c r="AD256" i="1"/>
  <c r="AF270" i="1"/>
  <c r="AJ95" i="1"/>
  <c r="AG137" i="1"/>
  <c r="AB175" i="1"/>
  <c r="AF192" i="1"/>
  <c r="AE208" i="1"/>
  <c r="AG223" i="1"/>
  <c r="AE235" i="1"/>
  <c r="AD247" i="1"/>
  <c r="AJ96" i="1"/>
  <c r="AC171" i="1"/>
  <c r="AG205" i="1"/>
  <c r="AH235" i="1"/>
  <c r="AJ258" i="1"/>
  <c r="AJ274" i="1"/>
  <c r="AG290" i="1"/>
  <c r="AF302" i="1"/>
  <c r="AF311" i="1"/>
  <c r="AG318" i="1"/>
  <c r="AH325" i="1"/>
  <c r="AI332" i="1"/>
  <c r="AJ339" i="1"/>
  <c r="AB347" i="1"/>
  <c r="AC354" i="1"/>
  <c r="AD361" i="1"/>
  <c r="AE368" i="1"/>
  <c r="AF375" i="1"/>
  <c r="AD122" i="1"/>
  <c r="AF99" i="1"/>
  <c r="AD162" i="1"/>
  <c r="AJ193" i="1"/>
  <c r="AF217" i="1"/>
  <c r="AE236" i="1"/>
  <c r="AE255" i="1"/>
  <c r="AC269" i="1"/>
  <c r="AG281" i="1"/>
  <c r="AC291" i="1"/>
  <c r="AG300" i="1"/>
  <c r="AC309" i="1"/>
  <c r="AD316" i="1"/>
  <c r="AE323" i="1"/>
  <c r="AF330" i="1"/>
  <c r="AE88" i="1"/>
  <c r="AC112" i="1"/>
  <c r="AI118" i="1"/>
  <c r="AD107" i="1"/>
  <c r="AC119" i="1"/>
  <c r="AJ102" i="1"/>
  <c r="AJ205" i="1"/>
  <c r="AE184" i="1"/>
  <c r="AG100" i="1"/>
  <c r="AE175" i="1"/>
  <c r="AD204" i="1"/>
  <c r="AE229" i="1"/>
  <c r="AI249" i="1"/>
  <c r="AH274" i="1"/>
  <c r="AG299" i="1"/>
  <c r="AD114" i="1"/>
  <c r="AG178" i="1"/>
  <c r="AB207" i="1"/>
  <c r="AD233" i="1"/>
  <c r="AC258" i="1"/>
  <c r="AG278" i="1"/>
  <c r="AD297" i="1"/>
  <c r="AD130" i="1"/>
  <c r="AG189" i="1"/>
  <c r="AC220" i="1"/>
  <c r="AB245" i="1"/>
  <c r="AB271" i="1"/>
  <c r="AF131" i="1"/>
  <c r="AD169" i="1"/>
  <c r="AG188" i="1"/>
  <c r="AB206" i="1"/>
  <c r="AG220" i="1"/>
  <c r="AF232" i="1"/>
  <c r="AF245" i="1"/>
  <c r="AI89" i="1"/>
  <c r="AG131" i="1"/>
  <c r="AE169" i="1"/>
  <c r="AE190" i="1"/>
  <c r="AC206" i="1"/>
  <c r="AH220" i="1"/>
  <c r="AH233" i="1"/>
  <c r="AG245" i="1"/>
  <c r="AG258" i="1"/>
  <c r="AH271" i="1"/>
  <c r="AG99" i="1"/>
  <c r="AH146" i="1"/>
  <c r="AI176" i="1"/>
  <c r="AC194" i="1"/>
  <c r="AF211" i="1"/>
  <c r="AH224" i="1"/>
  <c r="AG236" i="1"/>
  <c r="AG249" i="1"/>
  <c r="AF105" i="1"/>
  <c r="AF175" i="1"/>
  <c r="AJ211" i="1"/>
  <c r="AB238" i="1"/>
  <c r="AH260" i="1"/>
  <c r="AB278" i="1"/>
  <c r="AI291" i="1"/>
  <c r="AH303" i="1"/>
  <c r="AE312" i="1"/>
  <c r="AF319" i="1"/>
  <c r="AG326" i="1"/>
  <c r="AH333" i="1"/>
  <c r="AI340" i="1"/>
  <c r="AJ347" i="1"/>
  <c r="AB355" i="1"/>
  <c r="AC362" i="1"/>
  <c r="AD369" i="1"/>
  <c r="AE376" i="1"/>
  <c r="AG139" i="1"/>
  <c r="AH107" i="1"/>
  <c r="AG167" i="1"/>
  <c r="AJ196" i="1"/>
  <c r="AI219" i="1"/>
  <c r="AI238" i="1"/>
  <c r="AH257" i="1"/>
  <c r="AI270" i="1"/>
  <c r="AI282" i="1"/>
  <c r="AD292" i="1"/>
  <c r="AI301" i="1"/>
  <c r="AB310" i="1"/>
  <c r="AC317" i="1"/>
  <c r="AD324" i="1"/>
  <c r="AE331" i="1"/>
  <c r="AB106" i="1"/>
  <c r="AB145" i="1"/>
  <c r="AG211" i="1"/>
  <c r="AG235" i="1"/>
  <c r="AI145" i="1"/>
  <c r="AE264" i="1"/>
  <c r="AI203" i="1"/>
  <c r="AD148" i="1"/>
  <c r="AC224" i="1"/>
  <c r="AJ152" i="1"/>
  <c r="AF225" i="1"/>
  <c r="AD275" i="1"/>
  <c r="AB202" i="1"/>
  <c r="AE254" i="1"/>
  <c r="AC245" i="1"/>
  <c r="AJ307" i="1"/>
  <c r="AE336" i="1"/>
  <c r="AI364" i="1"/>
  <c r="AJ132" i="1"/>
  <c r="AJ245" i="1"/>
  <c r="AI295" i="1"/>
  <c r="AJ326" i="1"/>
  <c r="AF338" i="1"/>
  <c r="AG345" i="1"/>
  <c r="AH352" i="1"/>
  <c r="AI359" i="1"/>
  <c r="AJ366" i="1"/>
  <c r="AB374" i="1"/>
  <c r="AE118" i="1"/>
  <c r="AJ100" i="1"/>
  <c r="AF163" i="1"/>
  <c r="AF194" i="1"/>
  <c r="AJ217" i="1"/>
  <c r="AJ236" i="1"/>
  <c r="AI255" i="1"/>
  <c r="AF269" i="1"/>
  <c r="AH281" i="1"/>
  <c r="AD291" i="1"/>
  <c r="AH300" i="1"/>
  <c r="AD309" i="1"/>
  <c r="AE316" i="1"/>
  <c r="AF323" i="1"/>
  <c r="AG330" i="1"/>
  <c r="AH337" i="1"/>
  <c r="AI344" i="1"/>
  <c r="AJ351" i="1"/>
  <c r="AB359" i="1"/>
  <c r="AC366" i="1"/>
  <c r="AD373" i="1"/>
  <c r="AJ92" i="1"/>
  <c r="AG194" i="1"/>
  <c r="AH145" i="1"/>
  <c r="AH185" i="1"/>
  <c r="AC211" i="1"/>
  <c r="AF230" i="1"/>
  <c r="AF249" i="1"/>
  <c r="AE265" i="1"/>
  <c r="AJ277" i="1"/>
  <c r="AC288" i="1"/>
  <c r="AG297" i="1"/>
  <c r="AJ306" i="1"/>
  <c r="AB314" i="1"/>
  <c r="AC321" i="1"/>
  <c r="AD328" i="1"/>
  <c r="AE335" i="1"/>
  <c r="AF342" i="1"/>
  <c r="AG349" i="1"/>
  <c r="AH356" i="1"/>
  <c r="AI363" i="1"/>
  <c r="AJ370" i="1"/>
  <c r="AB378" i="1"/>
  <c r="AD171" i="1"/>
  <c r="AG190" i="1"/>
  <c r="AI235" i="1"/>
  <c r="AJ268" i="1"/>
  <c r="AI290" i="1"/>
  <c r="AJ308" i="1"/>
  <c r="AC323" i="1"/>
  <c r="AE337" i="1"/>
  <c r="AG351" i="1"/>
  <c r="AI365" i="1"/>
  <c r="AB103" i="1"/>
  <c r="AI226" i="1"/>
  <c r="AC286" i="1"/>
  <c r="AI107" i="1"/>
  <c r="AG148" i="1"/>
  <c r="AF80" i="1"/>
  <c r="AH242" i="1"/>
  <c r="AD155" i="1"/>
  <c r="AD265" i="1"/>
  <c r="AD205" i="1"/>
  <c r="AI152" i="1"/>
  <c r="AF226" i="1"/>
  <c r="AE156" i="1"/>
  <c r="AG226" i="1"/>
  <c r="AG277" i="1"/>
  <c r="AH203" i="1"/>
  <c r="AG255" i="1"/>
  <c r="AJ249" i="1"/>
  <c r="AI308" i="1"/>
  <c r="AD337" i="1"/>
  <c r="AH365" i="1"/>
  <c r="AC141" i="1"/>
  <c r="AD248" i="1"/>
  <c r="AB297" i="1"/>
  <c r="AI327" i="1"/>
  <c r="AE339" i="1"/>
  <c r="AF346" i="1"/>
  <c r="AG353" i="1"/>
  <c r="AH360" i="1"/>
  <c r="AI367" i="1"/>
  <c r="AJ374" i="1"/>
  <c r="AB135" i="1"/>
  <c r="AC109" i="1"/>
  <c r="AF168" i="1"/>
  <c r="AH197" i="1"/>
  <c r="AD220" i="1"/>
  <c r="AD239" i="1"/>
  <c r="AD258" i="1"/>
  <c r="AJ270" i="1"/>
  <c r="AJ282" i="1"/>
  <c r="AE292" i="1"/>
  <c r="AJ301" i="1"/>
  <c r="AC310" i="1"/>
  <c r="AD317" i="1"/>
  <c r="AE324" i="1"/>
  <c r="AF331" i="1"/>
  <c r="AG338" i="1"/>
  <c r="AH345" i="1"/>
  <c r="AI352" i="1"/>
  <c r="AJ359" i="1"/>
  <c r="AB367" i="1"/>
  <c r="AC374" i="1"/>
  <c r="AE109" i="1"/>
  <c r="AI94" i="1"/>
  <c r="AJ153" i="1"/>
  <c r="AC189" i="1"/>
  <c r="AJ213" i="1"/>
  <c r="AI232" i="1"/>
  <c r="AI251" i="1"/>
  <c r="AI266" i="1"/>
  <c r="AG279" i="1"/>
  <c r="AE289" i="1"/>
  <c r="AI298" i="1"/>
  <c r="AI307" i="1"/>
  <c r="AJ314" i="1"/>
  <c r="AB322" i="1"/>
  <c r="AC329" i="1"/>
  <c r="AD336" i="1"/>
  <c r="AE343" i="1"/>
  <c r="AF350" i="1"/>
  <c r="AG357" i="1"/>
  <c r="AH364" i="1"/>
  <c r="AI371" i="1"/>
  <c r="AJ378" i="1"/>
  <c r="AC179" i="1"/>
  <c r="AE199" i="1"/>
  <c r="AG240" i="1"/>
  <c r="AJ271" i="1"/>
  <c r="AC293" i="1"/>
  <c r="AH310" i="1"/>
  <c r="AJ324" i="1"/>
  <c r="AC339" i="1"/>
  <c r="AE353" i="1"/>
  <c r="AG367" i="1"/>
  <c r="AI164" i="1"/>
  <c r="AD236" i="1"/>
  <c r="AJ290" i="1"/>
  <c r="AB143" i="1"/>
  <c r="AE162" i="1"/>
  <c r="AI184" i="1"/>
  <c r="AE285" i="1"/>
  <c r="AB219" i="1"/>
  <c r="AE304" i="1"/>
  <c r="AD253" i="1"/>
  <c r="AG196" i="1"/>
  <c r="AD250" i="1"/>
  <c r="AB195" i="1"/>
  <c r="AF251" i="1"/>
  <c r="AE160" i="1"/>
  <c r="AD228" i="1"/>
  <c r="AB193" i="1"/>
  <c r="AF283" i="1"/>
  <c r="AC322" i="1"/>
  <c r="AG350" i="1"/>
  <c r="AB379" i="1"/>
  <c r="AF206" i="1"/>
  <c r="AF275" i="1"/>
  <c r="AH312" i="1"/>
  <c r="AJ334" i="1"/>
  <c r="AB342" i="1"/>
  <c r="AC349" i="1"/>
  <c r="AD356" i="1"/>
  <c r="AE363" i="1"/>
  <c r="AF370" i="1"/>
  <c r="AG377" i="1"/>
  <c r="AH173" i="1"/>
  <c r="AJ134" i="1"/>
  <c r="AI180" i="1"/>
  <c r="AD207" i="1"/>
  <c r="AE227" i="1"/>
  <c r="AE246" i="1"/>
  <c r="AB263" i="1"/>
  <c r="AH275" i="1"/>
  <c r="AF286" i="1"/>
  <c r="AJ295" i="1"/>
  <c r="AF305" i="1"/>
  <c r="AI312" i="1"/>
  <c r="AJ319" i="1"/>
  <c r="AB327" i="1"/>
  <c r="AC334" i="1"/>
  <c r="AD341" i="1"/>
  <c r="AE348" i="1"/>
  <c r="AF355" i="1"/>
  <c r="AG362" i="1"/>
  <c r="AH369" i="1"/>
  <c r="AI376" i="1"/>
  <c r="AG158" i="1"/>
  <c r="AI111" i="1"/>
  <c r="AI169" i="1"/>
  <c r="AG198" i="1"/>
  <c r="AB221" i="1"/>
  <c r="AJ239" i="1"/>
  <c r="AI258" i="1"/>
  <c r="AG271" i="1"/>
  <c r="AE283" i="1"/>
  <c r="AJ292" i="1"/>
  <c r="AE302" i="1"/>
  <c r="AF310" i="1"/>
  <c r="AG317" i="1"/>
  <c r="AH324" i="1"/>
  <c r="AI331" i="1"/>
  <c r="AJ338" i="1"/>
  <c r="AB346" i="1"/>
  <c r="AC353" i="1"/>
  <c r="AD360" i="1"/>
  <c r="AE367" i="1"/>
  <c r="AF374" i="1"/>
  <c r="AI113" i="1"/>
  <c r="AE99" i="1"/>
  <c r="AI216" i="1"/>
  <c r="AI254" i="1"/>
  <c r="AE281" i="1"/>
  <c r="AD300" i="1"/>
  <c r="AB316" i="1"/>
  <c r="AD330" i="1"/>
  <c r="AF344" i="1"/>
  <c r="AH358" i="1"/>
  <c r="AJ372" i="1"/>
  <c r="AC200" i="1"/>
  <c r="AH262" i="1"/>
  <c r="AC305" i="1"/>
  <c r="AH335" i="1"/>
  <c r="AC364" i="1"/>
  <c r="AI80" i="1"/>
  <c r="AI173" i="1"/>
  <c r="AC186" i="1"/>
  <c r="AD286" i="1"/>
  <c r="AH221" i="1"/>
  <c r="AD85" i="1"/>
  <c r="AB258" i="1"/>
  <c r="AB198" i="1"/>
  <c r="AE251" i="1"/>
  <c r="AC198" i="1"/>
  <c r="AH252" i="1"/>
  <c r="AH162" i="1"/>
  <c r="AH230" i="1"/>
  <c r="AB196" i="1"/>
  <c r="AH284" i="1"/>
  <c r="AB323" i="1"/>
  <c r="AF351" i="1"/>
  <c r="AJ379" i="1"/>
  <c r="AH209" i="1"/>
  <c r="AC277" i="1"/>
  <c r="AG313" i="1"/>
  <c r="AI335" i="1"/>
  <c r="AJ342" i="1"/>
  <c r="AB350" i="1"/>
  <c r="AC357" i="1"/>
  <c r="AD364" i="1"/>
  <c r="AE371" i="1"/>
  <c r="AF378" i="1"/>
  <c r="AG184" i="1"/>
  <c r="AD143" i="1"/>
  <c r="AF184" i="1"/>
  <c r="AD210" i="1"/>
  <c r="AI229" i="1"/>
  <c r="AH248" i="1"/>
  <c r="AH264" i="1"/>
  <c r="AD277" i="1"/>
  <c r="AH287" i="1"/>
  <c r="AC297" i="1"/>
  <c r="AG306" i="1"/>
  <c r="AH313" i="1"/>
  <c r="AI320" i="1"/>
  <c r="AJ327" i="1"/>
  <c r="AB335" i="1"/>
  <c r="AC342" i="1"/>
  <c r="AD349" i="1"/>
  <c r="AE356" i="1"/>
  <c r="AF363" i="1"/>
  <c r="AG370" i="1"/>
  <c r="AH377" i="1"/>
  <c r="AI168" i="1"/>
  <c r="AH120" i="1"/>
  <c r="AH174" i="1"/>
  <c r="AH201" i="1"/>
  <c r="AE223" i="1"/>
  <c r="AE242" i="1"/>
  <c r="AG260" i="1"/>
  <c r="AC273" i="1"/>
  <c r="AG284" i="1"/>
  <c r="AB294" i="1"/>
  <c r="AG303" i="1"/>
  <c r="AE311" i="1"/>
  <c r="AF318" i="1"/>
  <c r="AG325" i="1"/>
  <c r="AH332" i="1"/>
  <c r="AI339" i="1"/>
  <c r="AJ346" i="1"/>
  <c r="AB354" i="1"/>
  <c r="AC361" i="1"/>
  <c r="AD368" i="1"/>
  <c r="AE375" i="1"/>
  <c r="AH130" i="1"/>
  <c r="AG132" i="1"/>
  <c r="AG221" i="1"/>
  <c r="AE259" i="1"/>
  <c r="AH283" i="1"/>
  <c r="AH302" i="1"/>
  <c r="AI317" i="1"/>
  <c r="AB332" i="1"/>
  <c r="AD346" i="1"/>
  <c r="AF360" i="1"/>
  <c r="AH374" i="1"/>
  <c r="AE206" i="1"/>
  <c r="AB269" i="1"/>
  <c r="AB309" i="1"/>
  <c r="AF170" i="1"/>
  <c r="AD108" i="1"/>
  <c r="AC215" i="1"/>
  <c r="AI305" i="1"/>
  <c r="AJ243" i="1"/>
  <c r="AJ157" i="1"/>
  <c r="AB88" i="1"/>
  <c r="AD212" i="1"/>
  <c r="AD102" i="1"/>
  <c r="AG213" i="1"/>
  <c r="AE263" i="1"/>
  <c r="AD182" i="1"/>
  <c r="AF242" i="1"/>
  <c r="AF221" i="1"/>
  <c r="AE295" i="1"/>
  <c r="AD329" i="1"/>
  <c r="AH357" i="1"/>
  <c r="AG175" i="1"/>
  <c r="AJ226" i="1"/>
  <c r="AE286" i="1"/>
  <c r="AI319" i="1"/>
  <c r="AH336" i="1"/>
  <c r="AI343" i="1"/>
  <c r="AJ350" i="1"/>
  <c r="AB358" i="1"/>
  <c r="AC365" i="1"/>
  <c r="AD372" i="1"/>
  <c r="AE379" i="1"/>
  <c r="AF191" i="1"/>
  <c r="AH151" i="1"/>
  <c r="AC188" i="1"/>
  <c r="AC213" i="1"/>
  <c r="AC232" i="1"/>
  <c r="AC251" i="1"/>
  <c r="AD266" i="1"/>
  <c r="AJ278" i="1"/>
  <c r="AI288" i="1"/>
  <c r="AE298" i="1"/>
  <c r="AF307" i="1"/>
  <c r="AG314" i="1"/>
  <c r="AH321" i="1"/>
  <c r="AI328" i="1"/>
  <c r="AJ335" i="1"/>
  <c r="AB343" i="1"/>
  <c r="AC350" i="1"/>
  <c r="AD357" i="1"/>
  <c r="AE364" i="1"/>
  <c r="AF371" i="1"/>
  <c r="AG378" i="1"/>
  <c r="AF177" i="1"/>
  <c r="AF128" i="1"/>
  <c r="AE178" i="1"/>
  <c r="AJ204" i="1"/>
  <c r="AH225" i="1"/>
  <c r="AH244" i="1"/>
  <c r="AB262" i="1"/>
  <c r="AI274" i="1"/>
  <c r="AI285" i="1"/>
  <c r="AD295" i="1"/>
  <c r="AH304" i="1"/>
  <c r="AD312" i="1"/>
  <c r="AE319" i="1"/>
  <c r="AF326" i="1"/>
  <c r="AG333" i="1"/>
  <c r="AH340" i="1"/>
  <c r="AI347" i="1"/>
  <c r="AJ354" i="1"/>
  <c r="AB362" i="1"/>
  <c r="AC369" i="1"/>
  <c r="AD376" i="1"/>
  <c r="AE147" i="1"/>
  <c r="AC162" i="1"/>
  <c r="AE226" i="1"/>
  <c r="AF262" i="1"/>
  <c r="AB286" i="1"/>
  <c r="AB305" i="1"/>
  <c r="AG319" i="1"/>
  <c r="AI333" i="1"/>
  <c r="AB348" i="1"/>
  <c r="AD362" i="1"/>
  <c r="AF376" i="1"/>
  <c r="AE217" i="1"/>
  <c r="AE275" i="1"/>
  <c r="AG312" i="1"/>
  <c r="AG177" i="1"/>
  <c r="AD157" i="1"/>
  <c r="AI217" i="1"/>
  <c r="AI81" i="1"/>
  <c r="AI244" i="1"/>
  <c r="AJ167" i="1"/>
  <c r="AF93" i="1"/>
  <c r="AF213" i="1"/>
  <c r="AC111" i="1"/>
  <c r="AI214" i="1"/>
  <c r="AG264" i="1"/>
  <c r="AI185" i="1"/>
  <c r="AH243" i="1"/>
  <c r="AI223" i="1"/>
  <c r="AH297" i="1"/>
  <c r="AC330" i="1"/>
  <c r="AG358" i="1"/>
  <c r="AG186" i="1"/>
  <c r="AD229" i="1"/>
  <c r="AG287" i="1"/>
  <c r="AH320" i="1"/>
  <c r="AG337" i="1"/>
  <c r="AH344" i="1"/>
  <c r="AI351" i="1"/>
  <c r="AJ358" i="1"/>
  <c r="AB366" i="1"/>
  <c r="AC373" i="1"/>
  <c r="AI101" i="1"/>
  <c r="AF92" i="1"/>
  <c r="AD158" i="1"/>
  <c r="AE191" i="1"/>
  <c r="AG215" i="1"/>
  <c r="AF234" i="1"/>
  <c r="AF253" i="1"/>
  <c r="AI267" i="1"/>
  <c r="AF280" i="1"/>
  <c r="AB290" i="1"/>
  <c r="AF299" i="1"/>
  <c r="AE308" i="1"/>
  <c r="AF315" i="1"/>
  <c r="AG322" i="1"/>
  <c r="AH329" i="1"/>
  <c r="AI336" i="1"/>
  <c r="AJ343" i="1"/>
  <c r="AB351" i="1"/>
  <c r="AC358" i="1"/>
  <c r="AD365" i="1"/>
  <c r="AE372" i="1"/>
  <c r="AF379" i="1"/>
  <c r="AE188" i="1"/>
  <c r="AF137" i="1"/>
  <c r="AI181" i="1"/>
  <c r="AC208" i="1"/>
  <c r="AC228" i="1"/>
  <c r="AB247" i="1"/>
  <c r="AH263" i="1"/>
  <c r="AD276" i="1"/>
  <c r="AJ286" i="1"/>
  <c r="AF296" i="1"/>
  <c r="AJ305" i="1"/>
  <c r="AC313" i="1"/>
  <c r="AD320" i="1"/>
  <c r="AE327" i="1"/>
  <c r="AF334" i="1"/>
  <c r="AG341" i="1"/>
  <c r="AH348" i="1"/>
  <c r="AI355" i="1"/>
  <c r="AJ362" i="1"/>
  <c r="AB370" i="1"/>
  <c r="AC377" i="1"/>
  <c r="AD161" i="1"/>
  <c r="AB180" i="1"/>
  <c r="AB231" i="1"/>
  <c r="AG265" i="1"/>
  <c r="AF288" i="1"/>
  <c r="AC307" i="1"/>
  <c r="AE321" i="1"/>
  <c r="AG335" i="1"/>
  <c r="AI349" i="1"/>
  <c r="AB364" i="1"/>
  <c r="AD378" i="1"/>
  <c r="AB222" i="1"/>
  <c r="AF281" i="1"/>
  <c r="AC316" i="1"/>
  <c r="AE346" i="1"/>
  <c r="AJ123" i="1"/>
  <c r="AJ187" i="1"/>
  <c r="AE238" i="1"/>
  <c r="AF216" i="1"/>
  <c r="AF343" i="1"/>
  <c r="AE305" i="1"/>
  <c r="AF354" i="1"/>
  <c r="AI151" i="1"/>
  <c r="AH222" i="1"/>
  <c r="AC284" i="1"/>
  <c r="AC318" i="1"/>
  <c r="AG346" i="1"/>
  <c r="AB375" i="1"/>
  <c r="AD192" i="1"/>
  <c r="AE268" i="1"/>
  <c r="AH308" i="1"/>
  <c r="AC337" i="1"/>
  <c r="AG365" i="1"/>
  <c r="AH205" i="1"/>
  <c r="AF312" i="1"/>
  <c r="AE369" i="1"/>
  <c r="AH319" i="1"/>
  <c r="AB357" i="1"/>
  <c r="AB201" i="1"/>
  <c r="AH272" i="1"/>
  <c r="AJ312" i="1"/>
  <c r="AF348" i="1"/>
  <c r="AD284" i="1"/>
  <c r="AD366" i="1"/>
  <c r="AG201" i="1"/>
  <c r="AD242" i="1"/>
  <c r="AB273" i="1"/>
  <c r="AJ293" i="1"/>
  <c r="AD311" i="1"/>
  <c r="AF325" i="1"/>
  <c r="AH339" i="1"/>
  <c r="AJ353" i="1"/>
  <c r="AC368" i="1"/>
  <c r="AJ214" i="1"/>
  <c r="AB285" i="1"/>
  <c r="AI318" i="1"/>
  <c r="AB349" i="1"/>
  <c r="AF377" i="1"/>
  <c r="AE258" i="1"/>
  <c r="AF304" i="1"/>
  <c r="AD342" i="1"/>
  <c r="AE149" i="1"/>
  <c r="AJ223" i="1"/>
  <c r="AJ260" i="1"/>
  <c r="AJ284" i="1"/>
  <c r="AI303" i="1"/>
  <c r="AH318" i="1"/>
  <c r="AJ332" i="1"/>
  <c r="AC347" i="1"/>
  <c r="AE361" i="1"/>
  <c r="AG375" i="1"/>
  <c r="AG209" i="1"/>
  <c r="AH270" i="1"/>
  <c r="AJ309" i="1"/>
  <c r="AC340" i="1"/>
  <c r="AG368" i="1"/>
  <c r="AF210" i="1"/>
  <c r="AC283" i="1"/>
  <c r="AC319" i="1"/>
  <c r="AB360" i="1"/>
  <c r="AI329" i="1"/>
  <c r="AF372" i="1"/>
  <c r="AI204" i="1"/>
  <c r="AG244" i="1"/>
  <c r="AF274" i="1"/>
  <c r="AB295" i="1"/>
  <c r="AC312" i="1"/>
  <c r="AE326" i="1"/>
  <c r="AG340" i="1"/>
  <c r="AI354" i="1"/>
  <c r="AB369" i="1"/>
  <c r="AG212" i="1"/>
  <c r="AI283" i="1"/>
  <c r="AJ317" i="1"/>
  <c r="AC348" i="1"/>
  <c r="AG376" i="1"/>
  <c r="AF246" i="1"/>
  <c r="AF298" i="1"/>
  <c r="AF332" i="1"/>
  <c r="AE373" i="1"/>
  <c r="AG286" i="1"/>
  <c r="AI132" i="1"/>
  <c r="AG197" i="1"/>
  <c r="AG239" i="1"/>
  <c r="AG217" i="1"/>
  <c r="AE344" i="1"/>
  <c r="AF306" i="1"/>
  <c r="AE355" i="1"/>
  <c r="AG163" i="1"/>
  <c r="AB225" i="1"/>
  <c r="AD285" i="1"/>
  <c r="AB319" i="1"/>
  <c r="AF347" i="1"/>
  <c r="AJ375" i="1"/>
  <c r="AF195" i="1"/>
  <c r="AB270" i="1"/>
  <c r="AG309" i="1"/>
  <c r="AB338" i="1"/>
  <c r="AF366" i="1"/>
  <c r="AB212" i="1"/>
  <c r="AD314" i="1"/>
  <c r="AC371" i="1"/>
  <c r="AD323" i="1"/>
  <c r="AG360" i="1"/>
  <c r="AD213" i="1"/>
  <c r="AB279" i="1"/>
  <c r="AF316" i="1"/>
  <c r="AI353" i="1"/>
  <c r="AB320" i="1"/>
  <c r="AG371" i="1"/>
  <c r="AJ207" i="1"/>
  <c r="AJ246" i="1"/>
  <c r="AC276" i="1"/>
  <c r="AD296" i="1"/>
  <c r="AB313" i="1"/>
  <c r="AD327" i="1"/>
  <c r="AF341" i="1"/>
  <c r="AH355" i="1"/>
  <c r="AJ369" i="1"/>
  <c r="AC229" i="1"/>
  <c r="AH289" i="1"/>
  <c r="AC324" i="1"/>
  <c r="AG352" i="1"/>
  <c r="AE124" i="1"/>
  <c r="AI264" i="1"/>
  <c r="AF308" i="1"/>
  <c r="AG347" i="1"/>
  <c r="AC172" i="1"/>
  <c r="AH228" i="1"/>
  <c r="AC264" i="1"/>
  <c r="AD287" i="1"/>
  <c r="AD306" i="1"/>
  <c r="AF320" i="1"/>
  <c r="AH334" i="1"/>
  <c r="AJ348" i="1"/>
  <c r="AC363" i="1"/>
  <c r="AE377" i="1"/>
  <c r="AH219" i="1"/>
  <c r="AJ276" i="1"/>
  <c r="AF313" i="1"/>
  <c r="AH343" i="1"/>
  <c r="AC372" i="1"/>
  <c r="AE220" i="1"/>
  <c r="AI287" i="1"/>
  <c r="AF324" i="1"/>
  <c r="AE365" i="1"/>
  <c r="AC335" i="1"/>
  <c r="AB376" i="1"/>
  <c r="AB211" i="1"/>
  <c r="AE249" i="1"/>
  <c r="AI277" i="1"/>
  <c r="AF297" i="1"/>
  <c r="AJ313" i="1"/>
  <c r="AC328" i="1"/>
  <c r="AE342" i="1"/>
  <c r="AG356" i="1"/>
  <c r="AI370" i="1"/>
  <c r="AG231" i="1"/>
  <c r="AG288" i="1"/>
  <c r="AF321" i="1"/>
  <c r="AH351" i="1"/>
  <c r="AC107" i="1"/>
  <c r="AJ255" i="1"/>
  <c r="AD303" i="1"/>
  <c r="AB336" i="1"/>
  <c r="AF140" i="1"/>
  <c r="AG138" i="1"/>
  <c r="AG229" i="1"/>
  <c r="AD237" i="1"/>
  <c r="AG268" i="1"/>
  <c r="AC180" i="1"/>
  <c r="AD340" i="1"/>
  <c r="AH368" i="1"/>
  <c r="AE173" i="1"/>
  <c r="AB260" i="1"/>
  <c r="AB303" i="1"/>
  <c r="AE332" i="1"/>
  <c r="AI360" i="1"/>
  <c r="AJ94" i="1"/>
  <c r="AD235" i="1"/>
  <c r="AF290" i="1"/>
  <c r="AJ322" i="1"/>
  <c r="AE351" i="1"/>
  <c r="AI379" i="1"/>
  <c r="AC275" i="1"/>
  <c r="AJ340" i="1"/>
  <c r="AI245" i="1"/>
  <c r="AD339" i="1"/>
  <c r="AI374" i="1"/>
  <c r="AH241" i="1"/>
  <c r="AC296" i="1"/>
  <c r="AJ328" i="1"/>
  <c r="AI369" i="1"/>
  <c r="AJ344" i="1"/>
  <c r="AJ144" i="1"/>
  <c r="AD223" i="1"/>
  <c r="AD260" i="1"/>
  <c r="AE284" i="1"/>
  <c r="AE303" i="1"/>
  <c r="AE318" i="1"/>
  <c r="AG332" i="1"/>
  <c r="AI346" i="1"/>
  <c r="AB361" i="1"/>
  <c r="AD375" i="1"/>
  <c r="AC261" i="1"/>
  <c r="AJ303" i="1"/>
  <c r="AI334" i="1"/>
  <c r="AD363" i="1"/>
  <c r="AC225" i="1"/>
  <c r="AF285" i="1"/>
  <c r="AH322" i="1"/>
  <c r="AG363" i="1"/>
  <c r="AG202" i="1"/>
  <c r="AJ242" i="1"/>
  <c r="AG273" i="1"/>
  <c r="AE294" i="1"/>
  <c r="AG311" i="1"/>
  <c r="AI325" i="1"/>
  <c r="AB340" i="1"/>
  <c r="AD354" i="1"/>
  <c r="AF368" i="1"/>
  <c r="AG174" i="1"/>
  <c r="AH238" i="1"/>
  <c r="AC292" i="1"/>
  <c r="AJ325" i="1"/>
  <c r="AE354" i="1"/>
  <c r="AB157" i="1"/>
  <c r="AI248" i="1"/>
  <c r="AB302" i="1"/>
  <c r="AH338" i="1"/>
  <c r="AG320" i="1"/>
  <c r="AC351" i="1"/>
  <c r="AH159" i="1"/>
  <c r="AG225" i="1"/>
  <c r="AJ261" i="1"/>
  <c r="AG285" i="1"/>
  <c r="AG304" i="1"/>
  <c r="AD319" i="1"/>
  <c r="AF333" i="1"/>
  <c r="AH347" i="1"/>
  <c r="AJ361" i="1"/>
  <c r="AC376" i="1"/>
  <c r="AF259" i="1"/>
  <c r="AI302" i="1"/>
  <c r="AJ333" i="1"/>
  <c r="AE362" i="1"/>
  <c r="AE207" i="1"/>
  <c r="AB276" i="1"/>
  <c r="AH314" i="1"/>
  <c r="AB352" i="1"/>
  <c r="AJ371" i="1"/>
  <c r="AB142" i="1"/>
  <c r="AC233" i="1"/>
  <c r="AH239" i="1"/>
  <c r="AC270" i="1"/>
  <c r="AH183" i="1"/>
  <c r="AC341" i="1"/>
  <c r="AG369" i="1"/>
  <c r="AE177" i="1"/>
  <c r="AF261" i="1"/>
  <c r="AD304" i="1"/>
  <c r="AD333" i="1"/>
  <c r="AH361" i="1"/>
  <c r="AC103" i="1"/>
  <c r="AG237" i="1"/>
  <c r="AH291" i="1"/>
  <c r="AI323" i="1"/>
  <c r="AD352" i="1"/>
  <c r="AB97" i="1"/>
  <c r="AE278" i="1"/>
  <c r="AH342" i="1"/>
  <c r="AD255" i="1"/>
  <c r="AI342" i="1"/>
  <c r="AE378" i="1"/>
  <c r="AD251" i="1"/>
  <c r="AJ300" i="1"/>
  <c r="AD334" i="1"/>
  <c r="AC375" i="1"/>
  <c r="AD350" i="1"/>
  <c r="AH169" i="1"/>
  <c r="AB228" i="1"/>
  <c r="AG263" i="1"/>
  <c r="AI286" i="1"/>
  <c r="AH305" i="1"/>
  <c r="AC320" i="1"/>
  <c r="AE334" i="1"/>
  <c r="AG348" i="1"/>
  <c r="AI362" i="1"/>
  <c r="AB377" i="1"/>
  <c r="AE267" i="1"/>
  <c r="AC308" i="1"/>
  <c r="AE338" i="1"/>
  <c r="AI366" i="1"/>
  <c r="AG234" i="1"/>
  <c r="AD290" i="1"/>
  <c r="AD326" i="1"/>
  <c r="AJ368" i="1"/>
  <c r="AI208" i="1"/>
  <c r="AH247" i="1"/>
  <c r="AH276" i="1"/>
  <c r="AH296" i="1"/>
  <c r="AE313" i="1"/>
  <c r="AG327" i="1"/>
  <c r="AI341" i="1"/>
  <c r="AB356" i="1"/>
  <c r="AD370" i="1"/>
  <c r="AF185" i="1"/>
  <c r="AC248" i="1"/>
  <c r="AI296" i="1"/>
  <c r="AF329" i="1"/>
  <c r="AJ357" i="1"/>
  <c r="AE176" i="1"/>
  <c r="AI261" i="1"/>
  <c r="AH306" i="1"/>
  <c r="AB344" i="1"/>
  <c r="AE274" i="1"/>
  <c r="AF356" i="1"/>
  <c r="AC178" i="1"/>
  <c r="AE230" i="1"/>
  <c r="AB265" i="1"/>
  <c r="AJ287" i="1"/>
  <c r="AI306" i="1"/>
  <c r="AB321" i="1"/>
  <c r="AD335" i="1"/>
  <c r="AF349" i="1"/>
  <c r="AH363" i="1"/>
  <c r="AJ377" i="1"/>
  <c r="AJ265" i="1"/>
  <c r="AD307" i="1"/>
  <c r="AF337" i="1"/>
  <c r="AJ365" i="1"/>
  <c r="AB218" i="1"/>
  <c r="AJ281" i="1"/>
  <c r="AD318" i="1"/>
  <c r="AE357" i="1"/>
  <c r="AF130" i="1"/>
  <c r="AF260" i="1"/>
  <c r="AB176" i="1"/>
  <c r="AJ120" i="1"/>
  <c r="AB315" i="1"/>
  <c r="AJ262" i="1"/>
  <c r="AE347" i="1"/>
  <c r="AI375" i="1"/>
  <c r="AI200" i="1"/>
  <c r="AG272" i="1"/>
  <c r="AB311" i="1"/>
  <c r="AF339" i="1"/>
  <c r="AJ367" i="1"/>
  <c r="AJ159" i="1"/>
  <c r="AC254" i="1"/>
  <c r="AB300" i="1"/>
  <c r="AB330" i="1"/>
  <c r="AF358" i="1"/>
  <c r="AI189" i="1"/>
  <c r="AG295" i="1"/>
  <c r="AC355" i="1"/>
  <c r="AH295" i="1"/>
  <c r="AJ349" i="1"/>
  <c r="AB141" i="1"/>
  <c r="AC260" i="1"/>
  <c r="AG305" i="1"/>
  <c r="AI337" i="1"/>
  <c r="AH378" i="1"/>
  <c r="AG355" i="1"/>
  <c r="AI182" i="1"/>
  <c r="AH232" i="1"/>
  <c r="AG266" i="1"/>
  <c r="AC289" i="1"/>
  <c r="AH307" i="1"/>
  <c r="AJ321" i="1"/>
  <c r="AC336" i="1"/>
  <c r="AE350" i="1"/>
  <c r="AG364" i="1"/>
  <c r="AI378" i="1"/>
  <c r="AH273" i="1"/>
  <c r="AH311" i="1"/>
  <c r="AJ341" i="1"/>
  <c r="AE370" i="1"/>
  <c r="AC244" i="1"/>
  <c r="AJ294" i="1"/>
  <c r="AG331" i="1"/>
  <c r="AD374" i="1"/>
  <c r="AF214" i="1"/>
  <c r="AE252" i="1"/>
  <c r="AI279" i="1"/>
  <c r="AC299" i="1"/>
  <c r="AC315" i="1"/>
  <c r="AE329" i="1"/>
  <c r="AG343" i="1"/>
  <c r="AI357" i="1"/>
  <c r="AB372" i="1"/>
  <c r="AI196" i="1"/>
  <c r="AG257" i="1"/>
  <c r="AG301" i="1"/>
  <c r="AB333" i="1"/>
  <c r="AF361" i="1"/>
  <c r="AC187" i="1"/>
  <c r="AB268" i="1"/>
  <c r="AD310" i="1"/>
  <c r="AE349" i="1"/>
  <c r="AB312" i="1"/>
  <c r="AI361" i="1"/>
  <c r="AJ188" i="1"/>
  <c r="AC235" i="1"/>
  <c r="AD268" i="1"/>
  <c r="AE290" i="1"/>
  <c r="AG308" i="1"/>
  <c r="AI322" i="1"/>
  <c r="AB337" i="1"/>
  <c r="AD351" i="1"/>
  <c r="AF365" i="1"/>
  <c r="AH379" i="1"/>
  <c r="AC272" i="1"/>
  <c r="AI310" i="1"/>
  <c r="AB341" i="1"/>
  <c r="AF369" i="1"/>
  <c r="AF227" i="1"/>
  <c r="AB289" i="1"/>
  <c r="AG323" i="1"/>
  <c r="AH362" i="1"/>
  <c r="AC333" i="1"/>
  <c r="AG361" i="1"/>
  <c r="AC263" i="1"/>
  <c r="AG179" i="1"/>
  <c r="AE125" i="1"/>
  <c r="AJ315" i="1"/>
  <c r="AF264" i="1"/>
  <c r="AD348" i="1"/>
  <c r="AH376" i="1"/>
  <c r="AJ203" i="1"/>
  <c r="AD274" i="1"/>
  <c r="AJ311" i="1"/>
  <c r="AE340" i="1"/>
  <c r="AI368" i="1"/>
  <c r="AJ164" i="1"/>
  <c r="AG256" i="1"/>
  <c r="AC301" i="1"/>
  <c r="AJ330" i="1"/>
  <c r="AE359" i="1"/>
  <c r="AD196" i="1"/>
  <c r="AJ297" i="1"/>
  <c r="AJ356" i="1"/>
  <c r="AE300" i="1"/>
  <c r="AF353" i="1"/>
  <c r="AH181" i="1"/>
  <c r="AF266" i="1"/>
  <c r="AE309" i="1"/>
  <c r="AC343" i="1"/>
  <c r="AE330" i="1"/>
  <c r="AJ360" i="1"/>
  <c r="AH193" i="1"/>
  <c r="AF237" i="1"/>
  <c r="AI269" i="1"/>
  <c r="AF291" i="1"/>
  <c r="AF309" i="1"/>
  <c r="AH323" i="1"/>
  <c r="AJ337" i="1"/>
  <c r="AC352" i="1"/>
  <c r="AE366" i="1"/>
  <c r="AI153" i="1"/>
  <c r="AC280" i="1"/>
  <c r="AD315" i="1"/>
  <c r="AF345" i="1"/>
  <c r="AJ373" i="1"/>
  <c r="AG253" i="1"/>
  <c r="AH299" i="1"/>
  <c r="AJ336" i="1"/>
  <c r="AB116" i="1"/>
  <c r="AD219" i="1"/>
  <c r="AC257" i="1"/>
  <c r="AF282" i="1"/>
  <c r="AF301" i="1"/>
  <c r="AJ316" i="1"/>
  <c r="AC331" i="1"/>
  <c r="AE345" i="1"/>
  <c r="AG359" i="1"/>
  <c r="AI373" i="1"/>
  <c r="AC203" i="1"/>
  <c r="AD264" i="1"/>
  <c r="AE306" i="1"/>
  <c r="AG336" i="1"/>
  <c r="AB365" i="1"/>
  <c r="AB204" i="1"/>
  <c r="AF277" i="1"/>
  <c r="AG315" i="1"/>
  <c r="AH354" i="1"/>
  <c r="AJ320" i="1"/>
  <c r="AC367" i="1"/>
  <c r="AF198" i="1"/>
  <c r="AI239" i="1"/>
  <c r="AE271" i="1"/>
  <c r="AH292" i="1"/>
  <c r="AE310" i="1"/>
  <c r="AG324" i="1"/>
  <c r="AI338" i="1"/>
  <c r="AB353" i="1"/>
  <c r="AD367" i="1"/>
  <c r="AE137" i="1"/>
  <c r="AF278" i="1"/>
  <c r="AE314" i="1"/>
  <c r="AG344" i="1"/>
  <c r="AB373" i="1"/>
  <c r="AB237" i="1"/>
  <c r="AI293" i="1"/>
  <c r="AC327" i="1"/>
  <c r="AB368" i="1"/>
  <c r="AI177" i="1"/>
  <c r="AB144" i="1"/>
  <c r="AB126" i="1"/>
  <c r="AG354" i="1"/>
  <c r="AH316" i="1"/>
  <c r="AF328" i="1"/>
  <c r="AD232" i="1"/>
  <c r="AG339" i="1"/>
  <c r="AB282" i="1"/>
  <c r="AB345" i="1"/>
  <c r="AD299" i="1"/>
  <c r="AH280" i="1"/>
  <c r="AC238" i="1"/>
  <c r="AB324" i="1"/>
  <c r="AI119" i="1"/>
  <c r="AI350" i="1"/>
  <c r="AE333" i="1"/>
  <c r="AJ220" i="1"/>
  <c r="AF317" i="1"/>
  <c r="AE374" i="1"/>
  <c r="AI358" i="1"/>
  <c r="AH346" i="1"/>
  <c r="AH179" i="1"/>
  <c r="AC345" i="1"/>
  <c r="AE291" i="1"/>
  <c r="AE317" i="1"/>
  <c r="AJ233" i="1"/>
  <c r="AH331" i="1"/>
  <c r="AD216" i="1"/>
  <c r="AC356" i="1"/>
  <c r="AF340" i="1"/>
  <c r="AF287" i="1"/>
  <c r="AG241" i="1"/>
  <c r="AI126" i="1"/>
  <c r="AD344" i="1"/>
  <c r="AB181" i="1"/>
  <c r="AH286" i="1"/>
  <c r="AJ376" i="1"/>
  <c r="AG298" i="1"/>
  <c r="AF357" i="1"/>
  <c r="AH327" i="1"/>
  <c r="AI313" i="1"/>
  <c r="AD267" i="1"/>
  <c r="AF336" i="1"/>
  <c r="AF224" i="1"/>
  <c r="AH375" i="1"/>
  <c r="AH370" i="1"/>
  <c r="AB254" i="1"/>
  <c r="AJ329" i="1"/>
  <c r="AB241" i="1"/>
  <c r="AF167" i="1"/>
  <c r="AB244" i="1"/>
  <c r="AC192" i="1"/>
  <c r="AD331" i="1"/>
  <c r="AD379" i="1"/>
  <c r="AC147" i="1"/>
  <c r="AI213" i="1"/>
  <c r="AH350" i="1"/>
  <c r="AD293" i="1"/>
  <c r="AI372" i="1"/>
  <c r="AI294" i="1"/>
  <c r="AG218" i="1"/>
  <c r="AG373" i="1"/>
  <c r="AC332" i="1"/>
  <c r="AE325" i="1"/>
  <c r="AF218" i="1"/>
  <c r="AG316" i="1"/>
  <c r="AF373" i="1"/>
  <c r="AH359" i="1"/>
  <c r="AD358" i="1"/>
  <c r="AB292" i="1"/>
  <c r="AF352" i="1"/>
  <c r="AE287" i="1"/>
  <c r="AE239" i="1"/>
  <c r="AI345" i="1"/>
  <c r="AD283" i="1"/>
  <c r="AJ345" i="1"/>
  <c r="AB298" i="1"/>
  <c r="AG269" i="1"/>
  <c r="AC311" i="1"/>
  <c r="AE270" i="1"/>
  <c r="AC193" i="1"/>
  <c r="AG293" i="1"/>
  <c r="AI314" i="1"/>
  <c r="AJ229" i="1"/>
  <c r="AB334" i="1"/>
  <c r="AD325" i="1"/>
  <c r="AB281" i="1"/>
  <c r="AD245" i="1"/>
  <c r="AH367" i="1"/>
  <c r="AC359" i="1"/>
  <c r="AH251" i="1"/>
  <c r="AB329" i="1"/>
  <c r="AE243" i="1"/>
  <c r="AI197" i="1"/>
  <c r="AG183" i="1"/>
  <c r="AB308" i="1"/>
  <c r="AJ364" i="1"/>
  <c r="AB317" i="1"/>
  <c r="AG292" i="1"/>
  <c r="AG379" i="1"/>
  <c r="AI299" i="1"/>
  <c r="AE358" i="1"/>
  <c r="AB325" i="1"/>
  <c r="AG307" i="1"/>
  <c r="AG328" i="1"/>
  <c r="AG111" i="1"/>
  <c r="AI377" i="1"/>
  <c r="AI321" i="1"/>
  <c r="AG289" i="1"/>
  <c r="AC344" i="1"/>
  <c r="AF362" i="1"/>
  <c r="AC326" i="1"/>
  <c r="AD282" i="1"/>
  <c r="AB250" i="1"/>
  <c r="AD371" i="1"/>
  <c r="AF364" i="1"/>
  <c r="AF256" i="1"/>
  <c r="AI330" i="1"/>
  <c r="AJ252" i="1"/>
  <c r="AH215" i="1"/>
  <c r="AE195" i="1"/>
  <c r="AI309" i="1"/>
  <c r="AH366" i="1"/>
  <c r="AE322" i="1"/>
  <c r="AE297" i="1"/>
  <c r="AB128" i="1"/>
  <c r="AC302" i="1"/>
  <c r="AC360" i="1"/>
  <c r="AB301" i="1"/>
  <c r="AF258" i="1"/>
  <c r="AI326" i="1"/>
  <c r="AH371" i="1"/>
  <c r="AG282" i="1"/>
  <c r="AD263" i="1"/>
  <c r="AD118" i="1"/>
  <c r="AH353" i="1"/>
  <c r="AI315" i="1"/>
  <c r="AH326" i="1"/>
  <c r="AI222" i="1"/>
  <c r="AH330" i="1"/>
  <c r="AD279" i="1"/>
  <c r="AD343" i="1"/>
  <c r="AF294" i="1"/>
  <c r="AD271" i="1"/>
  <c r="AF233" i="1"/>
  <c r="AD322" i="1"/>
  <c r="AC379" i="1"/>
  <c r="AD347" i="1"/>
  <c r="AB328" i="1"/>
  <c r="AC216" i="1"/>
  <c r="AH315" i="1"/>
  <c r="AG372" i="1"/>
  <c r="AD355" i="1"/>
  <c r="AE341" i="1"/>
  <c r="AG143" i="1"/>
  <c r="AD359" i="1"/>
  <c r="AD338" i="1"/>
  <c r="AF250" i="1"/>
  <c r="AH372" i="1"/>
  <c r="AJ352" i="1"/>
  <c r="AI280" i="1"/>
  <c r="L57" i="8"/>
  <c r="K57" i="8"/>
  <c r="J57" i="8"/>
  <c r="T56" i="8"/>
  <c r="AA56" i="8" s="1"/>
  <c r="Z56" i="8"/>
  <c r="AC56" i="8" s="1"/>
  <c r="W56" i="8"/>
  <c r="AB56" i="8" s="1"/>
  <c r="N58" i="8"/>
  <c r="B60" i="8"/>
  <c r="C59" i="8"/>
  <c r="N53" i="1"/>
  <c r="O53" i="1"/>
  <c r="P53" i="1"/>
  <c r="Q53" i="1"/>
  <c r="R53" i="1"/>
  <c r="S53" i="1"/>
  <c r="M53" i="1"/>
  <c r="J58" i="8" l="1"/>
  <c r="K58" i="8"/>
  <c r="L58" i="8"/>
  <c r="W57" i="8"/>
  <c r="AB57" i="8" s="1"/>
  <c r="Z57" i="8"/>
  <c r="AC57" i="8" s="1"/>
  <c r="T57" i="8"/>
  <c r="AA57" i="8" s="1"/>
  <c r="N59" i="8"/>
  <c r="C60" i="8"/>
  <c r="B61" i="8"/>
  <c r="S48" i="1"/>
  <c r="U54" i="1"/>
  <c r="U55" i="1" s="1"/>
  <c r="T54" i="1"/>
  <c r="T55" i="1" s="1"/>
  <c r="Q54" i="1"/>
  <c r="Q55" i="1" s="1"/>
  <c r="S54" i="1"/>
  <c r="S55" i="1" s="1"/>
  <c r="N54" i="1"/>
  <c r="N55" i="1" s="1"/>
  <c r="R54" i="1"/>
  <c r="R55" i="1" s="1"/>
  <c r="P54" i="1"/>
  <c r="P55" i="1" s="1"/>
  <c r="M54" i="1"/>
  <c r="M55" i="1" s="1"/>
  <c r="O54" i="1"/>
  <c r="O55" i="1" s="1"/>
  <c r="M56" i="1" l="1"/>
  <c r="M57" i="1" s="1"/>
  <c r="L59" i="8"/>
  <c r="J59" i="8"/>
  <c r="K59" i="8"/>
  <c r="W58" i="8"/>
  <c r="AB58" i="8" s="1"/>
  <c r="Z58" i="8"/>
  <c r="AC58" i="8" s="1"/>
  <c r="T58" i="8"/>
  <c r="AA58" i="8" s="1"/>
  <c r="N60" i="8"/>
  <c r="B62" i="8"/>
  <c r="C61" i="8"/>
  <c r="K60" i="8" l="1"/>
  <c r="J60" i="8"/>
  <c r="L60" i="8"/>
  <c r="T59" i="8"/>
  <c r="AA59" i="8" s="1"/>
  <c r="W59" i="8"/>
  <c r="AB59" i="8" s="1"/>
  <c r="Z59" i="8"/>
  <c r="AC59" i="8" s="1"/>
  <c r="N61" i="8"/>
  <c r="C62" i="8"/>
  <c r="B63" i="8"/>
  <c r="L61" i="8" l="1"/>
  <c r="J61" i="8"/>
  <c r="K61" i="8"/>
  <c r="Z60" i="8"/>
  <c r="AC60" i="8" s="1"/>
  <c r="W60" i="8"/>
  <c r="AB60" i="8" s="1"/>
  <c r="T60" i="8"/>
  <c r="AA60" i="8" s="1"/>
  <c r="N62" i="8"/>
  <c r="B64" i="8"/>
  <c r="C63" i="8"/>
  <c r="L62" i="8" l="1"/>
  <c r="J62" i="8"/>
  <c r="Z61" i="8"/>
  <c r="AC61" i="8" s="1"/>
  <c r="K62" i="8"/>
  <c r="T61" i="8"/>
  <c r="AA61" i="8" s="1"/>
  <c r="W61" i="8"/>
  <c r="AB61" i="8" s="1"/>
  <c r="N63" i="8"/>
  <c r="C64" i="8"/>
  <c r="B65" i="8"/>
  <c r="L63" i="8" l="1"/>
  <c r="J63" i="8"/>
  <c r="K63" i="8"/>
  <c r="T62" i="8"/>
  <c r="AA62" i="8" s="1"/>
  <c r="W62" i="8"/>
  <c r="AB62" i="8" s="1"/>
  <c r="Z62" i="8"/>
  <c r="AC62" i="8" s="1"/>
  <c r="N64" i="8"/>
  <c r="B66" i="8"/>
  <c r="C65" i="8"/>
  <c r="L64" i="8" l="1"/>
  <c r="K64" i="8"/>
  <c r="J64" i="8"/>
  <c r="T63" i="8"/>
  <c r="AA63" i="8" s="1"/>
  <c r="W63" i="8"/>
  <c r="AB63" i="8" s="1"/>
  <c r="Z63" i="8"/>
  <c r="AC63" i="8" s="1"/>
  <c r="N65" i="8"/>
  <c r="C66" i="8"/>
  <c r="B67" i="8"/>
  <c r="K65" i="8" l="1"/>
  <c r="J65" i="8"/>
  <c r="L65" i="8"/>
  <c r="T64" i="8"/>
  <c r="AA64" i="8" s="1"/>
  <c r="W64" i="8"/>
  <c r="AB64" i="8" s="1"/>
  <c r="Z64" i="8"/>
  <c r="AC64" i="8" s="1"/>
  <c r="N66" i="8"/>
  <c r="B68" i="8"/>
  <c r="C67" i="8"/>
  <c r="J66" i="8" l="1"/>
  <c r="L66" i="8"/>
  <c r="K66" i="8"/>
  <c r="Z65" i="8"/>
  <c r="AC65" i="8" s="1"/>
  <c r="W65" i="8"/>
  <c r="AB65" i="8" s="1"/>
  <c r="T65" i="8"/>
  <c r="AA65" i="8" s="1"/>
  <c r="N67" i="8"/>
  <c r="C68" i="8"/>
  <c r="B69" i="8"/>
  <c r="L67" i="8" l="1"/>
  <c r="K67" i="8"/>
  <c r="J67" i="8"/>
  <c r="Z66" i="8"/>
  <c r="AC66" i="8" s="1"/>
  <c r="T66" i="8"/>
  <c r="AA66" i="8" s="1"/>
  <c r="W66" i="8"/>
  <c r="AB66" i="8" s="1"/>
  <c r="N68" i="8"/>
  <c r="B70" i="8"/>
  <c r="C69" i="8"/>
  <c r="K68" i="8" l="1"/>
  <c r="L68" i="8"/>
  <c r="J68" i="8"/>
  <c r="Z67" i="8"/>
  <c r="AC67" i="8" s="1"/>
  <c r="T67" i="8"/>
  <c r="AA67" i="8" s="1"/>
  <c r="W67" i="8"/>
  <c r="AB67" i="8" s="1"/>
  <c r="N69" i="8"/>
  <c r="C70" i="8"/>
  <c r="B71" i="8"/>
  <c r="J69" i="8" l="1"/>
  <c r="L69" i="8"/>
  <c r="K69" i="8"/>
  <c r="T68" i="8"/>
  <c r="AA68" i="8" s="1"/>
  <c r="W68" i="8"/>
  <c r="AB68" i="8" s="1"/>
  <c r="Z68" i="8"/>
  <c r="AC68" i="8" s="1"/>
  <c r="N70" i="8"/>
  <c r="B72" i="8"/>
  <c r="C71" i="8"/>
  <c r="L70" i="8" l="1"/>
  <c r="K70" i="8"/>
  <c r="J70" i="8"/>
  <c r="Z69" i="8"/>
  <c r="AC69" i="8" s="1"/>
  <c r="T69" i="8"/>
  <c r="AA69" i="8" s="1"/>
  <c r="W69" i="8"/>
  <c r="AB69" i="8" s="1"/>
  <c r="N71" i="8"/>
  <c r="C72" i="8"/>
  <c r="B73" i="8"/>
  <c r="K71" i="8" l="1"/>
  <c r="L71" i="8"/>
  <c r="J71" i="8"/>
  <c r="T70" i="8"/>
  <c r="AA70" i="8" s="1"/>
  <c r="W70" i="8"/>
  <c r="AB70" i="8" s="1"/>
  <c r="Z70" i="8"/>
  <c r="AC70" i="8" s="1"/>
  <c r="N72" i="8"/>
  <c r="B74" i="8"/>
  <c r="C73" i="8"/>
  <c r="J72" i="8" l="1"/>
  <c r="L72" i="8"/>
  <c r="K72" i="8"/>
  <c r="W71" i="8"/>
  <c r="AB71" i="8" s="1"/>
  <c r="T71" i="8"/>
  <c r="AA71" i="8" s="1"/>
  <c r="Z71" i="8"/>
  <c r="AC71" i="8" s="1"/>
  <c r="N73" i="8"/>
  <c r="C74" i="8"/>
  <c r="B75" i="8"/>
  <c r="L73" i="8" l="1"/>
  <c r="J73" i="8"/>
  <c r="K73" i="8"/>
  <c r="T72" i="8"/>
  <c r="AA72" i="8" s="1"/>
  <c r="W72" i="8"/>
  <c r="AB72" i="8" s="1"/>
  <c r="Z72" i="8"/>
  <c r="AC72" i="8" s="1"/>
  <c r="N74" i="8"/>
  <c r="B76" i="8"/>
  <c r="C75" i="8"/>
  <c r="Z73" i="8" l="1"/>
  <c r="AC73" i="8" s="1"/>
  <c r="K74" i="8"/>
  <c r="L74" i="8"/>
  <c r="J74" i="8"/>
  <c r="W73" i="8"/>
  <c r="AB73" i="8" s="1"/>
  <c r="T73" i="8"/>
  <c r="AA73" i="8" s="1"/>
  <c r="N75" i="8"/>
  <c r="C76" i="8"/>
  <c r="B77" i="8"/>
  <c r="L75" i="8" l="1"/>
  <c r="J75" i="8"/>
  <c r="K75" i="8"/>
  <c r="Z74" i="8"/>
  <c r="AC74" i="8" s="1"/>
  <c r="W74" i="8"/>
  <c r="AB74" i="8" s="1"/>
  <c r="T74" i="8"/>
  <c r="AA74" i="8" s="1"/>
  <c r="N76" i="8"/>
  <c r="B78" i="8"/>
  <c r="C77" i="8"/>
  <c r="L76" i="8" l="1"/>
  <c r="K76" i="8"/>
  <c r="J76" i="8"/>
  <c r="Z75" i="8"/>
  <c r="AC75" i="8" s="1"/>
  <c r="W75" i="8"/>
  <c r="AB75" i="8" s="1"/>
  <c r="T75" i="8"/>
  <c r="AA75" i="8" s="1"/>
  <c r="N77" i="8"/>
  <c r="C78" i="8"/>
  <c r="B79" i="8"/>
  <c r="L77" i="8" l="1"/>
  <c r="J77" i="8"/>
  <c r="K77" i="8"/>
  <c r="W76" i="8"/>
  <c r="AB76" i="8" s="1"/>
  <c r="T76" i="8"/>
  <c r="AA76" i="8" s="1"/>
  <c r="Z76" i="8"/>
  <c r="AC76" i="8" s="1"/>
  <c r="N78" i="8"/>
  <c r="B80" i="8"/>
  <c r="C79" i="8"/>
  <c r="L78" i="8" l="1"/>
  <c r="J78" i="8"/>
  <c r="Z77" i="8"/>
  <c r="AC77" i="8" s="1"/>
  <c r="K78" i="8"/>
  <c r="W77" i="8"/>
  <c r="AB77" i="8" s="1"/>
  <c r="T77" i="8"/>
  <c r="AA77" i="8" s="1"/>
  <c r="N79" i="8"/>
  <c r="C80" i="8"/>
  <c r="B81" i="8"/>
  <c r="L79" i="8" l="1"/>
  <c r="K79" i="8"/>
  <c r="J79" i="8"/>
  <c r="T78" i="8"/>
  <c r="AA78" i="8" s="1"/>
  <c r="W78" i="8"/>
  <c r="AB78" i="8" s="1"/>
  <c r="Z78" i="8"/>
  <c r="AC78" i="8" s="1"/>
  <c r="N80" i="8"/>
  <c r="B82" i="8"/>
  <c r="C81" i="8"/>
  <c r="L80" i="8" l="1"/>
  <c r="K80" i="8"/>
  <c r="J80" i="8"/>
  <c r="T79" i="8"/>
  <c r="AA79" i="8" s="1"/>
  <c r="W79" i="8"/>
  <c r="AB79" i="8" s="1"/>
  <c r="Z79" i="8"/>
  <c r="AC79" i="8" s="1"/>
  <c r="N81" i="8"/>
  <c r="C82" i="8"/>
  <c r="B83" i="8"/>
  <c r="L81" i="8" l="1"/>
  <c r="J81" i="8"/>
  <c r="Z80" i="8"/>
  <c r="AC80" i="8" s="1"/>
  <c r="K81" i="8"/>
  <c r="T80" i="8"/>
  <c r="AA80" i="8" s="1"/>
  <c r="W80" i="8"/>
  <c r="AB80" i="8" s="1"/>
  <c r="N82" i="8"/>
  <c r="B84" i="8"/>
  <c r="C83" i="8"/>
  <c r="L82" i="8" l="1"/>
  <c r="K82" i="8"/>
  <c r="J82" i="8"/>
  <c r="Z81" i="8"/>
  <c r="AC81" i="8" s="1"/>
  <c r="W81" i="8"/>
  <c r="AB81" i="8" s="1"/>
  <c r="T81" i="8"/>
  <c r="AA81" i="8" s="1"/>
  <c r="N83" i="8"/>
  <c r="C84" i="8"/>
  <c r="B85" i="8"/>
  <c r="L83" i="8" l="1"/>
  <c r="J83" i="8"/>
  <c r="K83" i="8"/>
  <c r="T82" i="8"/>
  <c r="AA82" i="8" s="1"/>
  <c r="W82" i="8"/>
  <c r="AB82" i="8" s="1"/>
  <c r="Z82" i="8"/>
  <c r="AC82" i="8" s="1"/>
  <c r="N84" i="8"/>
  <c r="B86" i="8"/>
  <c r="C85" i="8"/>
  <c r="L84" i="8" l="1"/>
  <c r="Z83" i="8"/>
  <c r="AC83" i="8" s="1"/>
  <c r="J84" i="8"/>
  <c r="K84" i="8"/>
  <c r="T83" i="8"/>
  <c r="AA83" i="8" s="1"/>
  <c r="W83" i="8"/>
  <c r="AB83" i="8" s="1"/>
  <c r="N85" i="8"/>
  <c r="C86" i="8"/>
  <c r="B87" i="8"/>
  <c r="L85" i="8" l="1"/>
  <c r="K85" i="8"/>
  <c r="Z84" i="8"/>
  <c r="AC84" i="8" s="1"/>
  <c r="J85" i="8"/>
  <c r="W84" i="8"/>
  <c r="AB84" i="8" s="1"/>
  <c r="T84" i="8"/>
  <c r="AA84" i="8" s="1"/>
  <c r="N86" i="8"/>
  <c r="B88" i="8"/>
  <c r="C87" i="8"/>
  <c r="L86" i="8" l="1"/>
  <c r="Z85" i="8"/>
  <c r="AC85" i="8" s="1"/>
  <c r="J86" i="8"/>
  <c r="K86" i="8"/>
  <c r="T85" i="8"/>
  <c r="AA85" i="8" s="1"/>
  <c r="W85" i="8"/>
  <c r="AB85" i="8" s="1"/>
  <c r="N87" i="8"/>
  <c r="C88" i="8"/>
  <c r="B89" i="8"/>
  <c r="L87" i="8" l="1"/>
  <c r="J87" i="8"/>
  <c r="K87" i="8"/>
  <c r="T86" i="8"/>
  <c r="AA86" i="8" s="1"/>
  <c r="W86" i="8"/>
  <c r="AB86" i="8" s="1"/>
  <c r="Z86" i="8"/>
  <c r="AC86" i="8" s="1"/>
  <c r="N88" i="8"/>
  <c r="B90" i="8"/>
  <c r="C89" i="8"/>
  <c r="L88" i="8" l="1"/>
  <c r="J88" i="8"/>
  <c r="T87" i="8"/>
  <c r="AA87" i="8" s="1"/>
  <c r="K88" i="8"/>
  <c r="W87" i="8"/>
  <c r="AB87" i="8" s="1"/>
  <c r="Z87" i="8"/>
  <c r="AC87" i="8" s="1"/>
  <c r="N89" i="8"/>
  <c r="C90" i="8"/>
  <c r="B91" i="8"/>
  <c r="L89" i="8" l="1"/>
  <c r="W88" i="8"/>
  <c r="AB88" i="8" s="1"/>
  <c r="J89" i="8"/>
  <c r="K89" i="8"/>
  <c r="Z88" i="8"/>
  <c r="AC88" i="8" s="1"/>
  <c r="T88" i="8"/>
  <c r="AA88" i="8" s="1"/>
  <c r="N90" i="8"/>
  <c r="B92" i="8"/>
  <c r="C91" i="8"/>
  <c r="L90" i="8" l="1"/>
  <c r="K90" i="8"/>
  <c r="J90" i="8"/>
  <c r="T89" i="8"/>
  <c r="AA89" i="8" s="1"/>
  <c r="Z89" i="8"/>
  <c r="AC89" i="8" s="1"/>
  <c r="W89" i="8"/>
  <c r="AB89" i="8" s="1"/>
  <c r="N91" i="8"/>
  <c r="C92" i="8"/>
  <c r="B93" i="8"/>
  <c r="J91" i="8" l="1"/>
  <c r="L91" i="8"/>
  <c r="T90" i="8"/>
  <c r="AA90" i="8" s="1"/>
  <c r="K91" i="8"/>
  <c r="W90" i="8"/>
  <c r="AB90" i="8" s="1"/>
  <c r="Z90" i="8"/>
  <c r="AC90" i="8" s="1"/>
  <c r="N92" i="8"/>
  <c r="B94" i="8"/>
  <c r="C93" i="8"/>
  <c r="J92" i="8" l="1"/>
  <c r="Z91" i="8"/>
  <c r="AC91" i="8" s="1"/>
  <c r="W91" i="8"/>
  <c r="AB91" i="8" s="1"/>
  <c r="K92" i="8"/>
  <c r="L92" i="8"/>
  <c r="T91" i="8"/>
  <c r="AA91" i="8" s="1"/>
  <c r="N93" i="8"/>
  <c r="C94" i="8"/>
  <c r="B95" i="8"/>
  <c r="L93" i="8" l="1"/>
  <c r="K93" i="8"/>
  <c r="J93" i="8"/>
  <c r="W92" i="8"/>
  <c r="AB92" i="8" s="1"/>
  <c r="Z92" i="8"/>
  <c r="AC92" i="8" s="1"/>
  <c r="T92" i="8"/>
  <c r="AA92" i="8" s="1"/>
  <c r="N94" i="8"/>
  <c r="B96" i="8"/>
  <c r="C95" i="8"/>
  <c r="L94" i="8" l="1"/>
  <c r="J94" i="8"/>
  <c r="K94" i="8"/>
  <c r="T93" i="8"/>
  <c r="AA93" i="8" s="1"/>
  <c r="Z93" i="8"/>
  <c r="AC93" i="8" s="1"/>
  <c r="W93" i="8"/>
  <c r="AB93" i="8" s="1"/>
  <c r="N95" i="8"/>
  <c r="C96" i="8"/>
  <c r="B97" i="8"/>
  <c r="L95" i="8" l="1"/>
  <c r="J95" i="8"/>
  <c r="K95" i="8"/>
  <c r="T94" i="8"/>
  <c r="AA94" i="8" s="1"/>
  <c r="W94" i="8"/>
  <c r="AB94" i="8" s="1"/>
  <c r="Z94" i="8"/>
  <c r="AC94" i="8" s="1"/>
  <c r="N96" i="8"/>
  <c r="B98" i="8"/>
  <c r="C97" i="8"/>
  <c r="W95" i="8" l="1"/>
  <c r="AB95" i="8" s="1"/>
  <c r="L96" i="8"/>
  <c r="J96" i="8"/>
  <c r="K96" i="8"/>
  <c r="T95" i="8"/>
  <c r="AA95" i="8" s="1"/>
  <c r="Z95" i="8"/>
  <c r="AC95" i="8" s="1"/>
  <c r="N97" i="8"/>
  <c r="C98" i="8"/>
  <c r="B99" i="8"/>
  <c r="Z96" i="8" l="1"/>
  <c r="AC96" i="8" s="1"/>
  <c r="L97" i="8"/>
  <c r="K97" i="8"/>
  <c r="J97" i="8"/>
  <c r="T96" i="8"/>
  <c r="AA96" i="8" s="1"/>
  <c r="W96" i="8"/>
  <c r="AB96" i="8" s="1"/>
  <c r="N98" i="8"/>
  <c r="B100" i="8"/>
  <c r="C99" i="8"/>
  <c r="W97" i="8" l="1"/>
  <c r="AB97" i="8" s="1"/>
  <c r="J98" i="8"/>
  <c r="L98" i="8"/>
  <c r="K98" i="8"/>
  <c r="Z97" i="8"/>
  <c r="AC97" i="8" s="1"/>
  <c r="T97" i="8"/>
  <c r="AA97" i="8" s="1"/>
  <c r="N99" i="8"/>
  <c r="C100" i="8"/>
  <c r="B101" i="8"/>
  <c r="L99" i="8" l="1"/>
  <c r="K99" i="8"/>
  <c r="J99" i="8"/>
  <c r="Z98" i="8"/>
  <c r="AC98" i="8" s="1"/>
  <c r="W98" i="8"/>
  <c r="AB98" i="8" s="1"/>
  <c r="T98" i="8"/>
  <c r="AA98" i="8" s="1"/>
  <c r="N100" i="8"/>
  <c r="B102" i="8"/>
  <c r="C101" i="8"/>
  <c r="L100" i="8" l="1"/>
  <c r="K100" i="8"/>
  <c r="J100" i="8"/>
  <c r="Z99" i="8"/>
  <c r="AC99" i="8" s="1"/>
  <c r="T99" i="8"/>
  <c r="AA99" i="8" s="1"/>
  <c r="W99" i="8"/>
  <c r="AB99" i="8" s="1"/>
  <c r="N101" i="8"/>
  <c r="C102" i="8"/>
  <c r="B103" i="8"/>
  <c r="L101" i="8" l="1"/>
  <c r="K101" i="8"/>
  <c r="Z100" i="8"/>
  <c r="AC100" i="8" s="1"/>
  <c r="J101" i="8"/>
  <c r="W100" i="8"/>
  <c r="AB100" i="8" s="1"/>
  <c r="T100" i="8"/>
  <c r="AA100" i="8" s="1"/>
  <c r="N102" i="8"/>
  <c r="B104" i="8"/>
  <c r="C103" i="8"/>
  <c r="K102" i="8" l="1"/>
  <c r="L102" i="8"/>
  <c r="Z101" i="8"/>
  <c r="AC101" i="8" s="1"/>
  <c r="J102" i="8"/>
  <c r="W101" i="8"/>
  <c r="AB101" i="8" s="1"/>
  <c r="T101" i="8"/>
  <c r="AA101" i="8" s="1"/>
  <c r="N103" i="8"/>
  <c r="C104" i="8"/>
  <c r="B105" i="8"/>
  <c r="L103" i="8" l="1"/>
  <c r="K103" i="8"/>
  <c r="J103" i="8"/>
  <c r="W102" i="8"/>
  <c r="AB102" i="8" s="1"/>
  <c r="T102" i="8"/>
  <c r="AA102" i="8" s="1"/>
  <c r="Z102" i="8"/>
  <c r="AC102" i="8" s="1"/>
  <c r="N104" i="8"/>
  <c r="C105" i="8"/>
  <c r="B106" i="8"/>
  <c r="L104" i="8" l="1"/>
  <c r="J104" i="8"/>
  <c r="T103" i="8"/>
  <c r="AA103" i="8" s="1"/>
  <c r="K104" i="8"/>
  <c r="W103" i="8"/>
  <c r="AB103" i="8" s="1"/>
  <c r="Z103" i="8"/>
  <c r="AC103" i="8" s="1"/>
  <c r="N105" i="8"/>
  <c r="C106" i="8"/>
  <c r="B107" i="8"/>
  <c r="L105" i="8" l="1"/>
  <c r="W104" i="8"/>
  <c r="AB104" i="8" s="1"/>
  <c r="J105" i="8"/>
  <c r="T104" i="8"/>
  <c r="AA104" i="8" s="1"/>
  <c r="Z104" i="8"/>
  <c r="AC104" i="8" s="1"/>
  <c r="K105" i="8"/>
  <c r="N106" i="8"/>
  <c r="C107" i="8"/>
  <c r="B108" i="8"/>
  <c r="Z105" i="8" l="1"/>
  <c r="AC105" i="8" s="1"/>
  <c r="J106" i="8"/>
  <c r="L106" i="8"/>
  <c r="W105" i="8"/>
  <c r="AB105" i="8" s="1"/>
  <c r="K106" i="8"/>
  <c r="T105" i="8"/>
  <c r="AA105" i="8" s="1"/>
  <c r="N107" i="8"/>
  <c r="C108" i="8"/>
  <c r="B109" i="8"/>
  <c r="L107" i="8" l="1"/>
  <c r="J107" i="8"/>
  <c r="K107" i="8"/>
  <c r="Z106" i="8"/>
  <c r="AC106" i="8" s="1"/>
  <c r="W106" i="8"/>
  <c r="AB106" i="8" s="1"/>
  <c r="T106" i="8"/>
  <c r="AA106" i="8" s="1"/>
  <c r="N108" i="8"/>
  <c r="C109" i="8"/>
  <c r="B110" i="8"/>
  <c r="L108" i="8" l="1"/>
  <c r="J108" i="8"/>
  <c r="Z107" i="8"/>
  <c r="AC107" i="8" s="1"/>
  <c r="K108" i="8"/>
  <c r="T107" i="8"/>
  <c r="AA107" i="8" s="1"/>
  <c r="W107" i="8"/>
  <c r="AB107" i="8" s="1"/>
  <c r="N109" i="8"/>
  <c r="C110" i="8"/>
  <c r="B111" i="8"/>
  <c r="L109" i="8" l="1"/>
  <c r="J109" i="8"/>
  <c r="K109" i="8"/>
  <c r="Z108" i="8"/>
  <c r="AC108" i="8" s="1"/>
  <c r="T108" i="8"/>
  <c r="AA108" i="8" s="1"/>
  <c r="W108" i="8"/>
  <c r="AB108" i="8" s="1"/>
  <c r="N110" i="8"/>
  <c r="C111" i="8"/>
  <c r="B112" i="8"/>
  <c r="L110" i="8" l="1"/>
  <c r="J110" i="8"/>
  <c r="K110" i="8"/>
  <c r="Z109" i="8"/>
  <c r="AC109" i="8" s="1"/>
  <c r="T109" i="8"/>
  <c r="AA109" i="8" s="1"/>
  <c r="W109" i="8"/>
  <c r="AB109" i="8" s="1"/>
  <c r="N111" i="8"/>
  <c r="C112" i="8"/>
  <c r="B113" i="8"/>
  <c r="L111" i="8" l="1"/>
  <c r="J111" i="8"/>
  <c r="K111" i="8"/>
  <c r="W110" i="8"/>
  <c r="AB110" i="8" s="1"/>
  <c r="T110" i="8"/>
  <c r="AA110" i="8" s="1"/>
  <c r="Z110" i="8"/>
  <c r="AC110" i="8" s="1"/>
  <c r="N112" i="8"/>
  <c r="C113" i="8"/>
  <c r="B114" i="8"/>
  <c r="L112" i="8" l="1"/>
  <c r="K112" i="8"/>
  <c r="J112" i="8"/>
  <c r="W111" i="8"/>
  <c r="AB111" i="8" s="1"/>
  <c r="T111" i="8"/>
  <c r="AA111" i="8" s="1"/>
  <c r="Z111" i="8"/>
  <c r="AC111" i="8" s="1"/>
  <c r="N113" i="8"/>
  <c r="C114" i="8"/>
  <c r="B115" i="8"/>
  <c r="W112" i="8" l="1"/>
  <c r="AB112" i="8" s="1"/>
  <c r="L113" i="8"/>
  <c r="Z112" i="8"/>
  <c r="AC112" i="8" s="1"/>
  <c r="J113" i="8"/>
  <c r="T112" i="8"/>
  <c r="AA112" i="8" s="1"/>
  <c r="K113" i="8"/>
  <c r="N114" i="8"/>
  <c r="C115" i="8"/>
  <c r="B116" i="8"/>
  <c r="Z113" i="8" l="1"/>
  <c r="AC113" i="8" s="1"/>
  <c r="J114" i="8"/>
  <c r="W113" i="8"/>
  <c r="AB113" i="8" s="1"/>
  <c r="K114" i="8"/>
  <c r="L114" i="8"/>
  <c r="T113" i="8"/>
  <c r="AA113" i="8" s="1"/>
  <c r="N115" i="8"/>
  <c r="C116" i="8"/>
  <c r="B117" i="8"/>
  <c r="J115" i="8" l="1"/>
  <c r="L115" i="8"/>
  <c r="Z114" i="8"/>
  <c r="AC114" i="8" s="1"/>
  <c r="W114" i="8"/>
  <c r="AB114" i="8" s="1"/>
  <c r="K115" i="8"/>
  <c r="T114" i="8"/>
  <c r="AA114" i="8" s="1"/>
  <c r="N116" i="8"/>
  <c r="C117" i="8"/>
  <c r="B118" i="8"/>
  <c r="L116" i="8" l="1"/>
  <c r="J116" i="8"/>
  <c r="K116" i="8"/>
  <c r="Z115" i="8"/>
  <c r="AC115" i="8" s="1"/>
  <c r="T115" i="8"/>
  <c r="AA115" i="8" s="1"/>
  <c r="W115" i="8"/>
  <c r="AB115" i="8" s="1"/>
  <c r="N117" i="8"/>
  <c r="C118" i="8"/>
  <c r="B119" i="8"/>
  <c r="L117" i="8" l="1"/>
  <c r="J117" i="8"/>
  <c r="K117" i="8"/>
  <c r="Z116" i="8"/>
  <c r="AC116" i="8" s="1"/>
  <c r="T116" i="8"/>
  <c r="AA116" i="8" s="1"/>
  <c r="W116" i="8"/>
  <c r="AB116" i="8" s="1"/>
  <c r="N118" i="8"/>
  <c r="C119" i="8"/>
  <c r="B120" i="8"/>
  <c r="K118" i="8" l="1"/>
  <c r="J118" i="8"/>
  <c r="L118" i="8"/>
  <c r="Z117" i="8"/>
  <c r="AC117" i="8" s="1"/>
  <c r="T117" i="8"/>
  <c r="AA117" i="8" s="1"/>
  <c r="W117" i="8"/>
  <c r="AB117" i="8" s="1"/>
  <c r="N119" i="8"/>
  <c r="C120" i="8"/>
  <c r="B121" i="8"/>
  <c r="K119" i="8" l="1"/>
  <c r="L119" i="8"/>
  <c r="J119" i="8"/>
  <c r="T118" i="8"/>
  <c r="AA118" i="8" s="1"/>
  <c r="W118" i="8"/>
  <c r="AB118" i="8" s="1"/>
  <c r="Z118" i="8"/>
  <c r="AC118" i="8" s="1"/>
  <c r="N120" i="8"/>
  <c r="C121" i="8"/>
  <c r="B122" i="8"/>
  <c r="W119" i="8" l="1"/>
  <c r="AB119" i="8" s="1"/>
  <c r="L120" i="8"/>
  <c r="J120" i="8"/>
  <c r="K120" i="8"/>
  <c r="T119" i="8"/>
  <c r="AA119" i="8" s="1"/>
  <c r="Z119" i="8"/>
  <c r="AC119" i="8" s="1"/>
  <c r="N121" i="8"/>
  <c r="C122" i="8"/>
  <c r="B123" i="8"/>
  <c r="L121" i="8" l="1"/>
  <c r="K121" i="8"/>
  <c r="W120" i="8"/>
  <c r="AB120" i="8" s="1"/>
  <c r="J121" i="8"/>
  <c r="Z120" i="8"/>
  <c r="AC120" i="8" s="1"/>
  <c r="T120" i="8"/>
  <c r="AA120" i="8" s="1"/>
  <c r="N122" i="8"/>
  <c r="C123" i="8"/>
  <c r="B124" i="8"/>
  <c r="L122" i="8" l="1"/>
  <c r="Z121" i="8"/>
  <c r="AC121" i="8" s="1"/>
  <c r="J122" i="8"/>
  <c r="W121" i="8"/>
  <c r="AB121" i="8" s="1"/>
  <c r="K122" i="8"/>
  <c r="T121" i="8"/>
  <c r="AA121" i="8" s="1"/>
  <c r="N123" i="8"/>
  <c r="C124" i="8"/>
  <c r="B125" i="8"/>
  <c r="L123" i="8" l="1"/>
  <c r="Z122" i="8"/>
  <c r="AC122" i="8" s="1"/>
  <c r="J123" i="8"/>
  <c r="W122" i="8"/>
  <c r="AB122" i="8" s="1"/>
  <c r="T122" i="8"/>
  <c r="AA122" i="8" s="1"/>
  <c r="K123" i="8"/>
  <c r="N124" i="8"/>
  <c r="C125" i="8"/>
  <c r="B126" i="8"/>
  <c r="L124" i="8" l="1"/>
  <c r="J124" i="8"/>
  <c r="W123" i="8"/>
  <c r="AB123" i="8" s="1"/>
  <c r="T123" i="8"/>
  <c r="AA123" i="8" s="1"/>
  <c r="Z123" i="8"/>
  <c r="AC123" i="8" s="1"/>
  <c r="K124" i="8"/>
  <c r="N125" i="8"/>
  <c r="C126" i="8"/>
  <c r="B127" i="8"/>
  <c r="L125" i="8" l="1"/>
  <c r="J125" i="8"/>
  <c r="Z124" i="8"/>
  <c r="AC124" i="8" s="1"/>
  <c r="K125" i="8"/>
  <c r="W124" i="8"/>
  <c r="AB124" i="8" s="1"/>
  <c r="T124" i="8"/>
  <c r="AA124" i="8" s="1"/>
  <c r="N126" i="8"/>
  <c r="C127" i="8"/>
  <c r="B128" i="8"/>
  <c r="Z125" i="8" l="1"/>
  <c r="AC125" i="8" s="1"/>
  <c r="K126" i="8"/>
  <c r="L126" i="8"/>
  <c r="J126" i="8"/>
  <c r="W125" i="8"/>
  <c r="AB125" i="8" s="1"/>
  <c r="T125" i="8"/>
  <c r="AA125" i="8" s="1"/>
  <c r="N127" i="8"/>
  <c r="C128" i="8"/>
  <c r="B129" i="8"/>
  <c r="L127" i="8" l="1"/>
  <c r="K127" i="8"/>
  <c r="J127" i="8"/>
  <c r="W126" i="8"/>
  <c r="AB126" i="8" s="1"/>
  <c r="T126" i="8"/>
  <c r="AA126" i="8" s="1"/>
  <c r="Z126" i="8"/>
  <c r="AC126" i="8" s="1"/>
  <c r="N128" i="8"/>
  <c r="C129" i="8"/>
  <c r="B130" i="8"/>
  <c r="L128" i="8" l="1"/>
  <c r="K128" i="8"/>
  <c r="J128" i="8"/>
  <c r="T127" i="8"/>
  <c r="AA127" i="8" s="1"/>
  <c r="W127" i="8"/>
  <c r="AB127" i="8" s="1"/>
  <c r="Z127" i="8"/>
  <c r="AC127" i="8" s="1"/>
  <c r="N129" i="8"/>
  <c r="C130" i="8"/>
  <c r="B131" i="8"/>
  <c r="Z128" i="8" l="1"/>
  <c r="AC128" i="8" s="1"/>
  <c r="J129" i="8"/>
  <c r="T128" i="8"/>
  <c r="AA128" i="8" s="1"/>
  <c r="K129" i="8"/>
  <c r="L129" i="8"/>
  <c r="W128" i="8"/>
  <c r="AB128" i="8" s="1"/>
  <c r="N130" i="8"/>
  <c r="C131" i="8"/>
  <c r="B132" i="8"/>
  <c r="L130" i="8" l="1"/>
  <c r="J130" i="8"/>
  <c r="Z129" i="8"/>
  <c r="AC129" i="8" s="1"/>
  <c r="W129" i="8"/>
  <c r="AB129" i="8" s="1"/>
  <c r="K130" i="8"/>
  <c r="T129" i="8"/>
  <c r="AA129" i="8" s="1"/>
  <c r="N131" i="8"/>
  <c r="B133" i="8"/>
  <c r="C132" i="8"/>
  <c r="Z130" i="8" l="1"/>
  <c r="AC130" i="8" s="1"/>
  <c r="L131" i="8"/>
  <c r="K131" i="8"/>
  <c r="J131" i="8"/>
  <c r="W130" i="8"/>
  <c r="AB130" i="8" s="1"/>
  <c r="T130" i="8"/>
  <c r="AA130" i="8" s="1"/>
  <c r="N132" i="8"/>
  <c r="C133" i="8"/>
  <c r="B134" i="8"/>
  <c r="W131" i="8" l="1"/>
  <c r="AB131" i="8" s="1"/>
  <c r="L132" i="8"/>
  <c r="J132" i="8"/>
  <c r="T131" i="8"/>
  <c r="AA131" i="8" s="1"/>
  <c r="Z131" i="8"/>
  <c r="AC131" i="8" s="1"/>
  <c r="K132" i="8"/>
  <c r="N133" i="8"/>
  <c r="B135" i="8"/>
  <c r="C134" i="8"/>
  <c r="L133" i="8" l="1"/>
  <c r="J133" i="8"/>
  <c r="Z132" i="8"/>
  <c r="AC132" i="8" s="1"/>
  <c r="W132" i="8"/>
  <c r="AB132" i="8" s="1"/>
  <c r="K133" i="8"/>
  <c r="T132" i="8"/>
  <c r="AA132" i="8" s="1"/>
  <c r="N134" i="8"/>
  <c r="C135" i="8"/>
  <c r="B136" i="8"/>
  <c r="J134" i="8" l="1"/>
  <c r="K134" i="8"/>
  <c r="L134" i="8"/>
  <c r="Z133" i="8"/>
  <c r="AC133" i="8" s="1"/>
  <c r="W133" i="8"/>
  <c r="AB133" i="8" s="1"/>
  <c r="T133" i="8"/>
  <c r="AA133" i="8" s="1"/>
  <c r="N135" i="8"/>
  <c r="B137" i="8"/>
  <c r="C136" i="8"/>
  <c r="J135" i="8" l="1"/>
  <c r="K135" i="8"/>
  <c r="L135" i="8"/>
  <c r="W134" i="8"/>
  <c r="AB134" i="8" s="1"/>
  <c r="T134" i="8"/>
  <c r="AA134" i="8" s="1"/>
  <c r="Z134" i="8"/>
  <c r="AC134" i="8" s="1"/>
  <c r="N136" i="8"/>
  <c r="C137" i="8"/>
  <c r="B138" i="8"/>
  <c r="L136" i="8" l="1"/>
  <c r="K136" i="8"/>
  <c r="J136" i="8"/>
  <c r="W135" i="8"/>
  <c r="AB135" i="8" s="1"/>
  <c r="T135" i="8"/>
  <c r="AA135" i="8" s="1"/>
  <c r="Z135" i="8"/>
  <c r="AC135" i="8" s="1"/>
  <c r="N137" i="8"/>
  <c r="B139" i="8"/>
  <c r="C138" i="8"/>
  <c r="Z136" i="8" l="1"/>
  <c r="AC136" i="8" s="1"/>
  <c r="L137" i="8"/>
  <c r="J137" i="8"/>
  <c r="T136" i="8"/>
  <c r="AA136" i="8" s="1"/>
  <c r="W136" i="8"/>
  <c r="AB136" i="8" s="1"/>
  <c r="K137" i="8"/>
  <c r="N138" i="8"/>
  <c r="C139" i="8"/>
  <c r="B140" i="8"/>
  <c r="J138" i="8" l="1"/>
  <c r="L138" i="8"/>
  <c r="Z137" i="8"/>
  <c r="AC137" i="8" s="1"/>
  <c r="K138" i="8"/>
  <c r="W137" i="8"/>
  <c r="AB137" i="8" s="1"/>
  <c r="T137" i="8"/>
  <c r="AA137" i="8" s="1"/>
  <c r="N139" i="8"/>
  <c r="B141" i="8"/>
  <c r="C140" i="8"/>
  <c r="L139" i="8" l="1"/>
  <c r="K139" i="8"/>
  <c r="J139" i="8"/>
  <c r="W138" i="8"/>
  <c r="AB138" i="8" s="1"/>
  <c r="Z138" i="8"/>
  <c r="AC138" i="8" s="1"/>
  <c r="T138" i="8"/>
  <c r="AA138" i="8" s="1"/>
  <c r="N140" i="8"/>
  <c r="C141" i="8"/>
  <c r="B142" i="8"/>
  <c r="J140" i="8" l="1"/>
  <c r="L140" i="8"/>
  <c r="K140" i="8"/>
  <c r="Z139" i="8"/>
  <c r="AC139" i="8" s="1"/>
  <c r="W139" i="8"/>
  <c r="AB139" i="8" s="1"/>
  <c r="T139" i="8"/>
  <c r="AA139" i="8" s="1"/>
  <c r="N141" i="8"/>
  <c r="B143" i="8"/>
  <c r="C142" i="8"/>
  <c r="L141" i="8" l="1"/>
  <c r="J141" i="8"/>
  <c r="K141" i="8"/>
  <c r="Z140" i="8"/>
  <c r="AC140" i="8" s="1"/>
  <c r="T140" i="8"/>
  <c r="AA140" i="8" s="1"/>
  <c r="W140" i="8"/>
  <c r="AB140" i="8" s="1"/>
  <c r="N142" i="8"/>
  <c r="C143" i="8"/>
  <c r="B144" i="8"/>
  <c r="L142" i="8" l="1"/>
  <c r="Z141" i="8"/>
  <c r="AC141" i="8" s="1"/>
  <c r="J142" i="8"/>
  <c r="K142" i="8"/>
  <c r="T141" i="8"/>
  <c r="AA141" i="8" s="1"/>
  <c r="W141" i="8"/>
  <c r="AB141" i="8" s="1"/>
  <c r="N143" i="8"/>
  <c r="B145" i="8"/>
  <c r="C144" i="8"/>
  <c r="J143" i="8" l="1"/>
  <c r="K143" i="8"/>
  <c r="L143" i="8"/>
  <c r="T142" i="8"/>
  <c r="AA142" i="8" s="1"/>
  <c r="W142" i="8"/>
  <c r="AB142" i="8" s="1"/>
  <c r="Z142" i="8"/>
  <c r="AC142" i="8" s="1"/>
  <c r="N144" i="8"/>
  <c r="C145" i="8"/>
  <c r="B146" i="8"/>
  <c r="W143" i="8" l="1"/>
  <c r="AB143" i="8" s="1"/>
  <c r="L144" i="8"/>
  <c r="K144" i="8"/>
  <c r="J144" i="8"/>
  <c r="T143" i="8"/>
  <c r="AA143" i="8" s="1"/>
  <c r="Z143" i="8"/>
  <c r="AC143" i="8" s="1"/>
  <c r="N145" i="8"/>
  <c r="B147" i="8"/>
  <c r="C146" i="8"/>
  <c r="Z144" i="8" l="1"/>
  <c r="AC144" i="8" s="1"/>
  <c r="W144" i="8"/>
  <c r="AB144" i="8" s="1"/>
  <c r="J145" i="8"/>
  <c r="T144" i="8"/>
  <c r="AA144" i="8" s="1"/>
  <c r="L145" i="8"/>
  <c r="K145" i="8"/>
  <c r="N146" i="8"/>
  <c r="C147" i="8"/>
  <c r="B148" i="8"/>
  <c r="K146" i="8" l="1"/>
  <c r="L146" i="8"/>
  <c r="Z145" i="8"/>
  <c r="AC145" i="8" s="1"/>
  <c r="J146" i="8"/>
  <c r="W145" i="8"/>
  <c r="AB145" i="8" s="1"/>
  <c r="T145" i="8"/>
  <c r="AA145" i="8" s="1"/>
  <c r="N147" i="8"/>
  <c r="B149" i="8"/>
  <c r="C148" i="8"/>
  <c r="L147" i="8" l="1"/>
  <c r="Z146" i="8"/>
  <c r="AC146" i="8" s="1"/>
  <c r="J147" i="8"/>
  <c r="W146" i="8"/>
  <c r="AB146" i="8" s="1"/>
  <c r="K147" i="8"/>
  <c r="T146" i="8"/>
  <c r="AA146" i="8" s="1"/>
  <c r="N148" i="8"/>
  <c r="C149" i="8"/>
  <c r="B150" i="8"/>
  <c r="J148" i="8" l="1"/>
  <c r="K148" i="8"/>
  <c r="L148" i="8"/>
  <c r="Z147" i="8"/>
  <c r="AC147" i="8" s="1"/>
  <c r="W147" i="8"/>
  <c r="AB147" i="8" s="1"/>
  <c r="T147" i="8"/>
  <c r="AA147" i="8" s="1"/>
  <c r="N149" i="8"/>
  <c r="B151" i="8"/>
  <c r="C150" i="8"/>
  <c r="J149" i="8" l="1"/>
  <c r="L149" i="8"/>
  <c r="Z148" i="8"/>
  <c r="AC148" i="8" s="1"/>
  <c r="T148" i="8"/>
  <c r="AA148" i="8" s="1"/>
  <c r="K149" i="8"/>
  <c r="W148" i="8"/>
  <c r="AB148" i="8" s="1"/>
  <c r="N150" i="8"/>
  <c r="B152" i="8"/>
  <c r="C151" i="8"/>
  <c r="K150" i="8" l="1"/>
  <c r="L150" i="8"/>
  <c r="Z149" i="8"/>
  <c r="AC149" i="8" s="1"/>
  <c r="J150" i="8"/>
  <c r="T149" i="8"/>
  <c r="AA149" i="8" s="1"/>
  <c r="W149" i="8"/>
  <c r="AB149" i="8" s="1"/>
  <c r="N151" i="8"/>
  <c r="C152" i="8"/>
  <c r="B153" i="8"/>
  <c r="L151" i="8" l="1"/>
  <c r="J151" i="8"/>
  <c r="K151" i="8"/>
  <c r="T150" i="8"/>
  <c r="AA150" i="8" s="1"/>
  <c r="W150" i="8"/>
  <c r="AB150" i="8" s="1"/>
  <c r="Z150" i="8"/>
  <c r="AC150" i="8" s="1"/>
  <c r="N152" i="8"/>
  <c r="B154" i="8"/>
  <c r="C153" i="8"/>
  <c r="L152" i="8" l="1"/>
  <c r="W151" i="8"/>
  <c r="AB151" i="8" s="1"/>
  <c r="J152" i="8"/>
  <c r="K152" i="8"/>
  <c r="T151" i="8"/>
  <c r="AA151" i="8" s="1"/>
  <c r="Z151" i="8"/>
  <c r="AC151" i="8" s="1"/>
  <c r="N153" i="8"/>
  <c r="C154" i="8"/>
  <c r="B155" i="8"/>
  <c r="L153" i="8" l="1"/>
  <c r="Z152" i="8"/>
  <c r="AC152" i="8" s="1"/>
  <c r="W152" i="8"/>
  <c r="AB152" i="8" s="1"/>
  <c r="J153" i="8"/>
  <c r="K153" i="8"/>
  <c r="T152" i="8"/>
  <c r="AA152" i="8" s="1"/>
  <c r="N154" i="8"/>
  <c r="B156" i="8"/>
  <c r="C155" i="8"/>
  <c r="W153" i="8" l="1"/>
  <c r="AB153" i="8" s="1"/>
  <c r="J154" i="8"/>
  <c r="L154" i="8"/>
  <c r="K154" i="8"/>
  <c r="T153" i="8"/>
  <c r="AA153" i="8" s="1"/>
  <c r="Z153" i="8"/>
  <c r="AC153" i="8" s="1"/>
  <c r="N155" i="8"/>
  <c r="B157" i="8"/>
  <c r="C156" i="8"/>
  <c r="L155" i="8" l="1"/>
  <c r="K155" i="8"/>
  <c r="J155" i="8"/>
  <c r="Z154" i="8"/>
  <c r="AC154" i="8" s="1"/>
  <c r="T154" i="8"/>
  <c r="AA154" i="8" s="1"/>
  <c r="W154" i="8"/>
  <c r="AB154" i="8" s="1"/>
  <c r="N156" i="8"/>
  <c r="B158" i="8"/>
  <c r="C157" i="8"/>
  <c r="W155" i="8" l="1"/>
  <c r="AB155" i="8" s="1"/>
  <c r="J156" i="8"/>
  <c r="L156" i="8"/>
  <c r="K156" i="8"/>
  <c r="T155" i="8"/>
  <c r="AA155" i="8" s="1"/>
  <c r="Z155" i="8"/>
  <c r="AC155" i="8" s="1"/>
  <c r="N157" i="8"/>
  <c r="B159" i="8"/>
  <c r="C158" i="8"/>
  <c r="L157" i="8" l="1"/>
  <c r="K157" i="8"/>
  <c r="J157" i="8"/>
  <c r="Z156" i="8"/>
  <c r="AC156" i="8" s="1"/>
  <c r="T156" i="8"/>
  <c r="AA156" i="8" s="1"/>
  <c r="W156" i="8"/>
  <c r="AB156" i="8" s="1"/>
  <c r="N158" i="8"/>
  <c r="B160" i="8"/>
  <c r="C159" i="8"/>
  <c r="L158" i="8" l="1"/>
  <c r="K158" i="8"/>
  <c r="J158" i="8"/>
  <c r="Z157" i="8"/>
  <c r="AC157" i="8" s="1"/>
  <c r="T157" i="8"/>
  <c r="AA157" i="8" s="1"/>
  <c r="W157" i="8"/>
  <c r="AB157" i="8" s="1"/>
  <c r="N159" i="8"/>
  <c r="C160" i="8"/>
  <c r="B161" i="8"/>
  <c r="K159" i="8" l="1"/>
  <c r="L159" i="8"/>
  <c r="J159" i="8"/>
  <c r="T158" i="8"/>
  <c r="AA158" i="8" s="1"/>
  <c r="W158" i="8"/>
  <c r="AB158" i="8" s="1"/>
  <c r="Z158" i="8"/>
  <c r="AC158" i="8" s="1"/>
  <c r="N160" i="8"/>
  <c r="B162" i="8"/>
  <c r="C161" i="8"/>
  <c r="L160" i="8" l="1"/>
  <c r="K160" i="8"/>
  <c r="J160" i="8"/>
  <c r="T159" i="8"/>
  <c r="AA159" i="8" s="1"/>
  <c r="W159" i="8"/>
  <c r="AB159" i="8" s="1"/>
  <c r="Z159" i="8"/>
  <c r="AC159" i="8" s="1"/>
  <c r="N161" i="8"/>
  <c r="C162" i="8"/>
  <c r="B163" i="8"/>
  <c r="Z160" i="8" l="1"/>
  <c r="AC160" i="8" s="1"/>
  <c r="L161" i="8"/>
  <c r="J161" i="8"/>
  <c r="W160" i="8"/>
  <c r="AB160" i="8" s="1"/>
  <c r="K161" i="8"/>
  <c r="T160" i="8"/>
  <c r="AA160" i="8" s="1"/>
  <c r="N162" i="8"/>
  <c r="B164" i="8"/>
  <c r="C163" i="8"/>
  <c r="Z161" i="8" l="1"/>
  <c r="AC161" i="8" s="1"/>
  <c r="J162" i="8"/>
  <c r="K162" i="8"/>
  <c r="L162" i="8"/>
  <c r="W161" i="8"/>
  <c r="AB161" i="8" s="1"/>
  <c r="T161" i="8"/>
  <c r="AA161" i="8" s="1"/>
  <c r="N163" i="8"/>
  <c r="B165" i="8"/>
  <c r="C164" i="8"/>
  <c r="L163" i="8" l="1"/>
  <c r="K163" i="8"/>
  <c r="Z162" i="8"/>
  <c r="AC162" i="8" s="1"/>
  <c r="J163" i="8"/>
  <c r="W162" i="8"/>
  <c r="AB162" i="8" s="1"/>
  <c r="T162" i="8"/>
  <c r="AA162" i="8" s="1"/>
  <c r="N164" i="8"/>
  <c r="B166" i="8"/>
  <c r="C165" i="8"/>
  <c r="L164" i="8" l="1"/>
  <c r="Z163" i="8"/>
  <c r="AC163" i="8" s="1"/>
  <c r="J164" i="8"/>
  <c r="K164" i="8"/>
  <c r="W163" i="8"/>
  <c r="AB163" i="8" s="1"/>
  <c r="T163" i="8"/>
  <c r="AA163" i="8" s="1"/>
  <c r="N165" i="8"/>
  <c r="B167" i="8"/>
  <c r="C166" i="8"/>
  <c r="L165" i="8" l="1"/>
  <c r="K165" i="8"/>
  <c r="J165" i="8"/>
  <c r="Z164" i="8"/>
  <c r="AC164" i="8" s="1"/>
  <c r="T164" i="8"/>
  <c r="AA164" i="8" s="1"/>
  <c r="W164" i="8"/>
  <c r="AB164" i="8" s="1"/>
  <c r="N166" i="8"/>
  <c r="B168" i="8"/>
  <c r="C167" i="8"/>
  <c r="Z165" i="8" l="1"/>
  <c r="AC165" i="8" s="1"/>
  <c r="L166" i="8"/>
  <c r="K166" i="8"/>
  <c r="J166" i="8"/>
  <c r="T165" i="8"/>
  <c r="AA165" i="8" s="1"/>
  <c r="W165" i="8"/>
  <c r="AB165" i="8" s="1"/>
  <c r="N167" i="8"/>
  <c r="C168" i="8"/>
  <c r="B169" i="8"/>
  <c r="L167" i="8" l="1"/>
  <c r="J167" i="8"/>
  <c r="K167" i="8"/>
  <c r="T166" i="8"/>
  <c r="AA166" i="8" s="1"/>
  <c r="W166" i="8"/>
  <c r="AB166" i="8" s="1"/>
  <c r="Z166" i="8"/>
  <c r="AC166" i="8" s="1"/>
  <c r="N168" i="8"/>
  <c r="B170" i="8"/>
  <c r="C169" i="8"/>
  <c r="W167" i="8" l="1"/>
  <c r="AB167" i="8" s="1"/>
  <c r="L168" i="8"/>
  <c r="J168" i="8"/>
  <c r="T167" i="8"/>
  <c r="AA167" i="8" s="1"/>
  <c r="K168" i="8"/>
  <c r="Z167" i="8"/>
  <c r="AC167" i="8" s="1"/>
  <c r="N169" i="8"/>
  <c r="C170" i="8"/>
  <c r="B171" i="8"/>
  <c r="Z168" i="8" l="1"/>
  <c r="AC168" i="8" s="1"/>
  <c r="J169" i="8"/>
  <c r="W168" i="8"/>
  <c r="AB168" i="8" s="1"/>
  <c r="L169" i="8"/>
  <c r="K169" i="8"/>
  <c r="T168" i="8"/>
  <c r="AA168" i="8" s="1"/>
  <c r="N170" i="8"/>
  <c r="B172" i="8"/>
  <c r="C171" i="8"/>
  <c r="L170" i="8" l="1"/>
  <c r="J170" i="8"/>
  <c r="Z169" i="8"/>
  <c r="AC169" i="8" s="1"/>
  <c r="W169" i="8"/>
  <c r="AB169" i="8" s="1"/>
  <c r="K170" i="8"/>
  <c r="T169" i="8"/>
  <c r="AA169" i="8" s="1"/>
  <c r="N171" i="8"/>
  <c r="C172" i="8"/>
  <c r="B173" i="8"/>
  <c r="L171" i="8" l="1"/>
  <c r="J171" i="8"/>
  <c r="W170" i="8"/>
  <c r="AB170" i="8" s="1"/>
  <c r="K171" i="8"/>
  <c r="T170" i="8"/>
  <c r="AA170" i="8" s="1"/>
  <c r="Z170" i="8"/>
  <c r="AC170" i="8" s="1"/>
  <c r="N172" i="8"/>
  <c r="B174" i="8"/>
  <c r="C173" i="8"/>
  <c r="L172" i="8" l="1"/>
  <c r="J172" i="8"/>
  <c r="K172" i="8"/>
  <c r="Z171" i="8"/>
  <c r="AC171" i="8" s="1"/>
  <c r="T171" i="8"/>
  <c r="AA171" i="8" s="1"/>
  <c r="W171" i="8"/>
  <c r="AB171" i="8" s="1"/>
  <c r="N173" i="8"/>
  <c r="C174" i="8"/>
  <c r="B175" i="8"/>
  <c r="L173" i="8" l="1"/>
  <c r="J173" i="8"/>
  <c r="Z172" i="8"/>
  <c r="AC172" i="8" s="1"/>
  <c r="W172" i="8"/>
  <c r="AB172" i="8" s="1"/>
  <c r="K173" i="8"/>
  <c r="T172" i="8"/>
  <c r="AA172" i="8" s="1"/>
  <c r="N174" i="8"/>
  <c r="B176" i="8"/>
  <c r="C175" i="8"/>
  <c r="L174" i="8" l="1"/>
  <c r="K174" i="8"/>
  <c r="J174" i="8"/>
  <c r="Z173" i="8"/>
  <c r="AC173" i="8" s="1"/>
  <c r="W173" i="8"/>
  <c r="AB173" i="8" s="1"/>
  <c r="T173" i="8"/>
  <c r="AA173" i="8" s="1"/>
  <c r="N175" i="8"/>
  <c r="C176" i="8"/>
  <c r="B177" i="8"/>
  <c r="L175" i="8" l="1"/>
  <c r="J175" i="8"/>
  <c r="K175" i="8"/>
  <c r="T174" i="8"/>
  <c r="AA174" i="8" s="1"/>
  <c r="W174" i="8"/>
  <c r="AB174" i="8" s="1"/>
  <c r="Z174" i="8"/>
  <c r="AC174" i="8" s="1"/>
  <c r="N176" i="8"/>
  <c r="B178" i="8"/>
  <c r="C177" i="8"/>
  <c r="L176" i="8" l="1"/>
  <c r="K176" i="8"/>
  <c r="J176" i="8"/>
  <c r="W175" i="8"/>
  <c r="AB175" i="8" s="1"/>
  <c r="T175" i="8"/>
  <c r="AA175" i="8" s="1"/>
  <c r="Z175" i="8"/>
  <c r="AC175" i="8" s="1"/>
  <c r="N177" i="8"/>
  <c r="C178" i="8"/>
  <c r="B179" i="8"/>
  <c r="Z176" i="8" l="1"/>
  <c r="AC176" i="8" s="1"/>
  <c r="L177" i="8"/>
  <c r="J177" i="8"/>
  <c r="K177" i="8"/>
  <c r="T176" i="8"/>
  <c r="AA176" i="8" s="1"/>
  <c r="W176" i="8"/>
  <c r="AB176" i="8" s="1"/>
  <c r="N178" i="8"/>
  <c r="B180" i="8"/>
  <c r="C179" i="8"/>
  <c r="L178" i="8" l="1"/>
  <c r="Z177" i="8"/>
  <c r="AC177" i="8" s="1"/>
  <c r="J178" i="8"/>
  <c r="W177" i="8"/>
  <c r="AB177" i="8" s="1"/>
  <c r="K178" i="8"/>
  <c r="T177" i="8"/>
  <c r="AA177" i="8" s="1"/>
  <c r="N179" i="8"/>
  <c r="C180" i="8"/>
  <c r="B181" i="8"/>
  <c r="L179" i="8" l="1"/>
  <c r="J179" i="8"/>
  <c r="Z178" i="8"/>
  <c r="AC178" i="8" s="1"/>
  <c r="K179" i="8"/>
  <c r="T178" i="8"/>
  <c r="AA178" i="8" s="1"/>
  <c r="W178" i="8"/>
  <c r="AB178" i="8" s="1"/>
  <c r="N180" i="8"/>
  <c r="B182" i="8"/>
  <c r="C181" i="8"/>
  <c r="W179" i="8" l="1"/>
  <c r="AB179" i="8" s="1"/>
  <c r="L180" i="8"/>
  <c r="Z179" i="8"/>
  <c r="AC179" i="8" s="1"/>
  <c r="J180" i="8"/>
  <c r="T179" i="8"/>
  <c r="AA179" i="8" s="1"/>
  <c r="K180" i="8"/>
  <c r="N181" i="8"/>
  <c r="C182" i="8"/>
  <c r="B183" i="8"/>
  <c r="L181" i="8" l="1"/>
  <c r="Z180" i="8"/>
  <c r="AC180" i="8" s="1"/>
  <c r="J181" i="8"/>
  <c r="K181" i="8"/>
  <c r="T180" i="8"/>
  <c r="AA180" i="8" s="1"/>
  <c r="W180" i="8"/>
  <c r="AB180" i="8" s="1"/>
  <c r="N182" i="8"/>
  <c r="B184" i="8"/>
  <c r="C183" i="8"/>
  <c r="Z181" i="8" l="1"/>
  <c r="AC181" i="8" s="1"/>
  <c r="L182" i="8"/>
  <c r="J182" i="8"/>
  <c r="K182" i="8"/>
  <c r="T181" i="8"/>
  <c r="AA181" i="8" s="1"/>
  <c r="W181" i="8"/>
  <c r="AB181" i="8" s="1"/>
  <c r="N183" i="8"/>
  <c r="C184" i="8"/>
  <c r="B185" i="8"/>
  <c r="K183" i="8" l="1"/>
  <c r="L183" i="8"/>
  <c r="J183" i="8"/>
  <c r="T182" i="8"/>
  <c r="AA182" i="8" s="1"/>
  <c r="W182" i="8"/>
  <c r="AB182" i="8" s="1"/>
  <c r="Z182" i="8"/>
  <c r="AC182" i="8" s="1"/>
  <c r="N184" i="8"/>
  <c r="B186" i="8"/>
  <c r="C185" i="8"/>
  <c r="L184" i="8" l="1"/>
  <c r="K184" i="8"/>
  <c r="J184" i="8"/>
  <c r="T183" i="8"/>
  <c r="AA183" i="8" s="1"/>
  <c r="W183" i="8"/>
  <c r="AB183" i="8" s="1"/>
  <c r="Z183" i="8"/>
  <c r="AC183" i="8" s="1"/>
  <c r="N185" i="8"/>
  <c r="C186" i="8"/>
  <c r="B187" i="8"/>
  <c r="J185" i="8" l="1"/>
  <c r="L185" i="8"/>
  <c r="T184" i="8"/>
  <c r="AA184" i="8" s="1"/>
  <c r="Z184" i="8"/>
  <c r="AC184" i="8" s="1"/>
  <c r="K185" i="8"/>
  <c r="W184" i="8"/>
  <c r="AB184" i="8" s="1"/>
  <c r="N186" i="8"/>
  <c r="B188" i="8"/>
  <c r="C187" i="8"/>
  <c r="J186" i="8" l="1"/>
  <c r="Z185" i="8"/>
  <c r="AC185" i="8" s="1"/>
  <c r="K186" i="8"/>
  <c r="L186" i="8"/>
  <c r="T185" i="8"/>
  <c r="AA185" i="8" s="1"/>
  <c r="W185" i="8"/>
  <c r="AB185" i="8" s="1"/>
  <c r="N187" i="8"/>
  <c r="C188" i="8"/>
  <c r="B189" i="8"/>
  <c r="L187" i="8" l="1"/>
  <c r="J187" i="8"/>
  <c r="K187" i="8"/>
  <c r="Z186" i="8"/>
  <c r="AC186" i="8" s="1"/>
  <c r="T186" i="8"/>
  <c r="AA186" i="8" s="1"/>
  <c r="W186" i="8"/>
  <c r="AB186" i="8" s="1"/>
  <c r="N188" i="8"/>
  <c r="B190" i="8"/>
  <c r="C189" i="8"/>
  <c r="J188" i="8" l="1"/>
  <c r="Z187" i="8"/>
  <c r="AC187" i="8" s="1"/>
  <c r="L188" i="8"/>
  <c r="K188" i="8"/>
  <c r="W187" i="8"/>
  <c r="AB187" i="8" s="1"/>
  <c r="T187" i="8"/>
  <c r="AA187" i="8" s="1"/>
  <c r="N189" i="8"/>
  <c r="C190" i="8"/>
  <c r="B191" i="8"/>
  <c r="Z188" i="8" l="1"/>
  <c r="AC188" i="8" s="1"/>
  <c r="L189" i="8"/>
  <c r="K189" i="8"/>
  <c r="J189" i="8"/>
  <c r="T188" i="8"/>
  <c r="AA188" i="8" s="1"/>
  <c r="W188" i="8"/>
  <c r="AB188" i="8" s="1"/>
  <c r="N190" i="8"/>
  <c r="B192" i="8"/>
  <c r="C191" i="8"/>
  <c r="Z189" i="8" l="1"/>
  <c r="AC189" i="8" s="1"/>
  <c r="L190" i="8"/>
  <c r="W189" i="8"/>
  <c r="AB189" i="8" s="1"/>
  <c r="J190" i="8"/>
  <c r="K190" i="8"/>
  <c r="T189" i="8"/>
  <c r="AA189" i="8" s="1"/>
  <c r="N191" i="8"/>
  <c r="C192" i="8"/>
  <c r="B193" i="8"/>
  <c r="L191" i="8" l="1"/>
  <c r="J191" i="8"/>
  <c r="K191" i="8"/>
  <c r="T190" i="8"/>
  <c r="AA190" i="8" s="1"/>
  <c r="W190" i="8"/>
  <c r="AB190" i="8" s="1"/>
  <c r="Z190" i="8"/>
  <c r="AC190" i="8" s="1"/>
  <c r="N192" i="8"/>
  <c r="B194" i="8"/>
  <c r="C193" i="8"/>
  <c r="W191" i="8" l="1"/>
  <c r="AB191" i="8" s="1"/>
  <c r="K192" i="8"/>
  <c r="L192" i="8"/>
  <c r="J192" i="8"/>
  <c r="T191" i="8"/>
  <c r="AA191" i="8" s="1"/>
  <c r="Z191" i="8"/>
  <c r="AC191" i="8" s="1"/>
  <c r="N193" i="8"/>
  <c r="C194" i="8"/>
  <c r="B195" i="8"/>
  <c r="L193" i="8" l="1"/>
  <c r="Z192" i="8"/>
  <c r="AC192" i="8" s="1"/>
  <c r="J193" i="8"/>
  <c r="T192" i="8"/>
  <c r="AA192" i="8" s="1"/>
  <c r="K193" i="8"/>
  <c r="W192" i="8"/>
  <c r="AB192" i="8" s="1"/>
  <c r="N194" i="8"/>
  <c r="B196" i="8"/>
  <c r="C195" i="8"/>
  <c r="L194" i="8" l="1"/>
  <c r="Z193" i="8"/>
  <c r="AC193" i="8" s="1"/>
  <c r="J194" i="8"/>
  <c r="K194" i="8"/>
  <c r="W193" i="8"/>
  <c r="AB193" i="8" s="1"/>
  <c r="T193" i="8"/>
  <c r="AA193" i="8" s="1"/>
  <c r="N195" i="8"/>
  <c r="C196" i="8"/>
  <c r="B197" i="8"/>
  <c r="L195" i="8" l="1"/>
  <c r="J195" i="8"/>
  <c r="K195" i="8"/>
  <c r="W194" i="8"/>
  <c r="AB194" i="8" s="1"/>
  <c r="Z194" i="8"/>
  <c r="AC194" i="8" s="1"/>
  <c r="T194" i="8"/>
  <c r="AA194" i="8" s="1"/>
  <c r="N196" i="8"/>
  <c r="B198" i="8"/>
  <c r="C197" i="8"/>
  <c r="L196" i="8" l="1"/>
  <c r="K196" i="8"/>
  <c r="J196" i="8"/>
  <c r="Z195" i="8"/>
  <c r="AC195" i="8" s="1"/>
  <c r="W195" i="8"/>
  <c r="AB195" i="8" s="1"/>
  <c r="T195" i="8"/>
  <c r="AA195" i="8" s="1"/>
  <c r="N197" i="8"/>
  <c r="C198" i="8"/>
  <c r="B199" i="8"/>
  <c r="L197" i="8" l="1"/>
  <c r="J197" i="8"/>
  <c r="Z196" i="8"/>
  <c r="AC196" i="8" s="1"/>
  <c r="K197" i="8"/>
  <c r="T196" i="8"/>
  <c r="AA196" i="8" s="1"/>
  <c r="W196" i="8"/>
  <c r="AB196" i="8" s="1"/>
  <c r="N198" i="8"/>
  <c r="B200" i="8"/>
  <c r="C199" i="8"/>
  <c r="L198" i="8" l="1"/>
  <c r="K198" i="8"/>
  <c r="J198" i="8"/>
  <c r="Z197" i="8"/>
  <c r="AC197" i="8" s="1"/>
  <c r="T197" i="8"/>
  <c r="AA197" i="8" s="1"/>
  <c r="W197" i="8"/>
  <c r="AB197" i="8" s="1"/>
  <c r="N199" i="8"/>
  <c r="C200" i="8"/>
  <c r="B201" i="8"/>
  <c r="L199" i="8" l="1"/>
  <c r="J199" i="8"/>
  <c r="K199" i="8"/>
  <c r="T198" i="8"/>
  <c r="AA198" i="8" s="1"/>
  <c r="W198" i="8"/>
  <c r="AB198" i="8" s="1"/>
  <c r="Z198" i="8"/>
  <c r="AC198" i="8" s="1"/>
  <c r="N200" i="8"/>
  <c r="B202" i="8"/>
  <c r="C201" i="8"/>
  <c r="L200" i="8" l="1"/>
  <c r="K200" i="8"/>
  <c r="J200" i="8"/>
  <c r="T199" i="8"/>
  <c r="AA199" i="8" s="1"/>
  <c r="W199" i="8"/>
  <c r="AB199" i="8" s="1"/>
  <c r="Z199" i="8"/>
  <c r="AC199" i="8" s="1"/>
  <c r="N201" i="8"/>
  <c r="C202" i="8"/>
  <c r="B203" i="8"/>
  <c r="T200" i="8" l="1"/>
  <c r="AA200" i="8" s="1"/>
  <c r="W200" i="8"/>
  <c r="AB200" i="8" s="1"/>
  <c r="Z200" i="8"/>
  <c r="AC200" i="8" s="1"/>
  <c r="L201" i="8"/>
  <c r="J201" i="8"/>
  <c r="K201" i="8"/>
  <c r="N202" i="8"/>
  <c r="B204" i="8"/>
  <c r="C203" i="8"/>
  <c r="Z201" i="8" l="1"/>
  <c r="AC201" i="8" s="1"/>
  <c r="W201" i="8"/>
  <c r="AB201" i="8" s="1"/>
  <c r="J202" i="8"/>
  <c r="L202" i="8"/>
  <c r="K202" i="8"/>
  <c r="T201" i="8"/>
  <c r="AA201" i="8" s="1"/>
  <c r="N203" i="8"/>
  <c r="C204" i="8"/>
  <c r="B205" i="8"/>
  <c r="L203" i="8" l="1"/>
  <c r="K203" i="8"/>
  <c r="W202" i="8"/>
  <c r="AB202" i="8" s="1"/>
  <c r="J203" i="8"/>
  <c r="T202" i="8"/>
  <c r="AA202" i="8" s="1"/>
  <c r="Z202" i="8"/>
  <c r="AC202" i="8" s="1"/>
  <c r="N204" i="8"/>
  <c r="B206" i="8"/>
  <c r="C205" i="8"/>
  <c r="L204" i="8" l="1"/>
  <c r="Z203" i="8"/>
  <c r="AC203" i="8" s="1"/>
  <c r="J204" i="8"/>
  <c r="K204" i="8"/>
  <c r="T203" i="8"/>
  <c r="AA203" i="8" s="1"/>
  <c r="W203" i="8"/>
  <c r="AB203" i="8" s="1"/>
  <c r="N205" i="8"/>
  <c r="C206" i="8"/>
  <c r="B207" i="8"/>
  <c r="L205" i="8" l="1"/>
  <c r="J205" i="8"/>
  <c r="T204" i="8"/>
  <c r="AA204" i="8" s="1"/>
  <c r="W204" i="8"/>
  <c r="AB204" i="8" s="1"/>
  <c r="K205" i="8"/>
  <c r="Z204" i="8"/>
  <c r="AC204" i="8" s="1"/>
  <c r="N206" i="8"/>
  <c r="B208" i="8"/>
  <c r="C207" i="8"/>
  <c r="W205" i="8" l="1"/>
  <c r="AB205" i="8" s="1"/>
  <c r="Z205" i="8"/>
  <c r="AC205" i="8" s="1"/>
  <c r="J206" i="8"/>
  <c r="K206" i="8"/>
  <c r="L206" i="8"/>
  <c r="T205" i="8"/>
  <c r="AA205" i="8" s="1"/>
  <c r="N207" i="8"/>
  <c r="C208" i="8"/>
  <c r="B209" i="8"/>
  <c r="K207" i="8" l="1"/>
  <c r="L207" i="8"/>
  <c r="J207" i="8"/>
  <c r="T206" i="8"/>
  <c r="AA206" i="8" s="1"/>
  <c r="W206" i="8"/>
  <c r="AB206" i="8" s="1"/>
  <c r="Z206" i="8"/>
  <c r="AC206" i="8" s="1"/>
  <c r="N208" i="8"/>
  <c r="B210" i="8"/>
  <c r="C209" i="8"/>
  <c r="L208" i="8" l="1"/>
  <c r="J208" i="8"/>
  <c r="K208" i="8"/>
  <c r="T207" i="8"/>
  <c r="AA207" i="8" s="1"/>
  <c r="W207" i="8"/>
  <c r="AB207" i="8" s="1"/>
  <c r="Z207" i="8"/>
  <c r="AC207" i="8" s="1"/>
  <c r="N209" i="8"/>
  <c r="C210" i="8"/>
  <c r="B211" i="8"/>
  <c r="Z208" i="8" l="1"/>
  <c r="AC208" i="8" s="1"/>
  <c r="L209" i="8"/>
  <c r="J209" i="8"/>
  <c r="K209" i="8"/>
  <c r="W208" i="8"/>
  <c r="AB208" i="8" s="1"/>
  <c r="T208" i="8"/>
  <c r="AA208" i="8" s="1"/>
  <c r="N210" i="8"/>
  <c r="B212" i="8"/>
  <c r="C211" i="8"/>
  <c r="L210" i="8" l="1"/>
  <c r="Z209" i="8"/>
  <c r="AC209" i="8" s="1"/>
  <c r="J210" i="8"/>
  <c r="K210" i="8"/>
  <c r="T209" i="8"/>
  <c r="AA209" i="8" s="1"/>
  <c r="W209" i="8"/>
  <c r="AB209" i="8" s="1"/>
  <c r="N211" i="8"/>
  <c r="C212" i="8"/>
  <c r="B213" i="8"/>
  <c r="L211" i="8" l="1"/>
  <c r="Z210" i="8"/>
  <c r="AC210" i="8" s="1"/>
  <c r="J211" i="8"/>
  <c r="K211" i="8"/>
  <c r="T210" i="8"/>
  <c r="AA210" i="8" s="1"/>
  <c r="W210" i="8"/>
  <c r="AB210" i="8" s="1"/>
  <c r="N212" i="8"/>
  <c r="B214" i="8"/>
  <c r="C213" i="8"/>
  <c r="L212" i="8" l="1"/>
  <c r="Z211" i="8"/>
  <c r="AC211" i="8" s="1"/>
  <c r="J212" i="8"/>
  <c r="K212" i="8"/>
  <c r="T211" i="8"/>
  <c r="AA211" i="8" s="1"/>
  <c r="W211" i="8"/>
  <c r="AB211" i="8" s="1"/>
  <c r="N213" i="8"/>
  <c r="C214" i="8"/>
  <c r="B215" i="8"/>
  <c r="L213" i="8" l="1"/>
  <c r="Z212" i="8"/>
  <c r="AC212" i="8" s="1"/>
  <c r="J213" i="8"/>
  <c r="K213" i="8"/>
  <c r="T212" i="8"/>
  <c r="AA212" i="8" s="1"/>
  <c r="W212" i="8"/>
  <c r="AB212" i="8" s="1"/>
  <c r="N214" i="8"/>
  <c r="B216" i="8"/>
  <c r="C215" i="8"/>
  <c r="Z213" i="8" l="1"/>
  <c r="AC213" i="8" s="1"/>
  <c r="J214" i="8"/>
  <c r="L214" i="8"/>
  <c r="K214" i="8"/>
  <c r="T213" i="8"/>
  <c r="AA213" i="8" s="1"/>
  <c r="W213" i="8"/>
  <c r="AB213" i="8" s="1"/>
  <c r="N215" i="8"/>
  <c r="C216" i="8"/>
  <c r="B217" i="8"/>
  <c r="L215" i="8" l="1"/>
  <c r="J215" i="8"/>
  <c r="K215" i="8"/>
  <c r="T214" i="8"/>
  <c r="AA214" i="8" s="1"/>
  <c r="W214" i="8"/>
  <c r="AB214" i="8" s="1"/>
  <c r="Z214" i="8"/>
  <c r="AC214" i="8" s="1"/>
  <c r="N216" i="8"/>
  <c r="B218" i="8"/>
  <c r="C217" i="8"/>
  <c r="L216" i="8" l="1"/>
  <c r="J216" i="8"/>
  <c r="K216" i="8"/>
  <c r="W215" i="8"/>
  <c r="AB215" i="8" s="1"/>
  <c r="T215" i="8"/>
  <c r="AA215" i="8" s="1"/>
  <c r="Z215" i="8"/>
  <c r="AC215" i="8" s="1"/>
  <c r="N217" i="8"/>
  <c r="C218" i="8"/>
  <c r="B219" i="8"/>
  <c r="Z216" i="8" l="1"/>
  <c r="AC216" i="8" s="1"/>
  <c r="L217" i="8"/>
  <c r="J217" i="8"/>
  <c r="K217" i="8"/>
  <c r="T216" i="8"/>
  <c r="AA216" i="8" s="1"/>
  <c r="W216" i="8"/>
  <c r="AB216" i="8" s="1"/>
  <c r="N218" i="8"/>
  <c r="B220" i="8"/>
  <c r="C219" i="8"/>
  <c r="L218" i="8" l="1"/>
  <c r="Z217" i="8"/>
  <c r="AC217" i="8" s="1"/>
  <c r="J218" i="8"/>
  <c r="K218" i="8"/>
  <c r="W217" i="8"/>
  <c r="AB217" i="8" s="1"/>
  <c r="T217" i="8"/>
  <c r="AA217" i="8" s="1"/>
  <c r="N219" i="8"/>
  <c r="C220" i="8"/>
  <c r="B221" i="8"/>
  <c r="L219" i="8" l="1"/>
  <c r="Z218" i="8"/>
  <c r="AC218" i="8" s="1"/>
  <c r="J219" i="8"/>
  <c r="K219" i="8"/>
  <c r="T218" i="8"/>
  <c r="AA218" i="8" s="1"/>
  <c r="W218" i="8"/>
  <c r="AB218" i="8" s="1"/>
  <c r="N220" i="8"/>
  <c r="B222" i="8"/>
  <c r="C221" i="8"/>
  <c r="L220" i="8" l="1"/>
  <c r="J220" i="8"/>
  <c r="K220" i="8"/>
  <c r="Z219" i="8"/>
  <c r="AC219" i="8" s="1"/>
  <c r="T219" i="8"/>
  <c r="AA219" i="8" s="1"/>
  <c r="W219" i="8"/>
  <c r="AB219" i="8" s="1"/>
  <c r="N221" i="8"/>
  <c r="C222" i="8"/>
  <c r="B223" i="8"/>
  <c r="Z220" i="8" l="1"/>
  <c r="AC220" i="8" s="1"/>
  <c r="J221" i="8"/>
  <c r="T220" i="8"/>
  <c r="AA220" i="8" s="1"/>
  <c r="K221" i="8"/>
  <c r="L221" i="8"/>
  <c r="W220" i="8"/>
  <c r="AB220" i="8" s="1"/>
  <c r="N222" i="8"/>
  <c r="B224" i="8"/>
  <c r="C223" i="8"/>
  <c r="L222" i="8" l="1"/>
  <c r="W221" i="8"/>
  <c r="AB221" i="8" s="1"/>
  <c r="Z221" i="8"/>
  <c r="AC221" i="8" s="1"/>
  <c r="J222" i="8"/>
  <c r="K222" i="8"/>
  <c r="T221" i="8"/>
  <c r="AA221" i="8" s="1"/>
  <c r="N223" i="8"/>
  <c r="C224" i="8"/>
  <c r="B225" i="8"/>
  <c r="J223" i="8" l="1"/>
  <c r="K223" i="8"/>
  <c r="L223" i="8"/>
  <c r="T222" i="8"/>
  <c r="AA222" i="8" s="1"/>
  <c r="W222" i="8"/>
  <c r="AB222" i="8" s="1"/>
  <c r="Z222" i="8"/>
  <c r="AC222" i="8" s="1"/>
  <c r="N224" i="8"/>
  <c r="B226" i="8"/>
  <c r="C225" i="8"/>
  <c r="L224" i="8" l="1"/>
  <c r="J224" i="8"/>
  <c r="K224" i="8"/>
  <c r="T223" i="8"/>
  <c r="AA223" i="8" s="1"/>
  <c r="W223" i="8"/>
  <c r="AB223" i="8" s="1"/>
  <c r="Z223" i="8"/>
  <c r="AC223" i="8" s="1"/>
  <c r="N225" i="8"/>
  <c r="C226" i="8"/>
  <c r="B227" i="8"/>
  <c r="Z224" i="8" l="1"/>
  <c r="AC224" i="8" s="1"/>
  <c r="L225" i="8"/>
  <c r="J225" i="8"/>
  <c r="K225" i="8"/>
  <c r="W224" i="8"/>
  <c r="AB224" i="8" s="1"/>
  <c r="T224" i="8"/>
  <c r="AA224" i="8" s="1"/>
  <c r="N226" i="8"/>
  <c r="B228" i="8"/>
  <c r="C227" i="8"/>
  <c r="K226" i="8" l="1"/>
  <c r="Z225" i="8"/>
  <c r="AC225" i="8" s="1"/>
  <c r="J226" i="8"/>
  <c r="L226" i="8"/>
  <c r="W225" i="8"/>
  <c r="AB225" i="8" s="1"/>
  <c r="T225" i="8"/>
  <c r="AA225" i="8" s="1"/>
  <c r="N227" i="8"/>
  <c r="C228" i="8"/>
  <c r="B229" i="8"/>
  <c r="L227" i="8" l="1"/>
  <c r="J227" i="8"/>
  <c r="K227" i="8"/>
  <c r="Z226" i="8"/>
  <c r="AC226" i="8" s="1"/>
  <c r="T226" i="8"/>
  <c r="AA226" i="8" s="1"/>
  <c r="W226" i="8"/>
  <c r="AB226" i="8" s="1"/>
  <c r="N228" i="8"/>
  <c r="B230" i="8"/>
  <c r="C229" i="8"/>
  <c r="K228" i="8" l="1"/>
  <c r="L228" i="8"/>
  <c r="J228" i="8"/>
  <c r="W227" i="8"/>
  <c r="AB227" i="8" s="1"/>
  <c r="T227" i="8"/>
  <c r="AA227" i="8" s="1"/>
  <c r="Z227" i="8"/>
  <c r="AC227" i="8" s="1"/>
  <c r="N229" i="8"/>
  <c r="C230" i="8"/>
  <c r="B231" i="8"/>
  <c r="L229" i="8" l="1"/>
  <c r="W228" i="8"/>
  <c r="AB228" i="8" s="1"/>
  <c r="Z228" i="8"/>
  <c r="AC228" i="8" s="1"/>
  <c r="K229" i="8"/>
  <c r="T228" i="8"/>
  <c r="AA228" i="8" s="1"/>
  <c r="J229" i="8"/>
  <c r="N230" i="8"/>
  <c r="B232" i="8"/>
  <c r="C231" i="8"/>
  <c r="L230" i="8" l="1"/>
  <c r="T229" i="8"/>
  <c r="AA229" i="8" s="1"/>
  <c r="W229" i="8"/>
  <c r="AB229" i="8" s="1"/>
  <c r="J230" i="8"/>
  <c r="K230" i="8"/>
  <c r="Z229" i="8"/>
  <c r="AC229" i="8" s="1"/>
  <c r="N231" i="8"/>
  <c r="C232" i="8"/>
  <c r="B233" i="8"/>
  <c r="K231" i="8" l="1"/>
  <c r="L231" i="8"/>
  <c r="J231" i="8"/>
  <c r="T230" i="8"/>
  <c r="AA230" i="8" s="1"/>
  <c r="W230" i="8"/>
  <c r="AB230" i="8" s="1"/>
  <c r="Z230" i="8"/>
  <c r="AC230" i="8" s="1"/>
  <c r="N232" i="8"/>
  <c r="B234" i="8"/>
  <c r="C233" i="8"/>
  <c r="J232" i="8" l="1"/>
  <c r="W231" i="8"/>
  <c r="AB231" i="8" s="1"/>
  <c r="T231" i="8"/>
  <c r="AA231" i="8" s="1"/>
  <c r="L232" i="8"/>
  <c r="K232" i="8"/>
  <c r="Z231" i="8"/>
  <c r="AC231" i="8" s="1"/>
  <c r="N233" i="8"/>
  <c r="C234" i="8"/>
  <c r="B235" i="8"/>
  <c r="K233" i="8" l="1"/>
  <c r="L233" i="8"/>
  <c r="J233" i="8"/>
  <c r="W232" i="8"/>
  <c r="AB232" i="8" s="1"/>
  <c r="T232" i="8"/>
  <c r="AA232" i="8" s="1"/>
  <c r="Z232" i="8"/>
  <c r="AC232" i="8" s="1"/>
  <c r="N234" i="8"/>
  <c r="B236" i="8"/>
  <c r="C235" i="8"/>
  <c r="J234" i="8" l="1"/>
  <c r="L234" i="8"/>
  <c r="K234" i="8"/>
  <c r="Z233" i="8"/>
  <c r="AC233" i="8" s="1"/>
  <c r="W233" i="8"/>
  <c r="AB233" i="8" s="1"/>
  <c r="T233" i="8"/>
  <c r="AA233" i="8" s="1"/>
  <c r="N235" i="8"/>
  <c r="C236" i="8"/>
  <c r="B237" i="8"/>
  <c r="L235" i="8" l="1"/>
  <c r="K235" i="8"/>
  <c r="Z234" i="8"/>
  <c r="AC234" i="8" s="1"/>
  <c r="J235" i="8"/>
  <c r="W234" i="8"/>
  <c r="AB234" i="8" s="1"/>
  <c r="T234" i="8"/>
  <c r="AA234" i="8" s="1"/>
  <c r="N236" i="8"/>
  <c r="B238" i="8"/>
  <c r="C237" i="8"/>
  <c r="Z235" i="8" l="1"/>
  <c r="AC235" i="8" s="1"/>
  <c r="L236" i="8"/>
  <c r="J236" i="8"/>
  <c r="K236" i="8"/>
  <c r="W235" i="8"/>
  <c r="AB235" i="8" s="1"/>
  <c r="T235" i="8"/>
  <c r="AA235" i="8" s="1"/>
  <c r="N237" i="8"/>
  <c r="C238" i="8"/>
  <c r="B239" i="8"/>
  <c r="K237" i="8" l="1"/>
  <c r="Z236" i="8"/>
  <c r="AC236" i="8" s="1"/>
  <c r="J237" i="8"/>
  <c r="L237" i="8"/>
  <c r="T236" i="8"/>
  <c r="AA236" i="8" s="1"/>
  <c r="W236" i="8"/>
  <c r="AB236" i="8" s="1"/>
  <c r="N238" i="8"/>
  <c r="C239" i="8"/>
  <c r="B240" i="8"/>
  <c r="L238" i="8" l="1"/>
  <c r="J238" i="8"/>
  <c r="Z237" i="8"/>
  <c r="AC237" i="8" s="1"/>
  <c r="W237" i="8"/>
  <c r="AB237" i="8" s="1"/>
  <c r="K238" i="8"/>
  <c r="T237" i="8"/>
  <c r="AA237" i="8" s="1"/>
  <c r="N239" i="8"/>
  <c r="B241" i="8"/>
  <c r="C240" i="8"/>
  <c r="L239" i="8" l="1"/>
  <c r="J239" i="8"/>
  <c r="K239" i="8"/>
  <c r="T238" i="8"/>
  <c r="AA238" i="8" s="1"/>
  <c r="W238" i="8"/>
  <c r="AB238" i="8" s="1"/>
  <c r="Z238" i="8"/>
  <c r="AC238" i="8" s="1"/>
  <c r="N240" i="8"/>
  <c r="C241" i="8"/>
  <c r="B242" i="8"/>
  <c r="L240" i="8" l="1"/>
  <c r="J240" i="8"/>
  <c r="T239" i="8"/>
  <c r="AA239" i="8" s="1"/>
  <c r="K240" i="8"/>
  <c r="W239" i="8"/>
  <c r="AB239" i="8" s="1"/>
  <c r="Z239" i="8"/>
  <c r="AC239" i="8" s="1"/>
  <c r="N241" i="8"/>
  <c r="B243" i="8"/>
  <c r="C242" i="8"/>
  <c r="W240" i="8" l="1"/>
  <c r="AB240" i="8" s="1"/>
  <c r="J241" i="8"/>
  <c r="L241" i="8"/>
  <c r="K241" i="8"/>
  <c r="Z240" i="8"/>
  <c r="AC240" i="8" s="1"/>
  <c r="T240" i="8"/>
  <c r="AA240" i="8" s="1"/>
  <c r="N242" i="8"/>
  <c r="C243" i="8"/>
  <c r="B244" i="8"/>
  <c r="L242" i="8" l="1"/>
  <c r="J242" i="8"/>
  <c r="Z241" i="8"/>
  <c r="AC241" i="8" s="1"/>
  <c r="W241" i="8"/>
  <c r="AB241" i="8" s="1"/>
  <c r="K242" i="8"/>
  <c r="T241" i="8"/>
  <c r="AA241" i="8" s="1"/>
  <c r="N243" i="8"/>
  <c r="C244" i="8"/>
  <c r="B245" i="8"/>
  <c r="L243" i="8" l="1"/>
  <c r="J243" i="8"/>
  <c r="Z242" i="8"/>
  <c r="AC242" i="8" s="1"/>
  <c r="T242" i="8"/>
  <c r="AA242" i="8" s="1"/>
  <c r="K243" i="8"/>
  <c r="W242" i="8"/>
  <c r="AB242" i="8" s="1"/>
  <c r="N244" i="8"/>
  <c r="C245" i="8"/>
  <c r="B246" i="8"/>
  <c r="L244" i="8" l="1"/>
  <c r="J244" i="8"/>
  <c r="Z243" i="8"/>
  <c r="AC243" i="8" s="1"/>
  <c r="K244" i="8"/>
  <c r="T243" i="8"/>
  <c r="AA243" i="8" s="1"/>
  <c r="W243" i="8"/>
  <c r="AB243" i="8" s="1"/>
  <c r="N245" i="8"/>
  <c r="B247" i="8"/>
  <c r="C246" i="8"/>
  <c r="L245" i="8" l="1"/>
  <c r="K245" i="8"/>
  <c r="W244" i="8"/>
  <c r="AB244" i="8" s="1"/>
  <c r="J245" i="8"/>
  <c r="T244" i="8"/>
  <c r="AA244" i="8" s="1"/>
  <c r="Z244" i="8"/>
  <c r="AC244" i="8" s="1"/>
  <c r="N246" i="8"/>
  <c r="C247" i="8"/>
  <c r="B248" i="8"/>
  <c r="L246" i="8" l="1"/>
  <c r="K246" i="8"/>
  <c r="Z245" i="8"/>
  <c r="AC245" i="8" s="1"/>
  <c r="J246" i="8"/>
  <c r="W245" i="8"/>
  <c r="AB245" i="8" s="1"/>
  <c r="T245" i="8"/>
  <c r="AA245" i="8" s="1"/>
  <c r="N247" i="8"/>
  <c r="B249" i="8"/>
  <c r="C248" i="8"/>
  <c r="J247" i="8" l="1"/>
  <c r="L247" i="8"/>
  <c r="K247" i="8"/>
  <c r="T246" i="8"/>
  <c r="AA246" i="8" s="1"/>
  <c r="Z246" i="8"/>
  <c r="AC246" i="8" s="1"/>
  <c r="W246" i="8"/>
  <c r="AB246" i="8" s="1"/>
  <c r="N248" i="8"/>
  <c r="C249" i="8"/>
  <c r="B250" i="8"/>
  <c r="K248" i="8" l="1"/>
  <c r="L248" i="8"/>
  <c r="J248" i="8"/>
  <c r="W247" i="8"/>
  <c r="AB247" i="8" s="1"/>
  <c r="T247" i="8"/>
  <c r="AA247" i="8" s="1"/>
  <c r="Z247" i="8"/>
  <c r="AC247" i="8" s="1"/>
  <c r="N249" i="8"/>
  <c r="B251" i="8"/>
  <c r="C250" i="8"/>
  <c r="Z248" i="8" l="1"/>
  <c r="AC248" i="8" s="1"/>
  <c r="L249" i="8"/>
  <c r="J249" i="8"/>
  <c r="K249" i="8"/>
  <c r="T248" i="8"/>
  <c r="AA248" i="8" s="1"/>
  <c r="W248" i="8"/>
  <c r="AB248" i="8" s="1"/>
  <c r="N250" i="8"/>
  <c r="C251" i="8"/>
  <c r="B252" i="8"/>
  <c r="L250" i="8" l="1"/>
  <c r="K250" i="8"/>
  <c r="Z249" i="8"/>
  <c r="AC249" i="8" s="1"/>
  <c r="J250" i="8"/>
  <c r="W249" i="8"/>
  <c r="AB249" i="8" s="1"/>
  <c r="T249" i="8"/>
  <c r="AA249" i="8" s="1"/>
  <c r="N251" i="8"/>
  <c r="B253" i="8"/>
  <c r="C252" i="8"/>
  <c r="L251" i="8" l="1"/>
  <c r="J251" i="8"/>
  <c r="T250" i="8"/>
  <c r="AA250" i="8" s="1"/>
  <c r="Z250" i="8"/>
  <c r="AC250" i="8" s="1"/>
  <c r="W250" i="8"/>
  <c r="AB250" i="8" s="1"/>
  <c r="K251" i="8"/>
  <c r="N252" i="8"/>
  <c r="C253" i="8"/>
  <c r="B254" i="8"/>
  <c r="J252" i="8" l="1"/>
  <c r="Z251" i="8"/>
  <c r="AC251" i="8" s="1"/>
  <c r="L252" i="8"/>
  <c r="T251" i="8"/>
  <c r="AA251" i="8" s="1"/>
  <c r="K252" i="8"/>
  <c r="W251" i="8"/>
  <c r="AB251" i="8" s="1"/>
  <c r="N253" i="8"/>
  <c r="B255" i="8"/>
  <c r="C254" i="8"/>
  <c r="L253" i="8" l="1"/>
  <c r="J253" i="8"/>
  <c r="Z252" i="8"/>
  <c r="AC252" i="8" s="1"/>
  <c r="T252" i="8"/>
  <c r="AA252" i="8" s="1"/>
  <c r="K253" i="8"/>
  <c r="W252" i="8"/>
  <c r="AB252" i="8" s="1"/>
  <c r="N254" i="8"/>
  <c r="C255" i="8"/>
  <c r="B256" i="8"/>
  <c r="L254" i="8" l="1"/>
  <c r="Z253" i="8"/>
  <c r="AC253" i="8" s="1"/>
  <c r="J254" i="8"/>
  <c r="W253" i="8"/>
  <c r="AB253" i="8" s="1"/>
  <c r="T253" i="8"/>
  <c r="AA253" i="8" s="1"/>
  <c r="K254" i="8"/>
  <c r="N255" i="8"/>
  <c r="B257" i="8"/>
  <c r="C256" i="8"/>
  <c r="L255" i="8" l="1"/>
  <c r="J255" i="8"/>
  <c r="K255" i="8"/>
  <c r="T254" i="8"/>
  <c r="AA254" i="8" s="1"/>
  <c r="W254" i="8"/>
  <c r="AB254" i="8" s="1"/>
  <c r="Z254" i="8"/>
  <c r="AC254" i="8" s="1"/>
  <c r="N256" i="8"/>
  <c r="C257" i="8"/>
  <c r="B258" i="8"/>
  <c r="W255" i="8" l="1"/>
  <c r="AB255" i="8" s="1"/>
  <c r="K256" i="8"/>
  <c r="L256" i="8"/>
  <c r="J256" i="8"/>
  <c r="T255" i="8"/>
  <c r="AA255" i="8" s="1"/>
  <c r="Z255" i="8"/>
  <c r="AC255" i="8" s="1"/>
  <c r="N257" i="8"/>
  <c r="B259" i="8"/>
  <c r="C258" i="8"/>
  <c r="W256" i="8" l="1"/>
  <c r="AB256" i="8" s="1"/>
  <c r="Z256" i="8"/>
  <c r="AC256" i="8" s="1"/>
  <c r="L257" i="8"/>
  <c r="J257" i="8"/>
  <c r="K257" i="8"/>
  <c r="T256" i="8"/>
  <c r="AA256" i="8" s="1"/>
  <c r="N258" i="8"/>
  <c r="C259" i="8"/>
  <c r="B260" i="8"/>
  <c r="L258" i="8" l="1"/>
  <c r="K258" i="8"/>
  <c r="Z257" i="8"/>
  <c r="AC257" i="8" s="1"/>
  <c r="J258" i="8"/>
  <c r="W257" i="8"/>
  <c r="AB257" i="8" s="1"/>
  <c r="T257" i="8"/>
  <c r="AA257" i="8" s="1"/>
  <c r="N259" i="8"/>
  <c r="B261" i="8"/>
  <c r="C260" i="8"/>
  <c r="Z258" i="8" l="1"/>
  <c r="AC258" i="8" s="1"/>
  <c r="J259" i="8"/>
  <c r="L259" i="8"/>
  <c r="K259" i="8"/>
  <c r="W258" i="8"/>
  <c r="AB258" i="8" s="1"/>
  <c r="T258" i="8"/>
  <c r="AA258" i="8" s="1"/>
  <c r="N260" i="8"/>
  <c r="C261" i="8"/>
  <c r="B262" i="8"/>
  <c r="L260" i="8" l="1"/>
  <c r="K260" i="8"/>
  <c r="J260" i="8"/>
  <c r="Z259" i="8"/>
  <c r="AC259" i="8" s="1"/>
  <c r="W259" i="8"/>
  <c r="AB259" i="8" s="1"/>
  <c r="T259" i="8"/>
  <c r="AA259" i="8" s="1"/>
  <c r="N261" i="8"/>
  <c r="B263" i="8"/>
  <c r="C262" i="8"/>
  <c r="L261" i="8" l="1"/>
  <c r="J261" i="8"/>
  <c r="K261" i="8"/>
  <c r="Z260" i="8"/>
  <c r="AC260" i="8" s="1"/>
  <c r="W260" i="8"/>
  <c r="AB260" i="8" s="1"/>
  <c r="T260" i="8"/>
  <c r="AA260" i="8" s="1"/>
  <c r="N262" i="8"/>
  <c r="C263" i="8"/>
  <c r="B264" i="8"/>
  <c r="L262" i="8" l="1"/>
  <c r="K262" i="8"/>
  <c r="J262" i="8"/>
  <c r="Z261" i="8"/>
  <c r="AC261" i="8" s="1"/>
  <c r="T261" i="8"/>
  <c r="AA261" i="8" s="1"/>
  <c r="W261" i="8"/>
  <c r="AB261" i="8" s="1"/>
  <c r="N263" i="8"/>
  <c r="B265" i="8"/>
  <c r="C264" i="8"/>
  <c r="L263" i="8" l="1"/>
  <c r="J263" i="8"/>
  <c r="K263" i="8"/>
  <c r="T262" i="8"/>
  <c r="AA262" i="8" s="1"/>
  <c r="W262" i="8"/>
  <c r="AB262" i="8" s="1"/>
  <c r="Z262" i="8"/>
  <c r="AC262" i="8" s="1"/>
  <c r="N264" i="8"/>
  <c r="C265" i="8"/>
  <c r="B266" i="8"/>
  <c r="K264" i="8" l="1"/>
  <c r="L264" i="8"/>
  <c r="J264" i="8"/>
  <c r="T263" i="8"/>
  <c r="AA263" i="8" s="1"/>
  <c r="W263" i="8"/>
  <c r="AB263" i="8" s="1"/>
  <c r="Z263" i="8"/>
  <c r="AC263" i="8" s="1"/>
  <c r="N265" i="8"/>
  <c r="B267" i="8"/>
  <c r="C266" i="8"/>
  <c r="Z264" i="8" l="1"/>
  <c r="AC264" i="8" s="1"/>
  <c r="L265" i="8"/>
  <c r="K265" i="8"/>
  <c r="J265" i="8"/>
  <c r="W264" i="8"/>
  <c r="AB264" i="8" s="1"/>
  <c r="T264" i="8"/>
  <c r="AA264" i="8" s="1"/>
  <c r="N266" i="8"/>
  <c r="C267" i="8"/>
  <c r="B268" i="8"/>
  <c r="L266" i="8" l="1"/>
  <c r="Z265" i="8"/>
  <c r="AC265" i="8" s="1"/>
  <c r="J266" i="8"/>
  <c r="W265" i="8"/>
  <c r="AB265" i="8" s="1"/>
  <c r="K266" i="8"/>
  <c r="T265" i="8"/>
  <c r="AA265" i="8" s="1"/>
  <c r="N267" i="8"/>
  <c r="B269" i="8"/>
  <c r="C268" i="8"/>
  <c r="L267" i="8" l="1"/>
  <c r="Z266" i="8"/>
  <c r="AC266" i="8" s="1"/>
  <c r="J267" i="8"/>
  <c r="W266" i="8"/>
  <c r="AB266" i="8" s="1"/>
  <c r="K267" i="8"/>
  <c r="T266" i="8"/>
  <c r="AA266" i="8" s="1"/>
  <c r="N268" i="8"/>
  <c r="C269" i="8"/>
  <c r="B270" i="8"/>
  <c r="L268" i="8" l="1"/>
  <c r="J268" i="8"/>
  <c r="K268" i="8"/>
  <c r="T267" i="8"/>
  <c r="AA267" i="8" s="1"/>
  <c r="Z267" i="8"/>
  <c r="AC267" i="8" s="1"/>
  <c r="W267" i="8"/>
  <c r="AB267" i="8" s="1"/>
  <c r="N269" i="8"/>
  <c r="B271" i="8"/>
  <c r="C270" i="8"/>
  <c r="L269" i="8" l="1"/>
  <c r="J269" i="8"/>
  <c r="Z268" i="8"/>
  <c r="AC268" i="8" s="1"/>
  <c r="T268" i="8"/>
  <c r="AA268" i="8" s="1"/>
  <c r="K269" i="8"/>
  <c r="W268" i="8"/>
  <c r="AB268" i="8" s="1"/>
  <c r="N270" i="8"/>
  <c r="C271" i="8"/>
  <c r="B272" i="8"/>
  <c r="L270" i="8" l="1"/>
  <c r="K270" i="8"/>
  <c r="J270" i="8"/>
  <c r="Z269" i="8"/>
  <c r="AC269" i="8" s="1"/>
  <c r="W269" i="8"/>
  <c r="AB269" i="8" s="1"/>
  <c r="T269" i="8"/>
  <c r="AA269" i="8" s="1"/>
  <c r="N271" i="8"/>
  <c r="B273" i="8"/>
  <c r="C272" i="8"/>
  <c r="L271" i="8" l="1"/>
  <c r="J271" i="8"/>
  <c r="K271" i="8"/>
  <c r="T270" i="8"/>
  <c r="AA270" i="8" s="1"/>
  <c r="W270" i="8"/>
  <c r="AB270" i="8" s="1"/>
  <c r="Z270" i="8"/>
  <c r="AC270" i="8" s="1"/>
  <c r="N272" i="8"/>
  <c r="C273" i="8"/>
  <c r="B274" i="8"/>
  <c r="L272" i="8" l="1"/>
  <c r="K272" i="8"/>
  <c r="J272" i="8"/>
  <c r="T271" i="8"/>
  <c r="AA271" i="8" s="1"/>
  <c r="W271" i="8"/>
  <c r="AB271" i="8" s="1"/>
  <c r="Z271" i="8"/>
  <c r="AC271" i="8" s="1"/>
  <c r="N273" i="8"/>
  <c r="B275" i="8"/>
  <c r="C274" i="8"/>
  <c r="W272" i="8" l="1"/>
  <c r="AB272" i="8" s="1"/>
  <c r="Z272" i="8"/>
  <c r="AC272" i="8" s="1"/>
  <c r="K273" i="8"/>
  <c r="L273" i="8"/>
  <c r="J273" i="8"/>
  <c r="T272" i="8"/>
  <c r="AA272" i="8" s="1"/>
  <c r="N274" i="8"/>
  <c r="C275" i="8"/>
  <c r="B276" i="8"/>
  <c r="W273" i="8" l="1"/>
  <c r="AB273" i="8" s="1"/>
  <c r="L274" i="8"/>
  <c r="Z273" i="8"/>
  <c r="AC273" i="8" s="1"/>
  <c r="J274" i="8"/>
  <c r="K274" i="8"/>
  <c r="T273" i="8"/>
  <c r="AA273" i="8" s="1"/>
  <c r="N275" i="8"/>
  <c r="C276" i="8"/>
  <c r="B277" i="8"/>
  <c r="L275" i="8" l="1"/>
  <c r="K275" i="8"/>
  <c r="Z274" i="8"/>
  <c r="AC274" i="8" s="1"/>
  <c r="J275" i="8"/>
  <c r="W274" i="8"/>
  <c r="AB274" i="8" s="1"/>
  <c r="T274" i="8"/>
  <c r="AA274" i="8" s="1"/>
  <c r="N276" i="8"/>
  <c r="C277" i="8"/>
  <c r="B278" i="8"/>
  <c r="L276" i="8" l="1"/>
  <c r="Z275" i="8"/>
  <c r="AC275" i="8" s="1"/>
  <c r="J276" i="8"/>
  <c r="W275" i="8"/>
  <c r="AB275" i="8" s="1"/>
  <c r="K276" i="8"/>
  <c r="T275" i="8"/>
  <c r="AA275" i="8" s="1"/>
  <c r="N277" i="8"/>
  <c r="B279" i="8"/>
  <c r="C278" i="8"/>
  <c r="L277" i="8" l="1"/>
  <c r="J277" i="8"/>
  <c r="K277" i="8"/>
  <c r="Z276" i="8"/>
  <c r="AC276" i="8" s="1"/>
  <c r="W276" i="8"/>
  <c r="AB276" i="8" s="1"/>
  <c r="T276" i="8"/>
  <c r="AA276" i="8" s="1"/>
  <c r="N278" i="8"/>
  <c r="C279" i="8"/>
  <c r="B280" i="8"/>
  <c r="L278" i="8" l="1"/>
  <c r="K278" i="8"/>
  <c r="J278" i="8"/>
  <c r="Z277" i="8"/>
  <c r="AC277" i="8" s="1"/>
  <c r="W277" i="8"/>
  <c r="AB277" i="8" s="1"/>
  <c r="T277" i="8"/>
  <c r="AA277" i="8" s="1"/>
  <c r="N279" i="8"/>
  <c r="B281" i="8"/>
  <c r="C280" i="8"/>
  <c r="L279" i="8" l="1"/>
  <c r="J279" i="8"/>
  <c r="K279" i="8"/>
  <c r="T278" i="8"/>
  <c r="AA278" i="8" s="1"/>
  <c r="W278" i="8"/>
  <c r="AB278" i="8" s="1"/>
  <c r="Z278" i="8"/>
  <c r="AC278" i="8" s="1"/>
  <c r="N280" i="8"/>
  <c r="C281" i="8"/>
  <c r="B282" i="8"/>
  <c r="L280" i="8" l="1"/>
  <c r="K280" i="8"/>
  <c r="J280" i="8"/>
  <c r="T279" i="8"/>
  <c r="AA279" i="8" s="1"/>
  <c r="W279" i="8"/>
  <c r="AB279" i="8" s="1"/>
  <c r="Z279" i="8"/>
  <c r="AC279" i="8" s="1"/>
  <c r="N281" i="8"/>
  <c r="B283" i="8"/>
  <c r="C282" i="8"/>
  <c r="L281" i="8" l="1"/>
  <c r="J281" i="8"/>
  <c r="K281" i="8"/>
  <c r="Z280" i="8"/>
  <c r="AC280" i="8" s="1"/>
  <c r="T280" i="8"/>
  <c r="AA280" i="8" s="1"/>
  <c r="W280" i="8"/>
  <c r="AB280" i="8" s="1"/>
  <c r="N282" i="8"/>
  <c r="C283" i="8"/>
  <c r="B284" i="8"/>
  <c r="L282" i="8" l="1"/>
  <c r="Z281" i="8"/>
  <c r="AC281" i="8" s="1"/>
  <c r="J282" i="8"/>
  <c r="K282" i="8"/>
  <c r="T281" i="8"/>
  <c r="AA281" i="8" s="1"/>
  <c r="W281" i="8"/>
  <c r="AB281" i="8" s="1"/>
  <c r="N283" i="8"/>
  <c r="C284" i="8"/>
  <c r="B285" i="8"/>
  <c r="L283" i="8" l="1"/>
  <c r="K283" i="8"/>
  <c r="J283" i="8"/>
  <c r="Z282" i="8"/>
  <c r="AC282" i="8" s="1"/>
  <c r="T282" i="8"/>
  <c r="AA282" i="8" s="1"/>
  <c r="W282" i="8"/>
  <c r="AB282" i="8" s="1"/>
  <c r="N284" i="8"/>
  <c r="C285" i="8"/>
  <c r="B286" i="8"/>
  <c r="Z283" i="8" l="1"/>
  <c r="AC283" i="8" s="1"/>
  <c r="L284" i="8"/>
  <c r="J284" i="8"/>
  <c r="K284" i="8"/>
  <c r="T283" i="8"/>
  <c r="AA283" i="8" s="1"/>
  <c r="W283" i="8"/>
  <c r="AB283" i="8" s="1"/>
  <c r="N285" i="8"/>
  <c r="B287" i="8"/>
  <c r="C286" i="8"/>
  <c r="L285" i="8" l="1"/>
  <c r="Z284" i="8"/>
  <c r="AC284" i="8" s="1"/>
  <c r="J285" i="8"/>
  <c r="K285" i="8"/>
  <c r="T284" i="8"/>
  <c r="AA284" i="8" s="1"/>
  <c r="W284" i="8"/>
  <c r="AB284" i="8" s="1"/>
  <c r="N286" i="8"/>
  <c r="C287" i="8"/>
  <c r="B288" i="8"/>
  <c r="L286" i="8" l="1"/>
  <c r="K286" i="8"/>
  <c r="J286" i="8"/>
  <c r="W285" i="8"/>
  <c r="AB285" i="8" s="1"/>
  <c r="T285" i="8"/>
  <c r="AA285" i="8" s="1"/>
  <c r="Z285" i="8"/>
  <c r="AC285" i="8" s="1"/>
  <c r="N287" i="8"/>
  <c r="B289" i="8"/>
  <c r="C288" i="8"/>
  <c r="K287" i="8" l="1"/>
  <c r="L287" i="8"/>
  <c r="J287" i="8"/>
  <c r="T286" i="8"/>
  <c r="AA286" i="8" s="1"/>
  <c r="W286" i="8"/>
  <c r="AB286" i="8" s="1"/>
  <c r="Z286" i="8"/>
  <c r="AC286" i="8" s="1"/>
  <c r="N288" i="8"/>
  <c r="C289" i="8"/>
  <c r="B290" i="8"/>
  <c r="L288" i="8" l="1"/>
  <c r="J288" i="8"/>
  <c r="K288" i="8"/>
  <c r="T287" i="8"/>
  <c r="AA287" i="8" s="1"/>
  <c r="W287" i="8"/>
  <c r="AB287" i="8" s="1"/>
  <c r="Z287" i="8"/>
  <c r="AC287" i="8" s="1"/>
  <c r="N289" i="8"/>
  <c r="B291" i="8"/>
  <c r="C290" i="8"/>
  <c r="W288" i="8" l="1"/>
  <c r="AB288" i="8" s="1"/>
  <c r="Z288" i="8"/>
  <c r="AC288" i="8" s="1"/>
  <c r="L289" i="8"/>
  <c r="J289" i="8"/>
  <c r="K289" i="8"/>
  <c r="T288" i="8"/>
  <c r="AA288" i="8" s="1"/>
  <c r="N290" i="8"/>
  <c r="C291" i="8"/>
  <c r="B292" i="8"/>
  <c r="L290" i="8" l="1"/>
  <c r="J290" i="8"/>
  <c r="K290" i="8"/>
  <c r="W289" i="8"/>
  <c r="AB289" i="8" s="1"/>
  <c r="Z289" i="8"/>
  <c r="AC289" i="8" s="1"/>
  <c r="T289" i="8"/>
  <c r="AA289" i="8" s="1"/>
  <c r="N291" i="8"/>
  <c r="B293" i="8"/>
  <c r="C292" i="8"/>
  <c r="W290" i="8" l="1"/>
  <c r="AB290" i="8" s="1"/>
  <c r="L291" i="8"/>
  <c r="Z290" i="8"/>
  <c r="AC290" i="8" s="1"/>
  <c r="K291" i="8"/>
  <c r="J291" i="8"/>
  <c r="T290" i="8"/>
  <c r="AA290" i="8" s="1"/>
  <c r="N292" i="8"/>
  <c r="C293" i="8"/>
  <c r="B294" i="8"/>
  <c r="Z291" i="8" l="1"/>
  <c r="AC291" i="8" s="1"/>
  <c r="L292" i="8"/>
  <c r="W291" i="8"/>
  <c r="AB291" i="8" s="1"/>
  <c r="J292" i="8"/>
  <c r="K292" i="8"/>
  <c r="T291" i="8"/>
  <c r="AA291" i="8" s="1"/>
  <c r="N293" i="8"/>
  <c r="B295" i="8"/>
  <c r="C294" i="8"/>
  <c r="L293" i="8" l="1"/>
  <c r="Z292" i="8"/>
  <c r="AC292" i="8" s="1"/>
  <c r="J293" i="8"/>
  <c r="W292" i="8"/>
  <c r="AB292" i="8" s="1"/>
  <c r="K293" i="8"/>
  <c r="T292" i="8"/>
  <c r="AA292" i="8" s="1"/>
  <c r="N294" i="8"/>
  <c r="C295" i="8"/>
  <c r="B296" i="8"/>
  <c r="L294" i="8" l="1"/>
  <c r="J294" i="8"/>
  <c r="K294" i="8"/>
  <c r="Z293" i="8"/>
  <c r="AC293" i="8" s="1"/>
  <c r="W293" i="8"/>
  <c r="AB293" i="8" s="1"/>
  <c r="T293" i="8"/>
  <c r="AA293" i="8" s="1"/>
  <c r="N295" i="8"/>
  <c r="C296" i="8"/>
  <c r="B297" i="8"/>
  <c r="L295" i="8" l="1"/>
  <c r="K295" i="8"/>
  <c r="J295" i="8"/>
  <c r="T294" i="8"/>
  <c r="AA294" i="8" s="1"/>
  <c r="W294" i="8"/>
  <c r="AB294" i="8" s="1"/>
  <c r="Z294" i="8"/>
  <c r="AC294" i="8" s="1"/>
  <c r="N296" i="8"/>
  <c r="B298" i="8"/>
  <c r="C297" i="8"/>
  <c r="L296" i="8" l="1"/>
  <c r="K296" i="8"/>
  <c r="J296" i="8"/>
  <c r="T295" i="8"/>
  <c r="AA295" i="8" s="1"/>
  <c r="W295" i="8"/>
  <c r="AB295" i="8" s="1"/>
  <c r="Z295" i="8"/>
  <c r="AC295" i="8" s="1"/>
  <c r="N297" i="8"/>
  <c r="C298" i="8"/>
  <c r="B299" i="8"/>
  <c r="W296" i="8" l="1"/>
  <c r="AB296" i="8" s="1"/>
  <c r="L297" i="8"/>
  <c r="K297" i="8"/>
  <c r="J297" i="8"/>
  <c r="Z296" i="8"/>
  <c r="AC296" i="8" s="1"/>
  <c r="T296" i="8"/>
  <c r="AA296" i="8" s="1"/>
  <c r="N298" i="8"/>
  <c r="B300" i="8"/>
  <c r="C299" i="8"/>
  <c r="Z297" i="8" l="1"/>
  <c r="AC297" i="8" s="1"/>
  <c r="L298" i="8"/>
  <c r="J298" i="8"/>
  <c r="K298" i="8"/>
  <c r="W297" i="8"/>
  <c r="AB297" i="8" s="1"/>
  <c r="T297" i="8"/>
  <c r="AA297" i="8" s="1"/>
  <c r="N299" i="8"/>
  <c r="C300" i="8"/>
  <c r="B301" i="8"/>
  <c r="Z298" i="8" l="1"/>
  <c r="AC298" i="8" s="1"/>
  <c r="J299" i="8"/>
  <c r="T298" i="8"/>
  <c r="AA298" i="8" s="1"/>
  <c r="L299" i="8"/>
  <c r="K299" i="8"/>
  <c r="W298" i="8"/>
  <c r="AB298" i="8" s="1"/>
  <c r="N300" i="8"/>
  <c r="B302" i="8"/>
  <c r="C301" i="8"/>
  <c r="L300" i="8" l="1"/>
  <c r="Z299" i="8"/>
  <c r="AC299" i="8" s="1"/>
  <c r="J300" i="8"/>
  <c r="T299" i="8"/>
  <c r="AA299" i="8" s="1"/>
  <c r="K300" i="8"/>
  <c r="W299" i="8"/>
  <c r="AB299" i="8" s="1"/>
  <c r="N301" i="8"/>
  <c r="C302" i="8"/>
  <c r="B303" i="8"/>
  <c r="L301" i="8" l="1"/>
  <c r="J301" i="8"/>
  <c r="W300" i="8"/>
  <c r="AB300" i="8" s="1"/>
  <c r="K301" i="8"/>
  <c r="T300" i="8"/>
  <c r="AA300" i="8" s="1"/>
  <c r="Z300" i="8"/>
  <c r="AC300" i="8" s="1"/>
  <c r="N302" i="8"/>
  <c r="C303" i="8"/>
  <c r="B304" i="8"/>
  <c r="L302" i="8" l="1"/>
  <c r="J302" i="8"/>
  <c r="K302" i="8"/>
  <c r="W301" i="8"/>
  <c r="AB301" i="8" s="1"/>
  <c r="T301" i="8"/>
  <c r="AA301" i="8" s="1"/>
  <c r="Z301" i="8"/>
  <c r="AC301" i="8" s="1"/>
  <c r="N303" i="8"/>
  <c r="C304" i="8"/>
  <c r="B305" i="8"/>
  <c r="L303" i="8" l="1"/>
  <c r="J303" i="8"/>
  <c r="K303" i="8"/>
  <c r="T302" i="8"/>
  <c r="AA302" i="8" s="1"/>
  <c r="W302" i="8"/>
  <c r="AB302" i="8" s="1"/>
  <c r="Z302" i="8"/>
  <c r="AC302" i="8" s="1"/>
  <c r="N304" i="8"/>
  <c r="C305" i="8"/>
  <c r="B306" i="8"/>
  <c r="L304" i="8" l="1"/>
  <c r="J304" i="8"/>
  <c r="T303" i="8"/>
  <c r="AA303" i="8" s="1"/>
  <c r="K304" i="8"/>
  <c r="W303" i="8"/>
  <c r="AB303" i="8" s="1"/>
  <c r="Z303" i="8"/>
  <c r="AC303" i="8" s="1"/>
  <c r="N305" i="8"/>
  <c r="C306" i="8"/>
  <c r="B307" i="8"/>
  <c r="W304" i="8" l="1"/>
  <c r="AB304" i="8" s="1"/>
  <c r="Z304" i="8"/>
  <c r="AC304" i="8" s="1"/>
  <c r="L305" i="8"/>
  <c r="J305" i="8"/>
  <c r="T304" i="8"/>
  <c r="AA304" i="8" s="1"/>
  <c r="K305" i="8"/>
  <c r="N306" i="8"/>
  <c r="C307" i="8"/>
  <c r="B308" i="8"/>
  <c r="J306" i="8" l="1"/>
  <c r="Z305" i="8"/>
  <c r="AC305" i="8" s="1"/>
  <c r="L306" i="8"/>
  <c r="K306" i="8"/>
  <c r="W305" i="8"/>
  <c r="AB305" i="8" s="1"/>
  <c r="T305" i="8"/>
  <c r="AA305" i="8" s="1"/>
  <c r="N307" i="8"/>
  <c r="C308" i="8"/>
  <c r="B309" i="8"/>
  <c r="K307" i="8" l="1"/>
  <c r="L307" i="8"/>
  <c r="J307" i="8"/>
  <c r="T306" i="8"/>
  <c r="AA306" i="8" s="1"/>
  <c r="W306" i="8"/>
  <c r="AB306" i="8" s="1"/>
  <c r="Z306" i="8"/>
  <c r="AC306" i="8" s="1"/>
  <c r="N308" i="8"/>
  <c r="C309" i="8"/>
  <c r="B310" i="8"/>
  <c r="W307" i="8" l="1"/>
  <c r="AB307" i="8" s="1"/>
  <c r="Z307" i="8"/>
  <c r="AC307" i="8" s="1"/>
  <c r="L308" i="8"/>
  <c r="J308" i="8"/>
  <c r="K308" i="8"/>
  <c r="T307" i="8"/>
  <c r="AA307" i="8" s="1"/>
  <c r="N309" i="8"/>
  <c r="C310" i="8"/>
  <c r="B311" i="8"/>
  <c r="L309" i="8" l="1"/>
  <c r="J309" i="8"/>
  <c r="W308" i="8"/>
  <c r="AB308" i="8" s="1"/>
  <c r="T308" i="8"/>
  <c r="AA308" i="8" s="1"/>
  <c r="Z308" i="8"/>
  <c r="AC308" i="8" s="1"/>
  <c r="K309" i="8"/>
  <c r="N310" i="8"/>
  <c r="B312" i="8"/>
  <c r="C311" i="8"/>
  <c r="L310" i="8" l="1"/>
  <c r="J310" i="8"/>
  <c r="Z309" i="8"/>
  <c r="AC309" i="8" s="1"/>
  <c r="W309" i="8"/>
  <c r="AB309" i="8" s="1"/>
  <c r="K310" i="8"/>
  <c r="T309" i="8"/>
  <c r="AA309" i="8" s="1"/>
  <c r="N311" i="8"/>
  <c r="C312" i="8"/>
  <c r="B313" i="8"/>
  <c r="L311" i="8" l="1"/>
  <c r="K311" i="8"/>
  <c r="J311" i="8"/>
  <c r="T310" i="8"/>
  <c r="AA310" i="8" s="1"/>
  <c r="W310" i="8"/>
  <c r="AB310" i="8" s="1"/>
  <c r="Z310" i="8"/>
  <c r="AC310" i="8" s="1"/>
  <c r="N312" i="8"/>
  <c r="B314" i="8"/>
  <c r="C313" i="8"/>
  <c r="L312" i="8" l="1"/>
  <c r="J312" i="8"/>
  <c r="T311" i="8"/>
  <c r="AA311" i="8" s="1"/>
  <c r="K312" i="8"/>
  <c r="W311" i="8"/>
  <c r="AB311" i="8" s="1"/>
  <c r="Z311" i="8"/>
  <c r="AC311" i="8" s="1"/>
  <c r="N313" i="8"/>
  <c r="C314" i="8"/>
  <c r="B315" i="8"/>
  <c r="Z312" i="8" l="1"/>
  <c r="AC312" i="8" s="1"/>
  <c r="L313" i="8"/>
  <c r="J313" i="8"/>
  <c r="T312" i="8"/>
  <c r="AA312" i="8" s="1"/>
  <c r="K313" i="8"/>
  <c r="W312" i="8"/>
  <c r="AB312" i="8" s="1"/>
  <c r="N314" i="8"/>
  <c r="B316" i="8"/>
  <c r="C315" i="8"/>
  <c r="Z313" i="8" l="1"/>
  <c r="AC313" i="8" s="1"/>
  <c r="J314" i="8"/>
  <c r="W313" i="8"/>
  <c r="AB313" i="8" s="1"/>
  <c r="T313" i="8"/>
  <c r="AA313" i="8" s="1"/>
  <c r="K314" i="8"/>
  <c r="L314" i="8"/>
  <c r="N315" i="8"/>
  <c r="C316" i="8"/>
  <c r="B317" i="8"/>
  <c r="L315" i="8" l="1"/>
  <c r="J315" i="8"/>
  <c r="Z314" i="8"/>
  <c r="AC314" i="8" s="1"/>
  <c r="W314" i="8"/>
  <c r="AB314" i="8" s="1"/>
  <c r="K315" i="8"/>
  <c r="T314" i="8"/>
  <c r="AA314" i="8" s="1"/>
  <c r="N316" i="8"/>
  <c r="B318" i="8"/>
  <c r="C317" i="8"/>
  <c r="L316" i="8" l="1"/>
  <c r="J316" i="8"/>
  <c r="K316" i="8"/>
  <c r="Z315" i="8"/>
  <c r="AC315" i="8" s="1"/>
  <c r="T315" i="8"/>
  <c r="AA315" i="8" s="1"/>
  <c r="W315" i="8"/>
  <c r="AB315" i="8" s="1"/>
  <c r="N317" i="8"/>
  <c r="C318" i="8"/>
  <c r="B319" i="8"/>
  <c r="K317" i="8" l="1"/>
  <c r="L317" i="8"/>
  <c r="W316" i="8"/>
  <c r="AB316" i="8" s="1"/>
  <c r="J317" i="8"/>
  <c r="T316" i="8"/>
  <c r="AA316" i="8" s="1"/>
  <c r="Z316" i="8"/>
  <c r="AC316" i="8" s="1"/>
  <c r="N318" i="8"/>
  <c r="C319" i="8"/>
  <c r="B320" i="8"/>
  <c r="L318" i="8" l="1"/>
  <c r="Z317" i="8"/>
  <c r="AC317" i="8" s="1"/>
  <c r="J318" i="8"/>
  <c r="K318" i="8"/>
  <c r="T317" i="8"/>
  <c r="AA317" i="8" s="1"/>
  <c r="W317" i="8"/>
  <c r="AB317" i="8" s="1"/>
  <c r="N319" i="8"/>
  <c r="C320" i="8"/>
  <c r="B321" i="8"/>
  <c r="L319" i="8" l="1"/>
  <c r="J319" i="8"/>
  <c r="K319" i="8"/>
  <c r="T318" i="8"/>
  <c r="AA318" i="8" s="1"/>
  <c r="W318" i="8"/>
  <c r="AB318" i="8" s="1"/>
  <c r="Z318" i="8"/>
  <c r="AC318" i="8" s="1"/>
  <c r="N320" i="8"/>
  <c r="C321" i="8"/>
  <c r="B322" i="8"/>
  <c r="L320" i="8" l="1"/>
  <c r="K320" i="8"/>
  <c r="J320" i="8"/>
  <c r="T319" i="8"/>
  <c r="AA319" i="8" s="1"/>
  <c r="W319" i="8"/>
  <c r="AB319" i="8" s="1"/>
  <c r="Z319" i="8"/>
  <c r="AC319" i="8" s="1"/>
  <c r="N321" i="8"/>
  <c r="C322" i="8"/>
  <c r="B323" i="8"/>
  <c r="W320" i="8" l="1"/>
  <c r="AB320" i="8" s="1"/>
  <c r="Z320" i="8"/>
  <c r="AC320" i="8" s="1"/>
  <c r="L321" i="8"/>
  <c r="J321" i="8"/>
  <c r="T320" i="8"/>
  <c r="AA320" i="8" s="1"/>
  <c r="K321" i="8"/>
  <c r="N322" i="8"/>
  <c r="C323" i="8"/>
  <c r="B324" i="8"/>
  <c r="L322" i="8" l="1"/>
  <c r="Z321" i="8"/>
  <c r="AC321" i="8" s="1"/>
  <c r="J322" i="8"/>
  <c r="W321" i="8"/>
  <c r="AB321" i="8" s="1"/>
  <c r="K322" i="8"/>
  <c r="T321" i="8"/>
  <c r="AA321" i="8" s="1"/>
  <c r="N323" i="8"/>
  <c r="C324" i="8"/>
  <c r="B325" i="8"/>
  <c r="L323" i="8" l="1"/>
  <c r="K323" i="8"/>
  <c r="Z322" i="8"/>
  <c r="AC322" i="8" s="1"/>
  <c r="J323" i="8"/>
  <c r="W322" i="8"/>
  <c r="AB322" i="8" s="1"/>
  <c r="T322" i="8"/>
  <c r="AA322" i="8" s="1"/>
  <c r="N324" i="8"/>
  <c r="C325" i="8"/>
  <c r="B326" i="8"/>
  <c r="L324" i="8" l="1"/>
  <c r="K324" i="8"/>
  <c r="Z323" i="8"/>
  <c r="AC323" i="8" s="1"/>
  <c r="J324" i="8"/>
  <c r="T323" i="8"/>
  <c r="AA323" i="8" s="1"/>
  <c r="W323" i="8"/>
  <c r="AB323" i="8" s="1"/>
  <c r="N325" i="8"/>
  <c r="C326" i="8"/>
  <c r="B327" i="8"/>
  <c r="L325" i="8" l="1"/>
  <c r="Z324" i="8"/>
  <c r="AC324" i="8" s="1"/>
  <c r="J325" i="8"/>
  <c r="W324" i="8"/>
  <c r="AB324" i="8" s="1"/>
  <c r="K325" i="8"/>
  <c r="T324" i="8"/>
  <c r="AA324" i="8" s="1"/>
  <c r="N326" i="8"/>
  <c r="B328" i="8"/>
  <c r="C327" i="8"/>
  <c r="L326" i="8" l="1"/>
  <c r="K326" i="8"/>
  <c r="J326" i="8"/>
  <c r="W325" i="8"/>
  <c r="AB325" i="8" s="1"/>
  <c r="T325" i="8"/>
  <c r="AA325" i="8" s="1"/>
  <c r="Z325" i="8"/>
  <c r="AC325" i="8" s="1"/>
  <c r="N327" i="8"/>
  <c r="C328" i="8"/>
  <c r="B329" i="8"/>
  <c r="K327" i="8" l="1"/>
  <c r="L327" i="8"/>
  <c r="J327" i="8"/>
  <c r="T326" i="8"/>
  <c r="AA326" i="8" s="1"/>
  <c r="W326" i="8"/>
  <c r="AB326" i="8" s="1"/>
  <c r="Z326" i="8"/>
  <c r="AC326" i="8" s="1"/>
  <c r="N328" i="8"/>
  <c r="B330" i="8"/>
  <c r="C329" i="8"/>
  <c r="K328" i="8" l="1"/>
  <c r="J328" i="8"/>
  <c r="T327" i="8"/>
  <c r="AA327" i="8" s="1"/>
  <c r="L328" i="8"/>
  <c r="W327" i="8"/>
  <c r="AB327" i="8" s="1"/>
  <c r="Z327" i="8"/>
  <c r="AC327" i="8" s="1"/>
  <c r="N329" i="8"/>
  <c r="C330" i="8"/>
  <c r="B331" i="8"/>
  <c r="Z328" i="8" l="1"/>
  <c r="AC328" i="8" s="1"/>
  <c r="L329" i="8"/>
  <c r="W328" i="8"/>
  <c r="AB328" i="8" s="1"/>
  <c r="J329" i="8"/>
  <c r="K329" i="8"/>
  <c r="T328" i="8"/>
  <c r="AA328" i="8" s="1"/>
  <c r="N330" i="8"/>
  <c r="B332" i="8"/>
  <c r="C331" i="8"/>
  <c r="L330" i="8" l="1"/>
  <c r="Z329" i="8"/>
  <c r="AC329" i="8" s="1"/>
  <c r="J330" i="8"/>
  <c r="K330" i="8"/>
  <c r="W329" i="8"/>
  <c r="AB329" i="8" s="1"/>
  <c r="T329" i="8"/>
  <c r="AA329" i="8" s="1"/>
  <c r="N331" i="8"/>
  <c r="C332" i="8"/>
  <c r="B333" i="8"/>
  <c r="L331" i="8" l="1"/>
  <c r="K331" i="8"/>
  <c r="W330" i="8"/>
  <c r="AB330" i="8" s="1"/>
  <c r="Z330" i="8"/>
  <c r="AC330" i="8" s="1"/>
  <c r="J331" i="8"/>
  <c r="T330" i="8"/>
  <c r="AA330" i="8" s="1"/>
  <c r="N332" i="8"/>
  <c r="B334" i="8"/>
  <c r="C333" i="8"/>
  <c r="L332" i="8" l="1"/>
  <c r="Z331" i="8"/>
  <c r="AC331" i="8" s="1"/>
  <c r="W331" i="8"/>
  <c r="AB331" i="8" s="1"/>
  <c r="J332" i="8"/>
  <c r="K332" i="8"/>
  <c r="T331" i="8"/>
  <c r="AA331" i="8" s="1"/>
  <c r="N333" i="8"/>
  <c r="C334" i="8"/>
  <c r="B335" i="8"/>
  <c r="L333" i="8" l="1"/>
  <c r="K333" i="8"/>
  <c r="J333" i="8"/>
  <c r="W332" i="8"/>
  <c r="AB332" i="8" s="1"/>
  <c r="T332" i="8"/>
  <c r="AA332" i="8" s="1"/>
  <c r="Z332" i="8"/>
  <c r="AC332" i="8" s="1"/>
  <c r="N334" i="8"/>
  <c r="C335" i="8"/>
  <c r="B336" i="8"/>
  <c r="L334" i="8" l="1"/>
  <c r="J334" i="8"/>
  <c r="K334" i="8"/>
  <c r="Z333" i="8"/>
  <c r="AC333" i="8" s="1"/>
  <c r="T333" i="8"/>
  <c r="AA333" i="8" s="1"/>
  <c r="W333" i="8"/>
  <c r="AB333" i="8" s="1"/>
  <c r="N335" i="8"/>
  <c r="C336" i="8"/>
  <c r="B337" i="8"/>
  <c r="L335" i="8" l="1"/>
  <c r="K335" i="8"/>
  <c r="J335" i="8"/>
  <c r="T334" i="8"/>
  <c r="AA334" i="8" s="1"/>
  <c r="W334" i="8"/>
  <c r="AB334" i="8" s="1"/>
  <c r="Z334" i="8"/>
  <c r="AC334" i="8" s="1"/>
  <c r="N336" i="8"/>
  <c r="C337" i="8"/>
  <c r="B338" i="8"/>
  <c r="L336" i="8" l="1"/>
  <c r="J336" i="8"/>
  <c r="T335" i="8"/>
  <c r="AA335" i="8" s="1"/>
  <c r="K336" i="8"/>
  <c r="W335" i="8"/>
  <c r="AB335" i="8" s="1"/>
  <c r="Z335" i="8"/>
  <c r="AC335" i="8" s="1"/>
  <c r="N337" i="8"/>
  <c r="C338" i="8"/>
  <c r="B339" i="8"/>
  <c r="Z336" i="8" l="1"/>
  <c r="AC336" i="8" s="1"/>
  <c r="L337" i="8"/>
  <c r="J337" i="8"/>
  <c r="T336" i="8"/>
  <c r="AA336" i="8" s="1"/>
  <c r="W336" i="8"/>
  <c r="AB336" i="8" s="1"/>
  <c r="K337" i="8"/>
  <c r="N338" i="8"/>
  <c r="C339" i="8"/>
  <c r="B340" i="8"/>
  <c r="Z337" i="8" l="1"/>
  <c r="AC337" i="8" s="1"/>
  <c r="J338" i="8"/>
  <c r="T337" i="8"/>
  <c r="AA337" i="8" s="1"/>
  <c r="W337" i="8"/>
  <c r="AB337" i="8" s="1"/>
  <c r="L338" i="8"/>
  <c r="K338" i="8"/>
  <c r="N339" i="8"/>
  <c r="C340" i="8"/>
  <c r="B341" i="8"/>
  <c r="K339" i="8" l="1"/>
  <c r="L339" i="8"/>
  <c r="J339" i="8"/>
  <c r="Z338" i="8"/>
  <c r="AC338" i="8" s="1"/>
  <c r="W338" i="8"/>
  <c r="AB338" i="8" s="1"/>
  <c r="T338" i="8"/>
  <c r="AA338" i="8" s="1"/>
  <c r="N340" i="8"/>
  <c r="C341" i="8"/>
  <c r="B342" i="8"/>
  <c r="L340" i="8" l="1"/>
  <c r="K340" i="8"/>
  <c r="J340" i="8"/>
  <c r="Z339" i="8"/>
  <c r="AC339" i="8" s="1"/>
  <c r="W339" i="8"/>
  <c r="AB339" i="8" s="1"/>
  <c r="T339" i="8"/>
  <c r="AA339" i="8" s="1"/>
  <c r="N341" i="8"/>
  <c r="C342" i="8"/>
  <c r="B343" i="8"/>
  <c r="Z340" i="8" l="1"/>
  <c r="AC340" i="8" s="1"/>
  <c r="J341" i="8"/>
  <c r="W340" i="8"/>
  <c r="AB340" i="8" s="1"/>
  <c r="L341" i="8"/>
  <c r="K341" i="8"/>
  <c r="T340" i="8"/>
  <c r="AA340" i="8" s="1"/>
  <c r="N342" i="8"/>
  <c r="B344" i="8"/>
  <c r="C343" i="8"/>
  <c r="L342" i="8" l="1"/>
  <c r="J342" i="8"/>
  <c r="K342" i="8"/>
  <c r="T341" i="8"/>
  <c r="AA341" i="8" s="1"/>
  <c r="W341" i="8"/>
  <c r="AB341" i="8" s="1"/>
  <c r="Z341" i="8"/>
  <c r="AC341" i="8" s="1"/>
  <c r="N343" i="8"/>
  <c r="C344" i="8"/>
  <c r="B345" i="8"/>
  <c r="L343" i="8" l="1"/>
  <c r="K343" i="8"/>
  <c r="J343" i="8"/>
  <c r="T342" i="8"/>
  <c r="AA342" i="8" s="1"/>
  <c r="W342" i="8"/>
  <c r="AB342" i="8" s="1"/>
  <c r="Z342" i="8"/>
  <c r="AC342" i="8" s="1"/>
  <c r="N344" i="8"/>
  <c r="B346" i="8"/>
  <c r="C345" i="8"/>
  <c r="L344" i="8" l="1"/>
  <c r="J344" i="8"/>
  <c r="T343" i="8"/>
  <c r="AA343" i="8" s="1"/>
  <c r="K344" i="8"/>
  <c r="W343" i="8"/>
  <c r="AB343" i="8" s="1"/>
  <c r="Z343" i="8"/>
  <c r="AC343" i="8" s="1"/>
  <c r="N345" i="8"/>
  <c r="C346" i="8"/>
  <c r="B347" i="8"/>
  <c r="Z344" i="8" l="1"/>
  <c r="AC344" i="8" s="1"/>
  <c r="L345" i="8"/>
  <c r="J345" i="8"/>
  <c r="W344" i="8"/>
  <c r="AB344" i="8" s="1"/>
  <c r="K345" i="8"/>
  <c r="T344" i="8"/>
  <c r="AA344" i="8" s="1"/>
  <c r="N346" i="8"/>
  <c r="B348" i="8"/>
  <c r="C347" i="8"/>
  <c r="L346" i="8" l="1"/>
  <c r="J346" i="8"/>
  <c r="Z345" i="8"/>
  <c r="AC345" i="8" s="1"/>
  <c r="W345" i="8"/>
  <c r="AB345" i="8" s="1"/>
  <c r="K346" i="8"/>
  <c r="T345" i="8"/>
  <c r="AA345" i="8" s="1"/>
  <c r="N347" i="8"/>
  <c r="C348" i="8"/>
  <c r="B349" i="8"/>
  <c r="L347" i="8" l="1"/>
  <c r="K347" i="8"/>
  <c r="J347" i="8"/>
  <c r="Z346" i="8"/>
  <c r="AC346" i="8" s="1"/>
  <c r="T346" i="8"/>
  <c r="AA346" i="8" s="1"/>
  <c r="W346" i="8"/>
  <c r="AB346" i="8" s="1"/>
  <c r="N348" i="8"/>
  <c r="B350" i="8"/>
  <c r="C349" i="8"/>
  <c r="L348" i="8" l="1"/>
  <c r="K348" i="8"/>
  <c r="J348" i="8"/>
  <c r="Z347" i="8"/>
  <c r="AC347" i="8" s="1"/>
  <c r="T347" i="8"/>
  <c r="AA347" i="8" s="1"/>
  <c r="W347" i="8"/>
  <c r="AB347" i="8" s="1"/>
  <c r="N349" i="8"/>
  <c r="C350" i="8"/>
  <c r="B351" i="8"/>
  <c r="L349" i="8" l="1"/>
  <c r="K349" i="8"/>
  <c r="J349" i="8"/>
  <c r="Z348" i="8"/>
  <c r="AC348" i="8" s="1"/>
  <c r="T348" i="8"/>
  <c r="AA348" i="8" s="1"/>
  <c r="W348" i="8"/>
  <c r="AB348" i="8" s="1"/>
  <c r="N350" i="8"/>
  <c r="C351" i="8"/>
  <c r="B352" i="8"/>
  <c r="L350" i="8" l="1"/>
  <c r="J350" i="8"/>
  <c r="Z349" i="8"/>
  <c r="AC349" i="8" s="1"/>
  <c r="K350" i="8"/>
  <c r="W349" i="8"/>
  <c r="AB349" i="8" s="1"/>
  <c r="T349" i="8"/>
  <c r="AA349" i="8" s="1"/>
  <c r="N351" i="8"/>
  <c r="C352" i="8"/>
  <c r="B353" i="8"/>
  <c r="L351" i="8" l="1"/>
  <c r="J351" i="8"/>
  <c r="K351" i="8"/>
  <c r="T350" i="8"/>
  <c r="AA350" i="8" s="1"/>
  <c r="W350" i="8"/>
  <c r="AB350" i="8" s="1"/>
  <c r="Z350" i="8"/>
  <c r="AC350" i="8" s="1"/>
  <c r="N352" i="8"/>
  <c r="C353" i="8"/>
  <c r="B354" i="8"/>
  <c r="L352" i="8" l="1"/>
  <c r="J352" i="8"/>
  <c r="T351" i="8"/>
  <c r="AA351" i="8" s="1"/>
  <c r="K352" i="8"/>
  <c r="W351" i="8"/>
  <c r="AB351" i="8" s="1"/>
  <c r="Z351" i="8"/>
  <c r="AC351" i="8" s="1"/>
  <c r="N353" i="8"/>
  <c r="C354" i="8"/>
  <c r="B355" i="8"/>
  <c r="L353" i="8" l="1"/>
  <c r="Z352" i="8"/>
  <c r="AC352" i="8" s="1"/>
  <c r="K353" i="8"/>
  <c r="J353" i="8"/>
  <c r="W352" i="8"/>
  <c r="AB352" i="8" s="1"/>
  <c r="T352" i="8"/>
  <c r="AA352" i="8" s="1"/>
  <c r="N354" i="8"/>
  <c r="C355" i="8"/>
  <c r="B356" i="8"/>
  <c r="Z353" i="8" l="1"/>
  <c r="AC353" i="8" s="1"/>
  <c r="L354" i="8"/>
  <c r="J354" i="8"/>
  <c r="K354" i="8"/>
  <c r="W353" i="8"/>
  <c r="AB353" i="8" s="1"/>
  <c r="T353" i="8"/>
  <c r="AA353" i="8" s="1"/>
  <c r="N355" i="8"/>
  <c r="C356" i="8"/>
  <c r="B357" i="8"/>
  <c r="Z354" i="8" l="1"/>
  <c r="AC354" i="8" s="1"/>
  <c r="L355" i="8"/>
  <c r="K355" i="8"/>
  <c r="W354" i="8"/>
  <c r="AB354" i="8" s="1"/>
  <c r="J355" i="8"/>
  <c r="T354" i="8"/>
  <c r="AA354" i="8" s="1"/>
  <c r="N356" i="8"/>
  <c r="C357" i="8"/>
  <c r="B358" i="8"/>
  <c r="L356" i="8" l="1"/>
  <c r="Z355" i="8"/>
  <c r="AC355" i="8" s="1"/>
  <c r="J356" i="8"/>
  <c r="T355" i="8"/>
  <c r="AA355" i="8" s="1"/>
  <c r="K356" i="8"/>
  <c r="W355" i="8"/>
  <c r="AB355" i="8" s="1"/>
  <c r="N357" i="8"/>
  <c r="C358" i="8"/>
  <c r="B359" i="8"/>
  <c r="L357" i="8" l="1"/>
  <c r="Z356" i="8"/>
  <c r="AC356" i="8" s="1"/>
  <c r="J357" i="8"/>
  <c r="K357" i="8"/>
  <c r="W356" i="8"/>
  <c r="AB356" i="8" s="1"/>
  <c r="T356" i="8"/>
  <c r="AA356" i="8" s="1"/>
  <c r="N358" i="8"/>
  <c r="B360" i="8"/>
  <c r="C359" i="8"/>
  <c r="Z357" i="8" l="1"/>
  <c r="AC357" i="8" s="1"/>
  <c r="L358" i="8"/>
  <c r="J358" i="8"/>
  <c r="K358" i="8"/>
  <c r="T357" i="8"/>
  <c r="AA357" i="8" s="1"/>
  <c r="W357" i="8"/>
  <c r="AB357" i="8" s="1"/>
  <c r="N359" i="8"/>
  <c r="B361" i="8"/>
  <c r="C360" i="8"/>
  <c r="L359" i="8" l="1"/>
  <c r="J359" i="8"/>
  <c r="K359" i="8"/>
  <c r="T358" i="8"/>
  <c r="AA358" i="8" s="1"/>
  <c r="W358" i="8"/>
  <c r="AB358" i="8" s="1"/>
  <c r="Z358" i="8"/>
  <c r="AC358" i="8" s="1"/>
  <c r="N360" i="8"/>
  <c r="C361" i="8"/>
  <c r="B362" i="8"/>
  <c r="L360" i="8" l="1"/>
  <c r="J360" i="8"/>
  <c r="K360" i="8"/>
  <c r="T359" i="8"/>
  <c r="AA359" i="8" s="1"/>
  <c r="W359" i="8"/>
  <c r="AB359" i="8" s="1"/>
  <c r="Z359" i="8"/>
  <c r="AC359" i="8" s="1"/>
  <c r="N361" i="8"/>
  <c r="B363" i="8"/>
  <c r="C362" i="8"/>
  <c r="Z360" i="8" l="1"/>
  <c r="AC360" i="8" s="1"/>
  <c r="L361" i="8"/>
  <c r="J361" i="8"/>
  <c r="K361" i="8"/>
  <c r="W360" i="8"/>
  <c r="AB360" i="8" s="1"/>
  <c r="T360" i="8"/>
  <c r="AA360" i="8" s="1"/>
  <c r="N362" i="8"/>
  <c r="C363" i="8"/>
  <c r="B364" i="8"/>
  <c r="L362" i="8" l="1"/>
  <c r="K362" i="8"/>
  <c r="J362" i="8"/>
  <c r="W361" i="8"/>
  <c r="AB361" i="8" s="1"/>
  <c r="Z361" i="8"/>
  <c r="AC361" i="8" s="1"/>
  <c r="T361" i="8"/>
  <c r="AA361" i="8" s="1"/>
  <c r="N363" i="8"/>
  <c r="B365" i="8"/>
  <c r="C364" i="8"/>
  <c r="W362" i="8" l="1"/>
  <c r="AB362" i="8" s="1"/>
  <c r="L363" i="8"/>
  <c r="J363" i="8"/>
  <c r="T362" i="8"/>
  <c r="AA362" i="8" s="1"/>
  <c r="K363" i="8"/>
  <c r="Z362" i="8"/>
  <c r="AC362" i="8" s="1"/>
  <c r="N364" i="8"/>
  <c r="B366" i="8"/>
  <c r="C365" i="8"/>
  <c r="L364" i="8" l="1"/>
  <c r="K364" i="8"/>
  <c r="J364" i="8"/>
  <c r="Z363" i="8"/>
  <c r="AC363" i="8" s="1"/>
  <c r="W363" i="8"/>
  <c r="AB363" i="8" s="1"/>
  <c r="T363" i="8"/>
  <c r="AA363" i="8" s="1"/>
  <c r="N365" i="8"/>
  <c r="B367" i="8"/>
  <c r="C366" i="8"/>
  <c r="L365" i="8" l="1"/>
  <c r="J365" i="8"/>
  <c r="K365" i="8"/>
  <c r="T364" i="8"/>
  <c r="AA364" i="8" s="1"/>
  <c r="Z364" i="8"/>
  <c r="AC364" i="8" s="1"/>
  <c r="W364" i="8"/>
  <c r="AB364" i="8" s="1"/>
  <c r="N366" i="8"/>
  <c r="B368" i="8"/>
  <c r="C367" i="8"/>
  <c r="L366" i="8" l="1"/>
  <c r="Z365" i="8"/>
  <c r="AC365" i="8" s="1"/>
  <c r="J366" i="8"/>
  <c r="T365" i="8"/>
  <c r="AA365" i="8" s="1"/>
  <c r="K366" i="8"/>
  <c r="W365" i="8"/>
  <c r="AB365" i="8" s="1"/>
  <c r="N367" i="8"/>
  <c r="B369" i="8"/>
  <c r="C368" i="8"/>
  <c r="L367" i="8" l="1"/>
  <c r="J367" i="8"/>
  <c r="T366" i="8"/>
  <c r="AA366" i="8" s="1"/>
  <c r="K367" i="8"/>
  <c r="W366" i="8"/>
  <c r="AB366" i="8" s="1"/>
  <c r="Z366" i="8"/>
  <c r="AC366" i="8" s="1"/>
  <c r="N368" i="8"/>
  <c r="C369" i="8"/>
  <c r="B370" i="8"/>
  <c r="K368" i="8" l="1"/>
  <c r="L368" i="8"/>
  <c r="J368" i="8"/>
  <c r="T367" i="8"/>
  <c r="AA367" i="8" s="1"/>
  <c r="W367" i="8"/>
  <c r="AB367" i="8" s="1"/>
  <c r="Z367" i="8"/>
  <c r="AC367" i="8" s="1"/>
  <c r="N369" i="8"/>
  <c r="B371" i="8"/>
  <c r="C370" i="8"/>
  <c r="L369" i="8" l="1"/>
  <c r="Z368" i="8"/>
  <c r="AC368" i="8" s="1"/>
  <c r="J369" i="8"/>
  <c r="T368" i="8"/>
  <c r="AA368" i="8" s="1"/>
  <c r="W368" i="8"/>
  <c r="AB368" i="8" s="1"/>
  <c r="K369" i="8"/>
  <c r="N370" i="8"/>
  <c r="C371" i="8"/>
  <c r="B372" i="8"/>
  <c r="L370" i="8" l="1"/>
  <c r="Z369" i="8"/>
  <c r="AC369" i="8" s="1"/>
  <c r="J370" i="8"/>
  <c r="W369" i="8"/>
  <c r="AB369" i="8" s="1"/>
  <c r="K370" i="8"/>
  <c r="T369" i="8"/>
  <c r="AA369" i="8" s="1"/>
  <c r="N371" i="8"/>
  <c r="B373" i="8"/>
  <c r="C372" i="8"/>
  <c r="K371" i="8" l="1"/>
  <c r="L371" i="8"/>
  <c r="Z370" i="8"/>
  <c r="AC370" i="8" s="1"/>
  <c r="J371" i="8"/>
  <c r="T370" i="8"/>
  <c r="AA370" i="8" s="1"/>
  <c r="W370" i="8"/>
  <c r="AB370" i="8" s="1"/>
  <c r="N372" i="8"/>
  <c r="B374" i="8"/>
  <c r="C373" i="8"/>
  <c r="L372" i="8" l="1"/>
  <c r="K372" i="8"/>
  <c r="Z371" i="8"/>
  <c r="AC371" i="8" s="1"/>
  <c r="J372" i="8"/>
  <c r="W371" i="8"/>
  <c r="AB371" i="8" s="1"/>
  <c r="T371" i="8"/>
  <c r="AA371" i="8" s="1"/>
  <c r="N373" i="8"/>
  <c r="C374" i="8"/>
  <c r="B375" i="8"/>
  <c r="L373" i="8" l="1"/>
  <c r="J373" i="8"/>
  <c r="T372" i="8"/>
  <c r="AA372" i="8" s="1"/>
  <c r="K373" i="8"/>
  <c r="W372" i="8"/>
  <c r="AB372" i="8" s="1"/>
  <c r="Z372" i="8"/>
  <c r="AC372" i="8" s="1"/>
  <c r="N374" i="8"/>
  <c r="B376" i="8"/>
  <c r="C375" i="8"/>
  <c r="K374" i="8" l="1"/>
  <c r="L374" i="8"/>
  <c r="J374" i="8"/>
  <c r="Z373" i="8"/>
  <c r="AC373" i="8" s="1"/>
  <c r="W373" i="8"/>
  <c r="AB373" i="8" s="1"/>
  <c r="T373" i="8"/>
  <c r="AA373" i="8" s="1"/>
  <c r="N375" i="8"/>
  <c r="C376" i="8"/>
  <c r="B377" i="8"/>
  <c r="K375" i="8" l="1"/>
  <c r="L375" i="8"/>
  <c r="J375" i="8"/>
  <c r="T374" i="8"/>
  <c r="AA374" i="8" s="1"/>
  <c r="W374" i="8"/>
  <c r="AB374" i="8" s="1"/>
  <c r="Z374" i="8"/>
  <c r="AC374" i="8" s="1"/>
  <c r="N376" i="8"/>
  <c r="C377" i="8"/>
  <c r="B378" i="8"/>
  <c r="L376" i="8" l="1"/>
  <c r="J376" i="8"/>
  <c r="T375" i="8"/>
  <c r="AA375" i="8" s="1"/>
  <c r="K376" i="8"/>
  <c r="W375" i="8"/>
  <c r="AB375" i="8" s="1"/>
  <c r="Z375" i="8"/>
  <c r="AC375" i="8" s="1"/>
  <c r="N377" i="8"/>
  <c r="C378" i="8"/>
  <c r="B379" i="8"/>
  <c r="L377" i="8" l="1"/>
  <c r="Z376" i="8"/>
  <c r="AC376" i="8" s="1"/>
  <c r="J377" i="8"/>
  <c r="T376" i="8"/>
  <c r="AA376" i="8" s="1"/>
  <c r="K377" i="8"/>
  <c r="W376" i="8"/>
  <c r="AB376" i="8" s="1"/>
  <c r="N378" i="8"/>
  <c r="B380" i="8"/>
  <c r="C379" i="8"/>
  <c r="K378" i="8" l="1"/>
  <c r="Z377" i="8"/>
  <c r="AC377" i="8" s="1"/>
  <c r="J378" i="8"/>
  <c r="W377" i="8"/>
  <c r="AB377" i="8" s="1"/>
  <c r="L378" i="8"/>
  <c r="T377" i="8"/>
  <c r="AA377" i="8" s="1"/>
  <c r="N379" i="8"/>
  <c r="C380" i="8"/>
  <c r="B381" i="8"/>
  <c r="L379" i="8" l="1"/>
  <c r="K379" i="8"/>
  <c r="J379" i="8"/>
  <c r="W378" i="8"/>
  <c r="AB378" i="8" s="1"/>
  <c r="T378" i="8"/>
  <c r="AA378" i="8" s="1"/>
  <c r="Z378" i="8"/>
  <c r="AC378" i="8" s="1"/>
  <c r="N380" i="8"/>
  <c r="B382" i="8"/>
  <c r="C381" i="8"/>
  <c r="L380" i="8" l="1"/>
  <c r="Z379" i="8"/>
  <c r="AC379" i="8" s="1"/>
  <c r="J380" i="8"/>
  <c r="K380" i="8"/>
  <c r="W379" i="8"/>
  <c r="AB379" i="8" s="1"/>
  <c r="T379" i="8"/>
  <c r="AA379" i="8" s="1"/>
  <c r="N381" i="8"/>
  <c r="C382" i="8"/>
  <c r="B383" i="8"/>
  <c r="L381" i="8" l="1"/>
  <c r="K381" i="8"/>
  <c r="J381" i="8"/>
  <c r="Z380" i="8"/>
  <c r="AC380" i="8" s="1"/>
  <c r="W380" i="8"/>
  <c r="AB380" i="8" s="1"/>
  <c r="T380" i="8"/>
  <c r="AA380" i="8" s="1"/>
  <c r="N382" i="8"/>
  <c r="B384" i="8"/>
  <c r="C383" i="8"/>
  <c r="L382" i="8" l="1"/>
  <c r="K382" i="8"/>
  <c r="J382" i="8"/>
  <c r="Z381" i="8"/>
  <c r="AC381" i="8" s="1"/>
  <c r="W381" i="8"/>
  <c r="AB381" i="8" s="1"/>
  <c r="T381" i="8"/>
  <c r="AA381" i="8" s="1"/>
  <c r="N383" i="8"/>
  <c r="C384" i="8"/>
  <c r="B385" i="8"/>
  <c r="L383" i="8" l="1"/>
  <c r="K383" i="8"/>
  <c r="J383" i="8"/>
  <c r="T382" i="8"/>
  <c r="AA382" i="8" s="1"/>
  <c r="W382" i="8"/>
  <c r="AB382" i="8" s="1"/>
  <c r="Z382" i="8"/>
  <c r="AC382" i="8" s="1"/>
  <c r="N384" i="8"/>
  <c r="B386" i="8"/>
  <c r="C385" i="8"/>
  <c r="L384" i="8" l="1"/>
  <c r="J384" i="8"/>
  <c r="T383" i="8"/>
  <c r="AA383" i="8" s="1"/>
  <c r="K384" i="8"/>
  <c r="W383" i="8"/>
  <c r="AB383" i="8" s="1"/>
  <c r="Z383" i="8"/>
  <c r="AC383" i="8" s="1"/>
  <c r="N385" i="8"/>
  <c r="C386" i="8"/>
  <c r="B387" i="8"/>
  <c r="L385" i="8" l="1"/>
  <c r="Z384" i="8"/>
  <c r="AC384" i="8" s="1"/>
  <c r="W384" i="8"/>
  <c r="AB384" i="8" s="1"/>
  <c r="J385" i="8"/>
  <c r="T384" i="8"/>
  <c r="AA384" i="8" s="1"/>
  <c r="K385" i="8"/>
  <c r="N386" i="8"/>
  <c r="B388" i="8"/>
  <c r="C387" i="8"/>
  <c r="W385" i="8" l="1"/>
  <c r="AB385" i="8" s="1"/>
  <c r="Z385" i="8"/>
  <c r="AC385" i="8" s="1"/>
  <c r="J386" i="8"/>
  <c r="L386" i="8"/>
  <c r="K386" i="8"/>
  <c r="T385" i="8"/>
  <c r="AA385" i="8" s="1"/>
  <c r="N387" i="8"/>
  <c r="C388" i="8"/>
  <c r="B389" i="8"/>
  <c r="K387" i="8" l="1"/>
  <c r="L387" i="8"/>
  <c r="Z386" i="8"/>
  <c r="AC386" i="8" s="1"/>
  <c r="J387" i="8"/>
  <c r="T386" i="8"/>
  <c r="AA386" i="8" s="1"/>
  <c r="W386" i="8"/>
  <c r="AB386" i="8" s="1"/>
  <c r="N388" i="8"/>
  <c r="B390" i="8"/>
  <c r="C389" i="8"/>
  <c r="Z387" i="8" l="1"/>
  <c r="AC387" i="8" s="1"/>
  <c r="J388" i="8"/>
  <c r="L388" i="8"/>
  <c r="K388" i="8"/>
  <c r="W387" i="8"/>
  <c r="AB387" i="8" s="1"/>
  <c r="T387" i="8"/>
  <c r="AA387" i="8" s="1"/>
  <c r="N389" i="8"/>
  <c r="C390" i="8"/>
  <c r="B391" i="8"/>
  <c r="L389" i="8" l="1"/>
  <c r="J389" i="8"/>
  <c r="K389" i="8"/>
  <c r="T388" i="8"/>
  <c r="AA388" i="8" s="1"/>
  <c r="Z388" i="8"/>
  <c r="AC388" i="8" s="1"/>
  <c r="W388" i="8"/>
  <c r="AB388" i="8" s="1"/>
  <c r="N390" i="8"/>
  <c r="B392" i="8"/>
  <c r="C391" i="8"/>
  <c r="L390" i="8" l="1"/>
  <c r="K390" i="8"/>
  <c r="J390" i="8"/>
  <c r="Z389" i="8"/>
  <c r="AC389" i="8" s="1"/>
  <c r="T389" i="8"/>
  <c r="AA389" i="8" s="1"/>
  <c r="W389" i="8"/>
  <c r="AB389" i="8" s="1"/>
  <c r="N391" i="8"/>
  <c r="C392" i="8"/>
  <c r="B393" i="8"/>
  <c r="L391" i="8" l="1"/>
  <c r="K391" i="8"/>
  <c r="J391" i="8"/>
  <c r="T390" i="8"/>
  <c r="AA390" i="8" s="1"/>
  <c r="W390" i="8"/>
  <c r="AB390" i="8" s="1"/>
  <c r="Z390" i="8"/>
  <c r="AC390" i="8" s="1"/>
  <c r="N392" i="8"/>
  <c r="B394" i="8"/>
  <c r="C393" i="8"/>
  <c r="L392" i="8" l="1"/>
  <c r="J392" i="8"/>
  <c r="T391" i="8"/>
  <c r="AA391" i="8" s="1"/>
  <c r="K392" i="8"/>
  <c r="W391" i="8"/>
  <c r="AB391" i="8" s="1"/>
  <c r="Z391" i="8"/>
  <c r="AC391" i="8" s="1"/>
  <c r="N393" i="8"/>
  <c r="C394" i="8"/>
  <c r="B395" i="8"/>
  <c r="Z392" i="8" l="1"/>
  <c r="AC392" i="8" s="1"/>
  <c r="L393" i="8"/>
  <c r="W392" i="8"/>
  <c r="AB392" i="8" s="1"/>
  <c r="J393" i="8"/>
  <c r="K393" i="8"/>
  <c r="T392" i="8"/>
  <c r="AA392" i="8" s="1"/>
  <c r="N394" i="8"/>
  <c r="B396" i="8"/>
  <c r="C395" i="8"/>
  <c r="Z393" i="8" l="1"/>
  <c r="AC393" i="8" s="1"/>
  <c r="J394" i="8"/>
  <c r="K394" i="8"/>
  <c r="L394" i="8"/>
  <c r="W393" i="8"/>
  <c r="AB393" i="8" s="1"/>
  <c r="T393" i="8"/>
  <c r="AA393" i="8" s="1"/>
  <c r="N395" i="8"/>
  <c r="C396" i="8"/>
  <c r="B397" i="8"/>
  <c r="K395" i="8" l="1"/>
  <c r="L395" i="8"/>
  <c r="Z394" i="8"/>
  <c r="AC394" i="8" s="1"/>
  <c r="J395" i="8"/>
  <c r="W394" i="8"/>
  <c r="AB394" i="8" s="1"/>
  <c r="T394" i="8"/>
  <c r="AA394" i="8" s="1"/>
  <c r="N396" i="8"/>
  <c r="C397" i="8"/>
  <c r="B398" i="8"/>
  <c r="W395" i="8" l="1"/>
  <c r="AB395" i="8" s="1"/>
  <c r="J396" i="8"/>
  <c r="Z395" i="8"/>
  <c r="AC395" i="8" s="1"/>
  <c r="K396" i="8"/>
  <c r="L396" i="8"/>
  <c r="T395" i="8"/>
  <c r="AA395" i="8" s="1"/>
  <c r="N397" i="8"/>
  <c r="C398" i="8"/>
  <c r="B399" i="8"/>
  <c r="K397" i="8" l="1"/>
  <c r="J397" i="8"/>
  <c r="L397" i="8"/>
  <c r="T396" i="8"/>
  <c r="AA396" i="8" s="1"/>
  <c r="W396" i="8"/>
  <c r="AB396" i="8" s="1"/>
  <c r="Z396" i="8"/>
  <c r="AC396" i="8" s="1"/>
  <c r="N398" i="8"/>
  <c r="B400" i="8"/>
  <c r="C399" i="8"/>
  <c r="K398" i="8" l="1"/>
  <c r="L398" i="8"/>
  <c r="J398" i="8"/>
  <c r="T397" i="8"/>
  <c r="AA397" i="8" s="1"/>
  <c r="W397" i="8"/>
  <c r="AB397" i="8" s="1"/>
  <c r="Z397" i="8"/>
  <c r="AC397" i="8" s="1"/>
  <c r="N399" i="8"/>
  <c r="C400" i="8"/>
  <c r="B401" i="8"/>
  <c r="J399" i="8" l="1"/>
  <c r="L399" i="8"/>
  <c r="K399" i="8"/>
  <c r="T398" i="8"/>
  <c r="AA398" i="8" s="1"/>
  <c r="W398" i="8"/>
  <c r="AB398" i="8" s="1"/>
  <c r="Z398" i="8"/>
  <c r="AC398" i="8" s="1"/>
  <c r="N400" i="8"/>
  <c r="C401" i="8"/>
  <c r="B402" i="8"/>
  <c r="J400" i="8" l="1"/>
  <c r="T399" i="8"/>
  <c r="AA399" i="8" s="1"/>
  <c r="L400" i="8"/>
  <c r="K400" i="8"/>
  <c r="W399" i="8"/>
  <c r="AB399" i="8" s="1"/>
  <c r="Z399" i="8"/>
  <c r="AC399" i="8" s="1"/>
  <c r="N401" i="8"/>
  <c r="C402" i="8"/>
  <c r="B403" i="8"/>
  <c r="W400" i="8" l="1"/>
  <c r="AB400" i="8" s="1"/>
  <c r="L401" i="8"/>
  <c r="K401" i="8"/>
  <c r="Z400" i="8"/>
  <c r="AC400" i="8" s="1"/>
  <c r="J401" i="8"/>
  <c r="T400" i="8"/>
  <c r="AA400" i="8" s="1"/>
  <c r="N402" i="8"/>
  <c r="B404" i="8"/>
  <c r="C403" i="8"/>
  <c r="L402" i="8" l="1"/>
  <c r="W401" i="8"/>
  <c r="AB401" i="8" s="1"/>
  <c r="Z401" i="8"/>
  <c r="AC401" i="8" s="1"/>
  <c r="J402" i="8"/>
  <c r="T401" i="8"/>
  <c r="AA401" i="8" s="1"/>
  <c r="K402" i="8"/>
  <c r="N403" i="8"/>
  <c r="C404" i="8"/>
  <c r="B405" i="8"/>
  <c r="W402" i="8" l="1"/>
  <c r="AB402" i="8" s="1"/>
  <c r="Z402" i="8"/>
  <c r="AC402" i="8" s="1"/>
  <c r="J403" i="8"/>
  <c r="L403" i="8"/>
  <c r="K403" i="8"/>
  <c r="T402" i="8"/>
  <c r="AA402" i="8" s="1"/>
  <c r="N404" i="8"/>
  <c r="B406" i="8"/>
  <c r="C405" i="8"/>
  <c r="K404" i="8" l="1"/>
  <c r="L404" i="8"/>
  <c r="J404" i="8"/>
  <c r="T403" i="8"/>
  <c r="AA403" i="8" s="1"/>
  <c r="W403" i="8"/>
  <c r="AB403" i="8" s="1"/>
  <c r="Z403" i="8"/>
  <c r="AC403" i="8" s="1"/>
  <c r="N405" i="8"/>
  <c r="C406" i="8"/>
  <c r="B407" i="8"/>
  <c r="L405" i="8" l="1"/>
  <c r="J405" i="8"/>
  <c r="K405" i="8"/>
  <c r="T404" i="8"/>
  <c r="AA404" i="8" s="1"/>
  <c r="W404" i="8"/>
  <c r="AB404" i="8" s="1"/>
  <c r="Z404" i="8"/>
  <c r="AC404" i="8" s="1"/>
  <c r="N406" i="8"/>
  <c r="B408" i="8"/>
  <c r="C407" i="8"/>
  <c r="L406" i="8" l="1"/>
  <c r="J406" i="8"/>
  <c r="K406" i="8"/>
  <c r="W405" i="8"/>
  <c r="AB405" i="8" s="1"/>
  <c r="T405" i="8"/>
  <c r="AA405" i="8" s="1"/>
  <c r="Z405" i="8"/>
  <c r="AC405" i="8" s="1"/>
  <c r="N407" i="8"/>
  <c r="C408" i="8"/>
  <c r="B409" i="8"/>
  <c r="L407" i="8" l="1"/>
  <c r="K407" i="8"/>
  <c r="J407" i="8"/>
  <c r="T406" i="8"/>
  <c r="AA406" i="8" s="1"/>
  <c r="W406" i="8"/>
  <c r="AB406" i="8" s="1"/>
  <c r="Z406" i="8"/>
  <c r="AC406" i="8" s="1"/>
  <c r="N408" i="8"/>
  <c r="B410" i="8"/>
  <c r="C409" i="8"/>
  <c r="L408" i="8" l="1"/>
  <c r="J408" i="8"/>
  <c r="T407" i="8"/>
  <c r="AA407" i="8" s="1"/>
  <c r="K408" i="8"/>
  <c r="W407" i="8"/>
  <c r="AB407" i="8" s="1"/>
  <c r="Z407" i="8"/>
  <c r="AC407" i="8" s="1"/>
  <c r="N409" i="8"/>
  <c r="C410" i="8"/>
  <c r="B411" i="8"/>
  <c r="L409" i="8" l="1"/>
  <c r="Z408" i="8"/>
  <c r="AC408" i="8" s="1"/>
  <c r="J409" i="8"/>
  <c r="T408" i="8"/>
  <c r="AA408" i="8" s="1"/>
  <c r="K409" i="8"/>
  <c r="W408" i="8"/>
  <c r="AB408" i="8" s="1"/>
  <c r="N410" i="8"/>
  <c r="B412" i="8"/>
  <c r="C411" i="8"/>
  <c r="L410" i="8" l="1"/>
  <c r="J410" i="8"/>
  <c r="K410" i="8"/>
  <c r="Z409" i="8"/>
  <c r="AC409" i="8" s="1"/>
  <c r="W409" i="8"/>
  <c r="AB409" i="8" s="1"/>
  <c r="T409" i="8"/>
  <c r="AA409" i="8" s="1"/>
  <c r="N411" i="8"/>
  <c r="C412" i="8"/>
  <c r="B413" i="8"/>
  <c r="K411" i="8" l="1"/>
  <c r="J411" i="8"/>
  <c r="L411" i="8"/>
  <c r="Z410" i="8"/>
  <c r="AC410" i="8" s="1"/>
  <c r="T410" i="8"/>
  <c r="AA410" i="8" s="1"/>
  <c r="W410" i="8"/>
  <c r="AB410" i="8" s="1"/>
  <c r="N412" i="8"/>
  <c r="B414" i="8"/>
  <c r="C413" i="8"/>
  <c r="L412" i="8" l="1"/>
  <c r="K412" i="8"/>
  <c r="J412" i="8"/>
  <c r="Z411" i="8"/>
  <c r="AC411" i="8" s="1"/>
  <c r="W411" i="8"/>
  <c r="AB411" i="8" s="1"/>
  <c r="T411" i="8"/>
  <c r="AA411" i="8" s="1"/>
  <c r="N413" i="8"/>
  <c r="C414" i="8"/>
  <c r="B415" i="8"/>
  <c r="L413" i="8" l="1"/>
  <c r="K413" i="8"/>
  <c r="J413" i="8"/>
  <c r="Z412" i="8"/>
  <c r="AC412" i="8" s="1"/>
  <c r="T412" i="8"/>
  <c r="AA412" i="8" s="1"/>
  <c r="W412" i="8"/>
  <c r="AB412" i="8" s="1"/>
  <c r="N414" i="8"/>
  <c r="B416" i="8"/>
  <c r="C415" i="8"/>
  <c r="L414" i="8" l="1"/>
  <c r="J414" i="8"/>
  <c r="Z413" i="8"/>
  <c r="AC413" i="8" s="1"/>
  <c r="K414" i="8"/>
  <c r="T413" i="8"/>
  <c r="AA413" i="8" s="1"/>
  <c r="W413" i="8"/>
  <c r="AB413" i="8" s="1"/>
  <c r="N415" i="8"/>
  <c r="C416" i="8"/>
  <c r="B417" i="8"/>
  <c r="L415" i="8" l="1"/>
  <c r="K415" i="8"/>
  <c r="J415" i="8"/>
  <c r="T414" i="8"/>
  <c r="AA414" i="8" s="1"/>
  <c r="W414" i="8"/>
  <c r="AB414" i="8" s="1"/>
  <c r="Z414" i="8"/>
  <c r="AC414" i="8" s="1"/>
  <c r="N416" i="8"/>
  <c r="B418" i="8"/>
  <c r="C417" i="8"/>
  <c r="L416" i="8" l="1"/>
  <c r="J416" i="8"/>
  <c r="T415" i="8"/>
  <c r="AA415" i="8" s="1"/>
  <c r="K416" i="8"/>
  <c r="W415" i="8"/>
  <c r="AB415" i="8" s="1"/>
  <c r="Z415" i="8"/>
  <c r="AC415" i="8" s="1"/>
  <c r="N417" i="8"/>
  <c r="C418" i="8"/>
  <c r="B419" i="8"/>
  <c r="Z416" i="8" l="1"/>
  <c r="AC416" i="8" s="1"/>
  <c r="L417" i="8"/>
  <c r="W416" i="8"/>
  <c r="AB416" i="8" s="1"/>
  <c r="J417" i="8"/>
  <c r="T416" i="8"/>
  <c r="AA416" i="8" s="1"/>
  <c r="K417" i="8"/>
  <c r="N418" i="8"/>
  <c r="B420" i="8"/>
  <c r="C419" i="8"/>
  <c r="W417" i="8" l="1"/>
  <c r="AB417" i="8" s="1"/>
  <c r="Z417" i="8"/>
  <c r="AC417" i="8" s="1"/>
  <c r="J418" i="8"/>
  <c r="L418" i="8"/>
  <c r="K418" i="8"/>
  <c r="T417" i="8"/>
  <c r="AA417" i="8" s="1"/>
  <c r="N419" i="8"/>
  <c r="C420" i="8"/>
  <c r="B421" i="8"/>
  <c r="L419" i="8" l="1"/>
  <c r="K419" i="8"/>
  <c r="Z418" i="8"/>
  <c r="AC418" i="8" s="1"/>
  <c r="J419" i="8"/>
  <c r="T418" i="8"/>
  <c r="AA418" i="8" s="1"/>
  <c r="W418" i="8"/>
  <c r="AB418" i="8" s="1"/>
  <c r="N420" i="8"/>
  <c r="B422" i="8"/>
  <c r="C421" i="8"/>
  <c r="L420" i="8" l="1"/>
  <c r="Z419" i="8"/>
  <c r="AC419" i="8" s="1"/>
  <c r="J420" i="8"/>
  <c r="K420" i="8"/>
  <c r="W419" i="8"/>
  <c r="AB419" i="8" s="1"/>
  <c r="T419" i="8"/>
  <c r="AA419" i="8" s="1"/>
  <c r="N421" i="8"/>
  <c r="C422" i="8"/>
  <c r="B423" i="8"/>
  <c r="L421" i="8" l="1"/>
  <c r="J421" i="8"/>
  <c r="Z420" i="8"/>
  <c r="AC420" i="8" s="1"/>
  <c r="W420" i="8"/>
  <c r="AB420" i="8" s="1"/>
  <c r="K421" i="8"/>
  <c r="T420" i="8"/>
  <c r="AA420" i="8" s="1"/>
  <c r="N422" i="8"/>
  <c r="B424" i="8"/>
  <c r="C423" i="8"/>
  <c r="L422" i="8" l="1"/>
  <c r="K422" i="8"/>
  <c r="J422" i="8"/>
  <c r="Z421" i="8"/>
  <c r="AC421" i="8" s="1"/>
  <c r="T421" i="8"/>
  <c r="AA421" i="8" s="1"/>
  <c r="W421" i="8"/>
  <c r="AB421" i="8" s="1"/>
  <c r="N423" i="8"/>
  <c r="C424" i="8"/>
  <c r="B425" i="8"/>
  <c r="L423" i="8" l="1"/>
  <c r="J423" i="8"/>
  <c r="K423" i="8"/>
  <c r="T422" i="8"/>
  <c r="AA422" i="8" s="1"/>
  <c r="W422" i="8"/>
  <c r="AB422" i="8" s="1"/>
  <c r="Z422" i="8"/>
  <c r="AC422" i="8" s="1"/>
  <c r="N424" i="8"/>
  <c r="B426" i="8"/>
  <c r="C425" i="8"/>
  <c r="L424" i="8" l="1"/>
  <c r="J424" i="8"/>
  <c r="T423" i="8"/>
  <c r="AA423" i="8" s="1"/>
  <c r="K424" i="8"/>
  <c r="W423" i="8"/>
  <c r="AB423" i="8" s="1"/>
  <c r="Z423" i="8"/>
  <c r="AC423" i="8" s="1"/>
  <c r="N425" i="8"/>
  <c r="C426" i="8"/>
  <c r="B427" i="8"/>
  <c r="L425" i="8" l="1"/>
  <c r="W424" i="8"/>
  <c r="AB424" i="8" s="1"/>
  <c r="Z424" i="8"/>
  <c r="AC424" i="8" s="1"/>
  <c r="J425" i="8"/>
  <c r="T424" i="8"/>
  <c r="AA424" i="8" s="1"/>
  <c r="K425" i="8"/>
  <c r="N426" i="8"/>
  <c r="B428" i="8"/>
  <c r="C427" i="8"/>
  <c r="W425" i="8" l="1"/>
  <c r="AB425" i="8" s="1"/>
  <c r="Z425" i="8"/>
  <c r="AC425" i="8" s="1"/>
  <c r="J426" i="8"/>
  <c r="K426" i="8"/>
  <c r="L426" i="8"/>
  <c r="T425" i="8"/>
  <c r="AA425" i="8" s="1"/>
  <c r="N427" i="8"/>
  <c r="C428" i="8"/>
  <c r="B429" i="8"/>
  <c r="L427" i="8" l="1"/>
  <c r="Z426" i="8"/>
  <c r="AC426" i="8" s="1"/>
  <c r="J427" i="8"/>
  <c r="K427" i="8"/>
  <c r="W426" i="8"/>
  <c r="AB426" i="8" s="1"/>
  <c r="T426" i="8"/>
  <c r="AA426" i="8" s="1"/>
  <c r="N428" i="8"/>
  <c r="B430" i="8"/>
  <c r="C429" i="8"/>
  <c r="L428" i="8" l="1"/>
  <c r="J428" i="8"/>
  <c r="Z427" i="8"/>
  <c r="AC427" i="8" s="1"/>
  <c r="K428" i="8"/>
  <c r="T427" i="8"/>
  <c r="AA427" i="8" s="1"/>
  <c r="W427" i="8"/>
  <c r="AB427" i="8" s="1"/>
  <c r="N429" i="8"/>
  <c r="C430" i="8"/>
  <c r="B431" i="8"/>
  <c r="K429" i="8" l="1"/>
  <c r="L429" i="8"/>
  <c r="J429" i="8"/>
  <c r="Z428" i="8"/>
  <c r="AC428" i="8" s="1"/>
  <c r="W428" i="8"/>
  <c r="AB428" i="8" s="1"/>
  <c r="T428" i="8"/>
  <c r="AA428" i="8" s="1"/>
  <c r="N430" i="8"/>
  <c r="B432" i="8"/>
  <c r="C431" i="8"/>
  <c r="L430" i="8" l="1"/>
  <c r="K430" i="8"/>
  <c r="J430" i="8"/>
  <c r="Z429" i="8"/>
  <c r="AC429" i="8" s="1"/>
  <c r="T429" i="8"/>
  <c r="AA429" i="8" s="1"/>
  <c r="W429" i="8"/>
  <c r="AB429" i="8" s="1"/>
  <c r="N431" i="8"/>
  <c r="C432" i="8"/>
  <c r="B433" i="8"/>
  <c r="L431" i="8" l="1"/>
  <c r="J431" i="8"/>
  <c r="K431" i="8"/>
  <c r="T430" i="8"/>
  <c r="AA430" i="8" s="1"/>
  <c r="W430" i="8"/>
  <c r="AB430" i="8" s="1"/>
  <c r="Z430" i="8"/>
  <c r="AC430" i="8" s="1"/>
  <c r="N432" i="8"/>
  <c r="B434" i="8"/>
  <c r="C433" i="8"/>
  <c r="L432" i="8" l="1"/>
  <c r="J432" i="8"/>
  <c r="K432" i="8"/>
  <c r="T431" i="8"/>
  <c r="AA431" i="8" s="1"/>
  <c r="W431" i="8"/>
  <c r="AB431" i="8" s="1"/>
  <c r="Z431" i="8"/>
  <c r="AC431" i="8" s="1"/>
  <c r="N433" i="8"/>
  <c r="C434" i="8"/>
  <c r="B435" i="8"/>
  <c r="Z432" i="8" l="1"/>
  <c r="AC432" i="8" s="1"/>
  <c r="L433" i="8"/>
  <c r="K433" i="8"/>
  <c r="W432" i="8"/>
  <c r="AB432" i="8" s="1"/>
  <c r="J433" i="8"/>
  <c r="T432" i="8"/>
  <c r="AA432" i="8" s="1"/>
  <c r="N434" i="8"/>
  <c r="B436" i="8"/>
  <c r="C435" i="8"/>
  <c r="L434" i="8" l="1"/>
  <c r="Z433" i="8"/>
  <c r="AC433" i="8" s="1"/>
  <c r="W433" i="8"/>
  <c r="AB433" i="8" s="1"/>
  <c r="J434" i="8"/>
  <c r="K434" i="8"/>
  <c r="T433" i="8"/>
  <c r="AA433" i="8" s="1"/>
  <c r="N435" i="8"/>
  <c r="C436" i="8"/>
  <c r="B437" i="8"/>
  <c r="L435" i="8" l="1"/>
  <c r="Z434" i="8"/>
  <c r="AC434" i="8" s="1"/>
  <c r="J435" i="8"/>
  <c r="W434" i="8"/>
  <c r="AB434" i="8" s="1"/>
  <c r="K435" i="8"/>
  <c r="T434" i="8"/>
  <c r="AA434" i="8" s="1"/>
  <c r="N436" i="8"/>
  <c r="B438" i="8"/>
  <c r="C437" i="8"/>
  <c r="J436" i="8" l="1"/>
  <c r="Z435" i="8"/>
  <c r="AC435" i="8" s="1"/>
  <c r="T435" i="8"/>
  <c r="AA435" i="8" s="1"/>
  <c r="L436" i="8"/>
  <c r="K436" i="8"/>
  <c r="W435" i="8"/>
  <c r="AB435" i="8" s="1"/>
  <c r="N437" i="8"/>
  <c r="B439" i="8"/>
  <c r="C438" i="8"/>
  <c r="K437" i="8" l="1"/>
  <c r="L437" i="8"/>
  <c r="T436" i="8"/>
  <c r="AA436" i="8" s="1"/>
  <c r="W436" i="8"/>
  <c r="AB436" i="8" s="1"/>
  <c r="Z436" i="8"/>
  <c r="AC436" i="8" s="1"/>
  <c r="J437" i="8"/>
  <c r="N438" i="8"/>
  <c r="B440" i="8"/>
  <c r="C439" i="8"/>
  <c r="L438" i="8" l="1"/>
  <c r="K438" i="8"/>
  <c r="J438" i="8"/>
  <c r="Z437" i="8"/>
  <c r="AC437" i="8" s="1"/>
  <c r="T437" i="8"/>
  <c r="AA437" i="8" s="1"/>
  <c r="W437" i="8"/>
  <c r="AB437" i="8" s="1"/>
  <c r="N439" i="8"/>
  <c r="B441" i="8"/>
  <c r="C440" i="8"/>
  <c r="L439" i="8" l="1"/>
  <c r="J439" i="8"/>
  <c r="K439" i="8"/>
  <c r="T438" i="8"/>
  <c r="AA438" i="8" s="1"/>
  <c r="W438" i="8"/>
  <c r="AB438" i="8" s="1"/>
  <c r="Z438" i="8"/>
  <c r="AC438" i="8" s="1"/>
  <c r="N440" i="8"/>
  <c r="B442" i="8"/>
  <c r="C441" i="8"/>
  <c r="L440" i="8" l="1"/>
  <c r="J440" i="8"/>
  <c r="T439" i="8"/>
  <c r="AA439" i="8" s="1"/>
  <c r="K440" i="8"/>
  <c r="W439" i="8"/>
  <c r="AB439" i="8" s="1"/>
  <c r="Z439" i="8"/>
  <c r="AC439" i="8" s="1"/>
  <c r="N441" i="8"/>
  <c r="B443" i="8"/>
  <c r="C442" i="8"/>
  <c r="L441" i="8" l="1"/>
  <c r="W440" i="8"/>
  <c r="AB440" i="8" s="1"/>
  <c r="J441" i="8"/>
  <c r="Z440" i="8"/>
  <c r="AC440" i="8" s="1"/>
  <c r="K441" i="8"/>
  <c r="T440" i="8"/>
  <c r="AA440" i="8" s="1"/>
  <c r="N442" i="8"/>
  <c r="B444" i="8"/>
  <c r="C443" i="8"/>
  <c r="K442" i="8" l="1"/>
  <c r="L442" i="8"/>
  <c r="J442" i="8"/>
  <c r="Z441" i="8"/>
  <c r="AC441" i="8" s="1"/>
  <c r="W441" i="8"/>
  <c r="AB441" i="8" s="1"/>
  <c r="T441" i="8"/>
  <c r="AA441" i="8" s="1"/>
  <c r="N443" i="8"/>
  <c r="C444" i="8"/>
  <c r="B445" i="8"/>
  <c r="Z442" i="8" l="1"/>
  <c r="AC442" i="8" s="1"/>
  <c r="J443" i="8"/>
  <c r="T442" i="8"/>
  <c r="AA442" i="8" s="1"/>
  <c r="K443" i="8"/>
  <c r="L443" i="8"/>
  <c r="W442" i="8"/>
  <c r="AB442" i="8" s="1"/>
  <c r="N444" i="8"/>
  <c r="C445" i="8"/>
  <c r="B446" i="8"/>
  <c r="L444" i="8" l="1"/>
  <c r="K444" i="8"/>
  <c r="W443" i="8"/>
  <c r="AB443" i="8" s="1"/>
  <c r="J444" i="8"/>
  <c r="Z443" i="8"/>
  <c r="AC443" i="8" s="1"/>
  <c r="T443" i="8"/>
  <c r="AA443" i="8" s="1"/>
  <c r="N445" i="8"/>
  <c r="C446" i="8"/>
  <c r="B447" i="8"/>
  <c r="L445" i="8" l="1"/>
  <c r="Z444" i="8"/>
  <c r="AC444" i="8" s="1"/>
  <c r="J445" i="8"/>
  <c r="K445" i="8"/>
  <c r="W444" i="8"/>
  <c r="AB444" i="8" s="1"/>
  <c r="T444" i="8"/>
  <c r="AA444" i="8" s="1"/>
  <c r="N446" i="8"/>
  <c r="C447" i="8"/>
  <c r="B448" i="8"/>
  <c r="K446" i="8" l="1"/>
  <c r="J446" i="8"/>
  <c r="Z445" i="8"/>
  <c r="AC445" i="8" s="1"/>
  <c r="T445" i="8"/>
  <c r="AA445" i="8" s="1"/>
  <c r="L446" i="8"/>
  <c r="W445" i="8"/>
  <c r="AB445" i="8" s="1"/>
  <c r="N447" i="8"/>
  <c r="B449" i="8"/>
  <c r="C448" i="8"/>
  <c r="J447" i="8" l="1"/>
  <c r="L447" i="8"/>
  <c r="K447" i="8"/>
  <c r="T446" i="8"/>
  <c r="AA446" i="8" s="1"/>
  <c r="W446" i="8"/>
  <c r="AB446" i="8" s="1"/>
  <c r="Z446" i="8"/>
  <c r="AC446" i="8" s="1"/>
  <c r="N448" i="8"/>
  <c r="B450" i="8"/>
  <c r="C449" i="8"/>
  <c r="L448" i="8" l="1"/>
  <c r="K448" i="8"/>
  <c r="J448" i="8"/>
  <c r="T447" i="8"/>
  <c r="AA447" i="8" s="1"/>
  <c r="W447" i="8"/>
  <c r="AB447" i="8" s="1"/>
  <c r="Z447" i="8"/>
  <c r="AC447" i="8" s="1"/>
  <c r="N449" i="8"/>
  <c r="B451" i="8"/>
  <c r="C450" i="8"/>
  <c r="W448" i="8" l="1"/>
  <c r="AB448" i="8" s="1"/>
  <c r="Z448" i="8"/>
  <c r="AC448" i="8" s="1"/>
  <c r="L449" i="8"/>
  <c r="K449" i="8"/>
  <c r="J449" i="8"/>
  <c r="T448" i="8"/>
  <c r="AA448" i="8" s="1"/>
  <c r="N450" i="8"/>
  <c r="C451" i="8"/>
  <c r="B452" i="8"/>
  <c r="Z449" i="8" l="1"/>
  <c r="AC449" i="8" s="1"/>
  <c r="W449" i="8"/>
  <c r="AB449" i="8" s="1"/>
  <c r="J450" i="8"/>
  <c r="L450" i="8"/>
  <c r="K450" i="8"/>
  <c r="T449" i="8"/>
  <c r="AA449" i="8" s="1"/>
  <c r="N451" i="8"/>
  <c r="C452" i="8"/>
  <c r="B453" i="8"/>
  <c r="L451" i="8" l="1"/>
  <c r="K451" i="8"/>
  <c r="J451" i="8"/>
  <c r="W450" i="8"/>
  <c r="AB450" i="8" s="1"/>
  <c r="Z450" i="8"/>
  <c r="AC450" i="8" s="1"/>
  <c r="T450" i="8"/>
  <c r="AA450" i="8" s="1"/>
  <c r="N452" i="8"/>
  <c r="C453" i="8"/>
  <c r="B454" i="8"/>
  <c r="Z451" i="8" l="1"/>
  <c r="AC451" i="8" s="1"/>
  <c r="L452" i="8"/>
  <c r="K452" i="8"/>
  <c r="J452" i="8"/>
  <c r="W451" i="8"/>
  <c r="AB451" i="8" s="1"/>
  <c r="T451" i="8"/>
  <c r="AA451" i="8" s="1"/>
  <c r="N453" i="8"/>
  <c r="B455" i="8"/>
  <c r="C454" i="8"/>
  <c r="Z452" i="8" l="1"/>
  <c r="AC452" i="8" s="1"/>
  <c r="L453" i="8"/>
  <c r="J453" i="8"/>
  <c r="K453" i="8"/>
  <c r="T452" i="8"/>
  <c r="AA452" i="8" s="1"/>
  <c r="W452" i="8"/>
  <c r="AB452" i="8" s="1"/>
  <c r="N454" i="8"/>
  <c r="B456" i="8"/>
  <c r="C455" i="8"/>
  <c r="L454" i="8" l="1"/>
  <c r="J454" i="8"/>
  <c r="K454" i="8"/>
  <c r="Z453" i="8"/>
  <c r="AC453" i="8" s="1"/>
  <c r="W453" i="8"/>
  <c r="AB453" i="8" s="1"/>
  <c r="T453" i="8"/>
  <c r="AA453" i="8" s="1"/>
  <c r="N455" i="8"/>
  <c r="B457" i="8"/>
  <c r="C456" i="8"/>
  <c r="L455" i="8" l="1"/>
  <c r="K455" i="8"/>
  <c r="J455" i="8"/>
  <c r="T454" i="8"/>
  <c r="AA454" i="8" s="1"/>
  <c r="W454" i="8"/>
  <c r="AB454" i="8" s="1"/>
  <c r="Z454" i="8"/>
  <c r="AC454" i="8" s="1"/>
  <c r="N456" i="8"/>
  <c r="B458" i="8"/>
  <c r="C457" i="8"/>
  <c r="K456" i="8" l="1"/>
  <c r="L456" i="8"/>
  <c r="J456" i="8"/>
  <c r="T455" i="8"/>
  <c r="AA455" i="8" s="1"/>
  <c r="W455" i="8"/>
  <c r="AB455" i="8" s="1"/>
  <c r="Z455" i="8"/>
  <c r="AC455" i="8" s="1"/>
  <c r="N457" i="8"/>
  <c r="B459" i="8"/>
  <c r="C458" i="8"/>
  <c r="W456" i="8" l="1"/>
  <c r="AB456" i="8" s="1"/>
  <c r="L457" i="8"/>
  <c r="Z456" i="8"/>
  <c r="AC456" i="8" s="1"/>
  <c r="J457" i="8"/>
  <c r="T456" i="8"/>
  <c r="AA456" i="8" s="1"/>
  <c r="K457" i="8"/>
  <c r="N458" i="8"/>
  <c r="B460" i="8"/>
  <c r="C459" i="8"/>
  <c r="L458" i="8" l="1"/>
  <c r="Z457" i="8"/>
  <c r="AC457" i="8" s="1"/>
  <c r="J458" i="8"/>
  <c r="W457" i="8"/>
  <c r="AB457" i="8" s="1"/>
  <c r="K458" i="8"/>
  <c r="T457" i="8"/>
  <c r="AA457" i="8" s="1"/>
  <c r="N459" i="8"/>
  <c r="B461" i="8"/>
  <c r="C460" i="8"/>
  <c r="L459" i="8" l="1"/>
  <c r="K459" i="8"/>
  <c r="J459" i="8"/>
  <c r="Z458" i="8"/>
  <c r="AC458" i="8" s="1"/>
  <c r="W458" i="8"/>
  <c r="AB458" i="8" s="1"/>
  <c r="T458" i="8"/>
  <c r="AA458" i="8" s="1"/>
  <c r="N460" i="8"/>
  <c r="B462" i="8"/>
  <c r="C461" i="8"/>
  <c r="Z459" i="8" l="1"/>
  <c r="AC459" i="8" s="1"/>
  <c r="L460" i="8"/>
  <c r="J460" i="8"/>
  <c r="W459" i="8"/>
  <c r="AB459" i="8" s="1"/>
  <c r="T459" i="8"/>
  <c r="AA459" i="8" s="1"/>
  <c r="K460" i="8"/>
  <c r="N461" i="8"/>
  <c r="B463" i="8"/>
  <c r="C462" i="8"/>
  <c r="L461" i="8" l="1"/>
  <c r="J461" i="8"/>
  <c r="Z460" i="8"/>
  <c r="AC460" i="8" s="1"/>
  <c r="W460" i="8"/>
  <c r="AB460" i="8" s="1"/>
  <c r="K461" i="8"/>
  <c r="T460" i="8"/>
  <c r="AA460" i="8" s="1"/>
  <c r="N462" i="8"/>
  <c r="C463" i="8"/>
  <c r="B464" i="8"/>
  <c r="L462" i="8" l="1"/>
  <c r="J462" i="8"/>
  <c r="Z461" i="8"/>
  <c r="AC461" i="8" s="1"/>
  <c r="K462" i="8"/>
  <c r="T461" i="8"/>
  <c r="AA461" i="8" s="1"/>
  <c r="W461" i="8"/>
  <c r="AB461" i="8" s="1"/>
  <c r="N463" i="8"/>
  <c r="B465" i="8"/>
  <c r="C464" i="8"/>
  <c r="L463" i="8" l="1"/>
  <c r="J463" i="8"/>
  <c r="K463" i="8"/>
  <c r="T462" i="8"/>
  <c r="AA462" i="8" s="1"/>
  <c r="W462" i="8"/>
  <c r="AB462" i="8" s="1"/>
  <c r="Z462" i="8"/>
  <c r="AC462" i="8" s="1"/>
  <c r="N464" i="8"/>
  <c r="C465" i="8"/>
  <c r="B466" i="8"/>
  <c r="L464" i="8" l="1"/>
  <c r="J464" i="8"/>
  <c r="T463" i="8"/>
  <c r="AA463" i="8" s="1"/>
  <c r="K464" i="8"/>
  <c r="W463" i="8"/>
  <c r="AB463" i="8" s="1"/>
  <c r="Z463" i="8"/>
  <c r="AC463" i="8" s="1"/>
  <c r="N465" i="8"/>
  <c r="B467" i="8"/>
  <c r="C466" i="8"/>
  <c r="W464" i="8" l="1"/>
  <c r="AB464" i="8" s="1"/>
  <c r="Z464" i="8"/>
  <c r="AC464" i="8" s="1"/>
  <c r="L465" i="8"/>
  <c r="J465" i="8"/>
  <c r="T464" i="8"/>
  <c r="AA464" i="8" s="1"/>
  <c r="K465" i="8"/>
  <c r="N466" i="8"/>
  <c r="B468" i="8"/>
  <c r="C467" i="8"/>
  <c r="Z465" i="8" l="1"/>
  <c r="AC465" i="8" s="1"/>
  <c r="J466" i="8"/>
  <c r="L466" i="8"/>
  <c r="W465" i="8"/>
  <c r="AB465" i="8" s="1"/>
  <c r="K466" i="8"/>
  <c r="T465" i="8"/>
  <c r="AA465" i="8" s="1"/>
  <c r="N467" i="8"/>
  <c r="C468" i="8"/>
  <c r="B469" i="8"/>
  <c r="K467" i="8" l="1"/>
  <c r="L467" i="8"/>
  <c r="J467" i="8"/>
  <c r="Z466" i="8"/>
  <c r="AC466" i="8" s="1"/>
  <c r="W466" i="8"/>
  <c r="AB466" i="8" s="1"/>
  <c r="T466" i="8"/>
  <c r="AA466" i="8" s="1"/>
  <c r="N468" i="8"/>
  <c r="C469" i="8"/>
  <c r="B470" i="8"/>
  <c r="Z467" i="8" l="1"/>
  <c r="AC467" i="8" s="1"/>
  <c r="L468" i="8"/>
  <c r="J468" i="8"/>
  <c r="W467" i="8"/>
  <c r="AB467" i="8" s="1"/>
  <c r="K468" i="8"/>
  <c r="T467" i="8"/>
  <c r="AA467" i="8" s="1"/>
  <c r="N469" i="8"/>
  <c r="C470" i="8"/>
  <c r="B471" i="8"/>
  <c r="L469" i="8" l="1"/>
  <c r="J469" i="8"/>
  <c r="Z468" i="8"/>
  <c r="AC468" i="8" s="1"/>
  <c r="W468" i="8"/>
  <c r="AB468" i="8" s="1"/>
  <c r="T468" i="8"/>
  <c r="AA468" i="8" s="1"/>
  <c r="K469" i="8"/>
  <c r="N470" i="8"/>
  <c r="B472" i="8"/>
  <c r="C471" i="8"/>
  <c r="K470" i="8" l="1"/>
  <c r="L470" i="8"/>
  <c r="J470" i="8"/>
  <c r="W469" i="8"/>
  <c r="AB469" i="8" s="1"/>
  <c r="Z469" i="8"/>
  <c r="AC469" i="8" s="1"/>
  <c r="T469" i="8"/>
  <c r="AA469" i="8" s="1"/>
  <c r="N471" i="8"/>
  <c r="C472" i="8"/>
  <c r="B473" i="8"/>
  <c r="L471" i="8" l="1"/>
  <c r="K471" i="8"/>
  <c r="J471" i="8"/>
  <c r="T470" i="8"/>
  <c r="AA470" i="8" s="1"/>
  <c r="W470" i="8"/>
  <c r="AB470" i="8" s="1"/>
  <c r="Z470" i="8"/>
  <c r="AC470" i="8" s="1"/>
  <c r="N472" i="8"/>
  <c r="C473" i="8"/>
  <c r="B474" i="8"/>
  <c r="L472" i="8" l="1"/>
  <c r="J472" i="8"/>
  <c r="T471" i="8"/>
  <c r="AA471" i="8" s="1"/>
  <c r="K472" i="8"/>
  <c r="W471" i="8"/>
  <c r="AB471" i="8" s="1"/>
  <c r="Z471" i="8"/>
  <c r="AC471" i="8" s="1"/>
  <c r="N473" i="8"/>
  <c r="C474" i="8"/>
  <c r="B475" i="8"/>
  <c r="L473" i="8" l="1"/>
  <c r="Z472" i="8"/>
  <c r="AC472" i="8" s="1"/>
  <c r="J473" i="8"/>
  <c r="T472" i="8"/>
  <c r="AA472" i="8" s="1"/>
  <c r="K473" i="8"/>
  <c r="W472" i="8"/>
  <c r="AB472" i="8" s="1"/>
  <c r="N474" i="8"/>
  <c r="C475" i="8"/>
  <c r="B476" i="8"/>
  <c r="L474" i="8" l="1"/>
  <c r="W473" i="8"/>
  <c r="AB473" i="8" s="1"/>
  <c r="J474" i="8"/>
  <c r="Z473" i="8"/>
  <c r="AC473" i="8" s="1"/>
  <c r="T473" i="8"/>
  <c r="AA473" i="8" s="1"/>
  <c r="K474" i="8"/>
  <c r="N475" i="8"/>
  <c r="C476" i="8"/>
  <c r="B477" i="8"/>
  <c r="L475" i="8" l="1"/>
  <c r="J475" i="8"/>
  <c r="W474" i="8"/>
  <c r="AB474" i="8" s="1"/>
  <c r="Z474" i="8"/>
  <c r="AC474" i="8" s="1"/>
  <c r="K475" i="8"/>
  <c r="T474" i="8"/>
  <c r="AA474" i="8" s="1"/>
  <c r="N476" i="8"/>
  <c r="B478" i="8"/>
  <c r="C477" i="8"/>
  <c r="J476" i="8" l="1"/>
  <c r="Z475" i="8"/>
  <c r="AC475" i="8" s="1"/>
  <c r="W475" i="8"/>
  <c r="AB475" i="8" s="1"/>
  <c r="T475" i="8"/>
  <c r="AA475" i="8" s="1"/>
  <c r="K476" i="8"/>
  <c r="L476" i="8"/>
  <c r="N477" i="8"/>
  <c r="C478" i="8"/>
  <c r="B479" i="8"/>
  <c r="L477" i="8" l="1"/>
  <c r="J477" i="8"/>
  <c r="K477" i="8"/>
  <c r="Z476" i="8"/>
  <c r="AC476" i="8" s="1"/>
  <c r="T476" i="8"/>
  <c r="AA476" i="8" s="1"/>
  <c r="W476" i="8"/>
  <c r="AB476" i="8" s="1"/>
  <c r="N478" i="8"/>
  <c r="C479" i="8"/>
  <c r="B480" i="8"/>
  <c r="L478" i="8" l="1"/>
  <c r="J478" i="8"/>
  <c r="K478" i="8"/>
  <c r="Z477" i="8"/>
  <c r="AC477" i="8" s="1"/>
  <c r="T477" i="8"/>
  <c r="AA477" i="8" s="1"/>
  <c r="W477" i="8"/>
  <c r="AB477" i="8" s="1"/>
  <c r="N479" i="8"/>
  <c r="C480" i="8"/>
  <c r="B481" i="8"/>
  <c r="L479" i="8" l="1"/>
  <c r="K479" i="8"/>
  <c r="J479" i="8"/>
  <c r="T478" i="8"/>
  <c r="AA478" i="8" s="1"/>
  <c r="W478" i="8"/>
  <c r="AB478" i="8" s="1"/>
  <c r="Z478" i="8"/>
  <c r="AC478" i="8" s="1"/>
  <c r="N480" i="8"/>
  <c r="C481" i="8"/>
  <c r="B482" i="8"/>
  <c r="L480" i="8" l="1"/>
  <c r="J480" i="8"/>
  <c r="T479" i="8"/>
  <c r="AA479" i="8" s="1"/>
  <c r="K480" i="8"/>
  <c r="W479" i="8"/>
  <c r="AB479" i="8" s="1"/>
  <c r="Z479" i="8"/>
  <c r="AC479" i="8" s="1"/>
  <c r="N481" i="8"/>
  <c r="C482" i="8"/>
  <c r="B483" i="8"/>
  <c r="Z480" i="8" l="1"/>
  <c r="AC480" i="8" s="1"/>
  <c r="L481" i="8"/>
  <c r="W480" i="8"/>
  <c r="AB480" i="8" s="1"/>
  <c r="J481" i="8"/>
  <c r="K481" i="8"/>
  <c r="T480" i="8"/>
  <c r="AA480" i="8" s="1"/>
  <c r="N482" i="8"/>
  <c r="B484" i="8"/>
  <c r="C483" i="8"/>
  <c r="K482" i="8" l="1"/>
  <c r="L482" i="8"/>
  <c r="Z481" i="8"/>
  <c r="AC481" i="8" s="1"/>
  <c r="J482" i="8"/>
  <c r="W481" i="8"/>
  <c r="AB481" i="8" s="1"/>
  <c r="T481" i="8"/>
  <c r="AA481" i="8" s="1"/>
  <c r="N483" i="8"/>
  <c r="C484" i="8"/>
  <c r="B485" i="8"/>
  <c r="L483" i="8" l="1"/>
  <c r="Z482" i="8"/>
  <c r="AC482" i="8" s="1"/>
  <c r="J483" i="8"/>
  <c r="W482" i="8"/>
  <c r="AB482" i="8" s="1"/>
  <c r="K483" i="8"/>
  <c r="T482" i="8"/>
  <c r="AA482" i="8" s="1"/>
  <c r="N484" i="8"/>
  <c r="C485" i="8"/>
  <c r="B486" i="8"/>
  <c r="L484" i="8" l="1"/>
  <c r="K484" i="8"/>
  <c r="Z483" i="8"/>
  <c r="AC483" i="8" s="1"/>
  <c r="J484" i="8"/>
  <c r="W483" i="8"/>
  <c r="AB483" i="8" s="1"/>
  <c r="T483" i="8"/>
  <c r="AA483" i="8" s="1"/>
  <c r="N485" i="8"/>
  <c r="C486" i="8"/>
  <c r="B487" i="8"/>
  <c r="K485" i="8" l="1"/>
  <c r="Z484" i="8"/>
  <c r="AC484" i="8" s="1"/>
  <c r="J485" i="8"/>
  <c r="L485" i="8"/>
  <c r="W484" i="8"/>
  <c r="AB484" i="8" s="1"/>
  <c r="T484" i="8"/>
  <c r="AA484" i="8" s="1"/>
  <c r="N486" i="8"/>
  <c r="C487" i="8"/>
  <c r="B488" i="8"/>
  <c r="L486" i="8" l="1"/>
  <c r="K486" i="8"/>
  <c r="J486" i="8"/>
  <c r="Z485" i="8"/>
  <c r="AC485" i="8" s="1"/>
  <c r="T485" i="8"/>
  <c r="AA485" i="8" s="1"/>
  <c r="W485" i="8"/>
  <c r="AB485" i="8" s="1"/>
  <c r="N487" i="8"/>
  <c r="C488" i="8"/>
  <c r="B489" i="8"/>
  <c r="L487" i="8" l="1"/>
  <c r="K487" i="8"/>
  <c r="J487" i="8"/>
  <c r="T486" i="8"/>
  <c r="AA486" i="8" s="1"/>
  <c r="W486" i="8"/>
  <c r="AB486" i="8" s="1"/>
  <c r="Z486" i="8"/>
  <c r="AC486" i="8" s="1"/>
  <c r="N488" i="8"/>
  <c r="C489" i="8"/>
  <c r="B490" i="8"/>
  <c r="L488" i="8" l="1"/>
  <c r="J488" i="8"/>
  <c r="T487" i="8"/>
  <c r="AA487" i="8" s="1"/>
  <c r="K488" i="8"/>
  <c r="W487" i="8"/>
  <c r="AB487" i="8" s="1"/>
  <c r="Z487" i="8"/>
  <c r="AC487" i="8" s="1"/>
  <c r="N489" i="8"/>
  <c r="C490" i="8"/>
  <c r="B491" i="8"/>
  <c r="L489" i="8" l="1"/>
  <c r="Z488" i="8"/>
  <c r="AC488" i="8" s="1"/>
  <c r="J489" i="8"/>
  <c r="K489" i="8"/>
  <c r="W488" i="8"/>
  <c r="AB488" i="8" s="1"/>
  <c r="T488" i="8"/>
  <c r="AA488" i="8" s="1"/>
  <c r="N490" i="8"/>
  <c r="B492" i="8"/>
  <c r="C491" i="8"/>
  <c r="L490" i="8" l="1"/>
  <c r="Z489" i="8"/>
  <c r="AC489" i="8" s="1"/>
  <c r="J490" i="8"/>
  <c r="W489" i="8"/>
  <c r="AB489" i="8" s="1"/>
  <c r="K490" i="8"/>
  <c r="T489" i="8"/>
  <c r="AA489" i="8" s="1"/>
  <c r="N491" i="8"/>
  <c r="C492" i="8"/>
  <c r="B493" i="8"/>
  <c r="L491" i="8" l="1"/>
  <c r="K491" i="8"/>
  <c r="Z490" i="8"/>
  <c r="AC490" i="8" s="1"/>
  <c r="J491" i="8"/>
  <c r="W490" i="8"/>
  <c r="AB490" i="8" s="1"/>
  <c r="T490" i="8"/>
  <c r="AA490" i="8" s="1"/>
  <c r="N492" i="8"/>
  <c r="B494" i="8"/>
  <c r="C493" i="8"/>
  <c r="Z491" i="8" l="1"/>
  <c r="AC491" i="8" s="1"/>
  <c r="L492" i="8"/>
  <c r="W491" i="8"/>
  <c r="AB491" i="8" s="1"/>
  <c r="J492" i="8"/>
  <c r="T491" i="8"/>
  <c r="AA491" i="8" s="1"/>
  <c r="K492" i="8"/>
  <c r="N493" i="8"/>
  <c r="C494" i="8"/>
  <c r="B495" i="8"/>
  <c r="L493" i="8" l="1"/>
  <c r="K493" i="8"/>
  <c r="Z492" i="8"/>
  <c r="AC492" i="8" s="1"/>
  <c r="J493" i="8"/>
  <c r="W492" i="8"/>
  <c r="AB492" i="8" s="1"/>
  <c r="T492" i="8"/>
  <c r="AA492" i="8" s="1"/>
  <c r="N494" i="8"/>
  <c r="C495" i="8"/>
  <c r="B496" i="8"/>
  <c r="K494" i="8" l="1"/>
  <c r="L494" i="8"/>
  <c r="Z493" i="8"/>
  <c r="AC493" i="8" s="1"/>
  <c r="J494" i="8"/>
  <c r="W493" i="8"/>
  <c r="AB493" i="8" s="1"/>
  <c r="T493" i="8"/>
  <c r="AA493" i="8" s="1"/>
  <c r="N495" i="8"/>
  <c r="C496" i="8"/>
  <c r="B497" i="8"/>
  <c r="L495" i="8" l="1"/>
  <c r="K495" i="8"/>
  <c r="J495" i="8"/>
  <c r="T494" i="8"/>
  <c r="AA494" i="8" s="1"/>
  <c r="W494" i="8"/>
  <c r="AB494" i="8" s="1"/>
  <c r="Z494" i="8"/>
  <c r="AC494" i="8" s="1"/>
  <c r="N496" i="8"/>
  <c r="C497" i="8"/>
  <c r="B498" i="8"/>
  <c r="J496" i="8" l="1"/>
  <c r="L496" i="8"/>
  <c r="K496" i="8"/>
  <c r="T495" i="8"/>
  <c r="AA495" i="8" s="1"/>
  <c r="W495" i="8"/>
  <c r="AB495" i="8" s="1"/>
  <c r="Z495" i="8"/>
  <c r="AC495" i="8" s="1"/>
  <c r="N497" i="8"/>
  <c r="C498" i="8"/>
  <c r="B499" i="8"/>
  <c r="L497" i="8" l="1"/>
  <c r="Z496" i="8"/>
  <c r="AC496" i="8" s="1"/>
  <c r="K497" i="8"/>
  <c r="W496" i="8"/>
  <c r="AB496" i="8" s="1"/>
  <c r="J497" i="8"/>
  <c r="T496" i="8"/>
  <c r="AA496" i="8" s="1"/>
  <c r="N498" i="8"/>
  <c r="B500" i="8"/>
  <c r="C499" i="8"/>
  <c r="K498" i="8" l="1"/>
  <c r="L498" i="8"/>
  <c r="Z497" i="8"/>
  <c r="AC497" i="8" s="1"/>
  <c r="J498" i="8"/>
  <c r="W497" i="8"/>
  <c r="AB497" i="8" s="1"/>
  <c r="T497" i="8"/>
  <c r="AA497" i="8" s="1"/>
  <c r="N499" i="8"/>
  <c r="C500" i="8"/>
  <c r="B501" i="8"/>
  <c r="L499" i="8" l="1"/>
  <c r="W498" i="8"/>
  <c r="AB498" i="8" s="1"/>
  <c r="J499" i="8"/>
  <c r="Z498" i="8"/>
  <c r="AC498" i="8" s="1"/>
  <c r="K499" i="8"/>
  <c r="T498" i="8"/>
  <c r="AA498" i="8" s="1"/>
  <c r="N500" i="8"/>
  <c r="C501" i="8"/>
  <c r="B502" i="8"/>
  <c r="L500" i="8" l="1"/>
  <c r="Z499" i="8"/>
  <c r="AC499" i="8" s="1"/>
  <c r="J500" i="8"/>
  <c r="W499" i="8"/>
  <c r="AB499" i="8" s="1"/>
  <c r="T499" i="8"/>
  <c r="AA499" i="8" s="1"/>
  <c r="K500" i="8"/>
  <c r="N501" i="8"/>
  <c r="C502" i="8"/>
  <c r="B503" i="8"/>
  <c r="L501" i="8" l="1"/>
  <c r="J501" i="8"/>
  <c r="Z500" i="8"/>
  <c r="AC500" i="8" s="1"/>
  <c r="T500" i="8"/>
  <c r="AA500" i="8" s="1"/>
  <c r="W500" i="8"/>
  <c r="AB500" i="8" s="1"/>
  <c r="K501" i="8"/>
  <c r="N502" i="8"/>
  <c r="C503" i="8"/>
  <c r="B504" i="8"/>
  <c r="L502" i="8" l="1"/>
  <c r="J502" i="8"/>
  <c r="Z501" i="8"/>
  <c r="AC501" i="8" s="1"/>
  <c r="T501" i="8"/>
  <c r="AA501" i="8" s="1"/>
  <c r="K502" i="8"/>
  <c r="W501" i="8"/>
  <c r="AB501" i="8" s="1"/>
  <c r="N503" i="8"/>
  <c r="C504" i="8"/>
  <c r="B505" i="8"/>
  <c r="L503" i="8" l="1"/>
  <c r="K503" i="8"/>
  <c r="J503" i="8"/>
  <c r="T502" i="8"/>
  <c r="AA502" i="8" s="1"/>
  <c r="W502" i="8"/>
  <c r="AB502" i="8" s="1"/>
  <c r="Z502" i="8"/>
  <c r="AC502" i="8" s="1"/>
  <c r="N504" i="8"/>
  <c r="C505" i="8"/>
  <c r="B506" i="8"/>
  <c r="L504" i="8" l="1"/>
  <c r="J504" i="8"/>
  <c r="K504" i="8"/>
  <c r="T503" i="8"/>
  <c r="AA503" i="8" s="1"/>
  <c r="W503" i="8"/>
  <c r="AB503" i="8" s="1"/>
  <c r="Z503" i="8"/>
  <c r="AC503" i="8" s="1"/>
  <c r="N505" i="8"/>
  <c r="B507" i="8"/>
  <c r="C506" i="8"/>
  <c r="L505" i="8" l="1"/>
  <c r="W504" i="8"/>
  <c r="AB504" i="8" s="1"/>
  <c r="Z504" i="8"/>
  <c r="AC504" i="8" s="1"/>
  <c r="K505" i="8"/>
  <c r="J505" i="8"/>
  <c r="T504" i="8"/>
  <c r="AA504" i="8" s="1"/>
  <c r="N506" i="8"/>
  <c r="B508" i="8"/>
  <c r="C507" i="8"/>
  <c r="Z505" i="8" l="1"/>
  <c r="AC505" i="8" s="1"/>
  <c r="W505" i="8"/>
  <c r="AB505" i="8" s="1"/>
  <c r="J506" i="8"/>
  <c r="T505" i="8"/>
  <c r="AA505" i="8" s="1"/>
  <c r="L506" i="8"/>
  <c r="K506" i="8"/>
  <c r="N507" i="8"/>
  <c r="C508" i="8"/>
  <c r="B509" i="8"/>
  <c r="L507" i="8" l="1"/>
  <c r="K507" i="8"/>
  <c r="Z506" i="8"/>
  <c r="AC506" i="8" s="1"/>
  <c r="J507" i="8"/>
  <c r="W506" i="8"/>
  <c r="AB506" i="8" s="1"/>
  <c r="T506" i="8"/>
  <c r="AA506" i="8" s="1"/>
  <c r="N508" i="8"/>
  <c r="B510" i="8"/>
  <c r="C509" i="8"/>
  <c r="L508" i="8" l="1"/>
  <c r="K508" i="8"/>
  <c r="Z507" i="8"/>
  <c r="AC507" i="8" s="1"/>
  <c r="J508" i="8"/>
  <c r="W507" i="8"/>
  <c r="AB507" i="8" s="1"/>
  <c r="T507" i="8"/>
  <c r="AA507" i="8" s="1"/>
  <c r="N509" i="8"/>
  <c r="C510" i="8"/>
  <c r="B511" i="8"/>
  <c r="L509" i="8" l="1"/>
  <c r="W508" i="8"/>
  <c r="AB508" i="8" s="1"/>
  <c r="J509" i="8"/>
  <c r="Z508" i="8"/>
  <c r="AC508" i="8" s="1"/>
  <c r="K509" i="8"/>
  <c r="T508" i="8"/>
  <c r="AA508" i="8" s="1"/>
  <c r="N510" i="8"/>
  <c r="B512" i="8"/>
  <c r="C511" i="8"/>
  <c r="L510" i="8" l="1"/>
  <c r="J510" i="8"/>
  <c r="K510" i="8"/>
  <c r="Z509" i="8"/>
  <c r="AC509" i="8" s="1"/>
  <c r="T509" i="8"/>
  <c r="AA509" i="8" s="1"/>
  <c r="W509" i="8"/>
  <c r="AB509" i="8" s="1"/>
  <c r="N511" i="8"/>
  <c r="C512" i="8"/>
  <c r="B513" i="8"/>
  <c r="L511" i="8" l="1"/>
  <c r="K511" i="8"/>
  <c r="J511" i="8"/>
  <c r="T510" i="8"/>
  <c r="AA510" i="8" s="1"/>
  <c r="W510" i="8"/>
  <c r="AB510" i="8" s="1"/>
  <c r="Z510" i="8"/>
  <c r="AC510" i="8" s="1"/>
  <c r="N512" i="8"/>
  <c r="B514" i="8"/>
  <c r="C513" i="8"/>
  <c r="L512" i="8" l="1"/>
  <c r="J512" i="8"/>
  <c r="T511" i="8"/>
  <c r="AA511" i="8" s="1"/>
  <c r="K512" i="8"/>
  <c r="W511" i="8"/>
  <c r="AB511" i="8" s="1"/>
  <c r="Z511" i="8"/>
  <c r="AC511" i="8" s="1"/>
  <c r="N513" i="8"/>
  <c r="B515" i="8"/>
  <c r="C514" i="8"/>
  <c r="W512" i="8" l="1"/>
  <c r="AB512" i="8" s="1"/>
  <c r="L513" i="8"/>
  <c r="J513" i="8"/>
  <c r="T512" i="8"/>
  <c r="AA512" i="8" s="1"/>
  <c r="K513" i="8"/>
  <c r="Z512" i="8"/>
  <c r="AC512" i="8" s="1"/>
  <c r="N514" i="8"/>
  <c r="B516" i="8"/>
  <c r="C515" i="8"/>
  <c r="L514" i="8" l="1"/>
  <c r="Z513" i="8"/>
  <c r="AC513" i="8" s="1"/>
  <c r="J514" i="8"/>
  <c r="T513" i="8"/>
  <c r="AA513" i="8" s="1"/>
  <c r="W513" i="8"/>
  <c r="AB513" i="8" s="1"/>
  <c r="K514" i="8"/>
  <c r="N515" i="8"/>
  <c r="C516" i="8"/>
  <c r="B517" i="8"/>
  <c r="L515" i="8" l="1"/>
  <c r="J515" i="8"/>
  <c r="W514" i="8"/>
  <c r="AB514" i="8" s="1"/>
  <c r="Z514" i="8"/>
  <c r="AC514" i="8" s="1"/>
  <c r="K515" i="8"/>
  <c r="T514" i="8"/>
  <c r="AA514" i="8" s="1"/>
  <c r="N516" i="8"/>
  <c r="B518" i="8"/>
  <c r="C517" i="8"/>
  <c r="L516" i="8" l="1"/>
  <c r="K516" i="8"/>
  <c r="J516" i="8"/>
  <c r="T515" i="8"/>
  <c r="AA515" i="8" s="1"/>
  <c r="W515" i="8"/>
  <c r="AB515" i="8" s="1"/>
  <c r="Z515" i="8"/>
  <c r="AC515" i="8" s="1"/>
  <c r="N517" i="8"/>
  <c r="B519" i="8"/>
  <c r="C518" i="8"/>
  <c r="L517" i="8" l="1"/>
  <c r="J517" i="8"/>
  <c r="K517" i="8"/>
  <c r="Z516" i="8"/>
  <c r="AC516" i="8" s="1"/>
  <c r="W516" i="8"/>
  <c r="AB516" i="8" s="1"/>
  <c r="T516" i="8"/>
  <c r="AA516" i="8" s="1"/>
  <c r="N518" i="8"/>
  <c r="B520" i="8"/>
  <c r="C519" i="8"/>
  <c r="L518" i="8" l="1"/>
  <c r="K518" i="8"/>
  <c r="J518" i="8"/>
  <c r="Z517" i="8"/>
  <c r="AC517" i="8" s="1"/>
  <c r="W517" i="8"/>
  <c r="AB517" i="8" s="1"/>
  <c r="T517" i="8"/>
  <c r="AA517" i="8" s="1"/>
  <c r="N519" i="8"/>
  <c r="C520" i="8"/>
  <c r="B521" i="8"/>
  <c r="L519" i="8" l="1"/>
  <c r="J519" i="8"/>
  <c r="K519" i="8"/>
  <c r="T518" i="8"/>
  <c r="AA518" i="8" s="1"/>
  <c r="W518" i="8"/>
  <c r="AB518" i="8" s="1"/>
  <c r="Z518" i="8"/>
  <c r="AC518" i="8" s="1"/>
  <c r="N520" i="8"/>
  <c r="B522" i="8"/>
  <c r="C521" i="8"/>
  <c r="J520" i="8" l="1"/>
  <c r="K520" i="8"/>
  <c r="L520" i="8"/>
  <c r="T519" i="8"/>
  <c r="AA519" i="8" s="1"/>
  <c r="W519" i="8"/>
  <c r="AB519" i="8" s="1"/>
  <c r="Z519" i="8"/>
  <c r="AC519" i="8" s="1"/>
  <c r="N521" i="8"/>
  <c r="C522" i="8"/>
  <c r="B523" i="8"/>
  <c r="Z520" i="8" l="1"/>
  <c r="AC520" i="8" s="1"/>
  <c r="L521" i="8"/>
  <c r="K521" i="8"/>
  <c r="W520" i="8"/>
  <c r="AB520" i="8" s="1"/>
  <c r="J521" i="8"/>
  <c r="T520" i="8"/>
  <c r="AA520" i="8" s="1"/>
  <c r="N522" i="8"/>
  <c r="B524" i="8"/>
  <c r="C523" i="8"/>
  <c r="Z521" i="8" l="1"/>
  <c r="AC521" i="8" s="1"/>
  <c r="J522" i="8"/>
  <c r="W521" i="8"/>
  <c r="AB521" i="8" s="1"/>
  <c r="L522" i="8"/>
  <c r="K522" i="8"/>
  <c r="T521" i="8"/>
  <c r="AA521" i="8" s="1"/>
  <c r="N523" i="8"/>
  <c r="C524" i="8"/>
  <c r="B525" i="8"/>
  <c r="K523" i="8" l="1"/>
  <c r="L523" i="8"/>
  <c r="J523" i="8"/>
  <c r="W522" i="8"/>
  <c r="AB522" i="8" s="1"/>
  <c r="Z522" i="8"/>
  <c r="AC522" i="8" s="1"/>
  <c r="T522" i="8"/>
  <c r="AA522" i="8" s="1"/>
  <c r="N524" i="8"/>
  <c r="B526" i="8"/>
  <c r="C525" i="8"/>
  <c r="L524" i="8" l="1"/>
  <c r="J524" i="8"/>
  <c r="T523" i="8"/>
  <c r="AA523" i="8" s="1"/>
  <c r="W523" i="8"/>
  <c r="AB523" i="8" s="1"/>
  <c r="Z523" i="8"/>
  <c r="AC523" i="8" s="1"/>
  <c r="K524" i="8"/>
  <c r="N525" i="8"/>
  <c r="C526" i="8"/>
  <c r="B527" i="8"/>
  <c r="L525" i="8" l="1"/>
  <c r="J525" i="8"/>
  <c r="W524" i="8"/>
  <c r="AB524" i="8" s="1"/>
  <c r="Z524" i="8"/>
  <c r="AC524" i="8" s="1"/>
  <c r="K525" i="8"/>
  <c r="T524" i="8"/>
  <c r="AA524" i="8" s="1"/>
  <c r="N526" i="8"/>
  <c r="B528" i="8"/>
  <c r="C527" i="8"/>
  <c r="K526" i="8" l="1"/>
  <c r="L526" i="8"/>
  <c r="J526" i="8"/>
  <c r="Z525" i="8"/>
  <c r="AC525" i="8" s="1"/>
  <c r="T525" i="8"/>
  <c r="AA525" i="8" s="1"/>
  <c r="W525" i="8"/>
  <c r="AB525" i="8" s="1"/>
  <c r="N527" i="8"/>
  <c r="B529" i="8"/>
  <c r="C528" i="8"/>
  <c r="J527" i="8" l="1"/>
  <c r="L527" i="8"/>
  <c r="K527" i="8"/>
  <c r="T526" i="8"/>
  <c r="AA526" i="8" s="1"/>
  <c r="W526" i="8"/>
  <c r="AB526" i="8" s="1"/>
  <c r="Z526" i="8"/>
  <c r="AC526" i="8" s="1"/>
  <c r="N528" i="8"/>
  <c r="B530" i="8"/>
  <c r="C529" i="8"/>
  <c r="L528" i="8" l="1"/>
  <c r="K528" i="8"/>
  <c r="J528" i="8"/>
  <c r="T527" i="8"/>
  <c r="AA527" i="8" s="1"/>
  <c r="W527" i="8"/>
  <c r="AB527" i="8" s="1"/>
  <c r="Z527" i="8"/>
  <c r="AC527" i="8" s="1"/>
  <c r="N529" i="8"/>
  <c r="B531" i="8"/>
  <c r="C530" i="8"/>
  <c r="Z528" i="8" l="1"/>
  <c r="AC528" i="8" s="1"/>
  <c r="L529" i="8"/>
  <c r="J529" i="8"/>
  <c r="K529" i="8"/>
  <c r="T528" i="8"/>
  <c r="AA528" i="8" s="1"/>
  <c r="W528" i="8"/>
  <c r="AB528" i="8" s="1"/>
  <c r="N530" i="8"/>
  <c r="B532" i="8"/>
  <c r="C531" i="8"/>
  <c r="Z529" i="8" l="1"/>
  <c r="AC529" i="8" s="1"/>
  <c r="J530" i="8"/>
  <c r="L530" i="8"/>
  <c r="K530" i="8"/>
  <c r="T529" i="8"/>
  <c r="AA529" i="8" s="1"/>
  <c r="W529" i="8"/>
  <c r="AB529" i="8" s="1"/>
  <c r="N531" i="8"/>
  <c r="B533" i="8"/>
  <c r="C532" i="8"/>
  <c r="L531" i="8" l="1"/>
  <c r="J531" i="8"/>
  <c r="K531" i="8"/>
  <c r="W530" i="8"/>
  <c r="AB530" i="8" s="1"/>
  <c r="Z530" i="8"/>
  <c r="AC530" i="8" s="1"/>
  <c r="T530" i="8"/>
  <c r="AA530" i="8" s="1"/>
  <c r="N532" i="8"/>
  <c r="B534" i="8"/>
  <c r="C533" i="8"/>
  <c r="L532" i="8" l="1"/>
  <c r="J532" i="8"/>
  <c r="Z531" i="8"/>
  <c r="AC531" i="8" s="1"/>
  <c r="W531" i="8"/>
  <c r="AB531" i="8" s="1"/>
  <c r="K532" i="8"/>
  <c r="T531" i="8"/>
  <c r="AA531" i="8" s="1"/>
  <c r="N533" i="8"/>
  <c r="C534" i="8"/>
  <c r="B535" i="8"/>
  <c r="L533" i="8" l="1"/>
  <c r="K533" i="8"/>
  <c r="J533" i="8"/>
  <c r="Z532" i="8"/>
  <c r="AC532" i="8" s="1"/>
  <c r="W532" i="8"/>
  <c r="AB532" i="8" s="1"/>
  <c r="T532" i="8"/>
  <c r="AA532" i="8" s="1"/>
  <c r="N534" i="8"/>
  <c r="B536" i="8"/>
  <c r="C535" i="8"/>
  <c r="L534" i="8" l="1"/>
  <c r="K534" i="8"/>
  <c r="J534" i="8"/>
  <c r="W533" i="8"/>
  <c r="AB533" i="8" s="1"/>
  <c r="Z533" i="8"/>
  <c r="AC533" i="8" s="1"/>
  <c r="T533" i="8"/>
  <c r="AA533" i="8" s="1"/>
  <c r="N535" i="8"/>
  <c r="C536" i="8"/>
  <c r="B537" i="8"/>
  <c r="L535" i="8" l="1"/>
  <c r="J535" i="8"/>
  <c r="K535" i="8"/>
  <c r="T534" i="8"/>
  <c r="AA534" i="8" s="1"/>
  <c r="W534" i="8"/>
  <c r="AB534" i="8" s="1"/>
  <c r="Z534" i="8"/>
  <c r="AC534" i="8" s="1"/>
  <c r="N536" i="8"/>
  <c r="B538" i="8"/>
  <c r="C537" i="8"/>
  <c r="L536" i="8" l="1"/>
  <c r="J536" i="8"/>
  <c r="K536" i="8"/>
  <c r="T535" i="8"/>
  <c r="AA535" i="8" s="1"/>
  <c r="W535" i="8"/>
  <c r="AB535" i="8" s="1"/>
  <c r="Z535" i="8"/>
  <c r="AC535" i="8" s="1"/>
  <c r="N537" i="8"/>
  <c r="C538" i="8"/>
  <c r="B539" i="8"/>
  <c r="W536" i="8" l="1"/>
  <c r="AB536" i="8" s="1"/>
  <c r="Z536" i="8"/>
  <c r="AC536" i="8" s="1"/>
  <c r="L537" i="8"/>
  <c r="K537" i="8"/>
  <c r="J537" i="8"/>
  <c r="T536" i="8"/>
  <c r="AA536" i="8" s="1"/>
  <c r="N538" i="8"/>
  <c r="B540" i="8"/>
  <c r="C539" i="8"/>
  <c r="Z537" i="8" l="1"/>
  <c r="AC537" i="8" s="1"/>
  <c r="L538" i="8"/>
  <c r="K538" i="8"/>
  <c r="W537" i="8"/>
  <c r="AB537" i="8" s="1"/>
  <c r="J538" i="8"/>
  <c r="T537" i="8"/>
  <c r="AA537" i="8" s="1"/>
  <c r="N539" i="8"/>
  <c r="C540" i="8"/>
  <c r="B541" i="8"/>
  <c r="L539" i="8" l="1"/>
  <c r="W538" i="8"/>
  <c r="AB538" i="8" s="1"/>
  <c r="Z538" i="8"/>
  <c r="AC538" i="8" s="1"/>
  <c r="J539" i="8"/>
  <c r="K539" i="8"/>
  <c r="T538" i="8"/>
  <c r="AA538" i="8" s="1"/>
  <c r="N540" i="8"/>
  <c r="B542" i="8"/>
  <c r="C541" i="8"/>
  <c r="L540" i="8" l="1"/>
  <c r="J540" i="8"/>
  <c r="T539" i="8"/>
  <c r="AA539" i="8" s="1"/>
  <c r="Z539" i="8"/>
  <c r="AC539" i="8" s="1"/>
  <c r="W539" i="8"/>
  <c r="AB539" i="8" s="1"/>
  <c r="K540" i="8"/>
  <c r="N541" i="8"/>
  <c r="C542" i="8"/>
  <c r="B543" i="8"/>
  <c r="L541" i="8" l="1"/>
  <c r="J541" i="8"/>
  <c r="Z540" i="8"/>
  <c r="AC540" i="8" s="1"/>
  <c r="W540" i="8"/>
  <c r="AB540" i="8" s="1"/>
  <c r="K541" i="8"/>
  <c r="T540" i="8"/>
  <c r="AA540" i="8" s="1"/>
  <c r="N542" i="8"/>
  <c r="B544" i="8"/>
  <c r="C543" i="8"/>
  <c r="L542" i="8" l="1"/>
  <c r="K542" i="8"/>
  <c r="J542" i="8"/>
  <c r="Z541" i="8"/>
  <c r="AC541" i="8" s="1"/>
  <c r="T541" i="8"/>
  <c r="AA541" i="8" s="1"/>
  <c r="W541" i="8"/>
  <c r="AB541" i="8" s="1"/>
  <c r="N543" i="8"/>
  <c r="B545" i="8"/>
  <c r="C544" i="8"/>
  <c r="J543" i="8" l="1"/>
  <c r="L543" i="8"/>
  <c r="K543" i="8"/>
  <c r="T542" i="8"/>
  <c r="AA542" i="8" s="1"/>
  <c r="W542" i="8"/>
  <c r="AB542" i="8" s="1"/>
  <c r="Z542" i="8"/>
  <c r="AC542" i="8" s="1"/>
  <c r="N544" i="8"/>
  <c r="B546" i="8"/>
  <c r="C545" i="8"/>
  <c r="L544" i="8" l="1"/>
  <c r="J544" i="8"/>
  <c r="K544" i="8"/>
  <c r="T543" i="8"/>
  <c r="AA543" i="8" s="1"/>
  <c r="W543" i="8"/>
  <c r="AB543" i="8" s="1"/>
  <c r="Z543" i="8"/>
  <c r="AC543" i="8" s="1"/>
  <c r="N545" i="8"/>
  <c r="B547" i="8"/>
  <c r="C546" i="8"/>
  <c r="Z544" i="8" l="1"/>
  <c r="AC544" i="8" s="1"/>
  <c r="W544" i="8"/>
  <c r="AB544" i="8" s="1"/>
  <c r="L545" i="8"/>
  <c r="J545" i="8"/>
  <c r="K545" i="8"/>
  <c r="T544" i="8"/>
  <c r="AA544" i="8" s="1"/>
  <c r="N546" i="8"/>
  <c r="B548" i="8"/>
  <c r="C547" i="8"/>
  <c r="L546" i="8" l="1"/>
  <c r="J546" i="8"/>
  <c r="W545" i="8"/>
  <c r="AB545" i="8" s="1"/>
  <c r="Z545" i="8"/>
  <c r="AC545" i="8" s="1"/>
  <c r="K546" i="8"/>
  <c r="T545" i="8"/>
  <c r="AA545" i="8" s="1"/>
  <c r="N547" i="8"/>
  <c r="B549" i="8"/>
  <c r="C548" i="8"/>
  <c r="L547" i="8" l="1"/>
  <c r="J547" i="8"/>
  <c r="K547" i="8"/>
  <c r="Z546" i="8"/>
  <c r="AC546" i="8" s="1"/>
  <c r="T546" i="8"/>
  <c r="AA546" i="8" s="1"/>
  <c r="W546" i="8"/>
  <c r="AB546" i="8" s="1"/>
  <c r="N548" i="8"/>
  <c r="B550" i="8"/>
  <c r="C549" i="8"/>
  <c r="L548" i="8" l="1"/>
  <c r="K548" i="8"/>
  <c r="J548" i="8"/>
  <c r="Z547" i="8"/>
  <c r="AC547" i="8" s="1"/>
  <c r="W547" i="8"/>
  <c r="AB547" i="8" s="1"/>
  <c r="T547" i="8"/>
  <c r="AA547" i="8" s="1"/>
  <c r="N549" i="8"/>
  <c r="C550" i="8"/>
  <c r="B551" i="8"/>
  <c r="L549" i="8" l="1"/>
  <c r="J549" i="8"/>
  <c r="W548" i="8"/>
  <c r="AB548" i="8" s="1"/>
  <c r="K549" i="8"/>
  <c r="T548" i="8"/>
  <c r="AA548" i="8" s="1"/>
  <c r="Z548" i="8"/>
  <c r="AC548" i="8" s="1"/>
  <c r="N550" i="8"/>
  <c r="B552" i="8"/>
  <c r="C551" i="8"/>
  <c r="K550" i="8" l="1"/>
  <c r="L550" i="8"/>
  <c r="J550" i="8"/>
  <c r="W549" i="8"/>
  <c r="AB549" i="8" s="1"/>
  <c r="Z549" i="8"/>
  <c r="AC549" i="8" s="1"/>
  <c r="T549" i="8"/>
  <c r="AA549" i="8" s="1"/>
  <c r="N551" i="8"/>
  <c r="B553" i="8"/>
  <c r="C552" i="8"/>
  <c r="L551" i="8" l="1"/>
  <c r="K551" i="8"/>
  <c r="J551" i="8"/>
  <c r="T550" i="8"/>
  <c r="AA550" i="8" s="1"/>
  <c r="W550" i="8"/>
  <c r="AB550" i="8" s="1"/>
  <c r="Z550" i="8"/>
  <c r="AC550" i="8" s="1"/>
  <c r="N552" i="8"/>
  <c r="B554" i="8"/>
  <c r="C553" i="8"/>
  <c r="L552" i="8" l="1"/>
  <c r="J552" i="8"/>
  <c r="T551" i="8"/>
  <c r="AA551" i="8" s="1"/>
  <c r="K552" i="8"/>
  <c r="W551" i="8"/>
  <c r="AB551" i="8" s="1"/>
  <c r="Z551" i="8"/>
  <c r="AC551" i="8" s="1"/>
  <c r="N553" i="8"/>
  <c r="C554" i="8"/>
  <c r="B555" i="8"/>
  <c r="Z552" i="8" l="1"/>
  <c r="AC552" i="8" s="1"/>
  <c r="J553" i="8"/>
  <c r="K553" i="8"/>
  <c r="T552" i="8"/>
  <c r="AA552" i="8" s="1"/>
  <c r="L553" i="8"/>
  <c r="W552" i="8"/>
  <c r="AB552" i="8" s="1"/>
  <c r="N554" i="8"/>
  <c r="B556" i="8"/>
  <c r="C555" i="8"/>
  <c r="L554" i="8" l="1"/>
  <c r="J554" i="8"/>
  <c r="Z553" i="8"/>
  <c r="AC553" i="8" s="1"/>
  <c r="W553" i="8"/>
  <c r="AB553" i="8" s="1"/>
  <c r="K554" i="8"/>
  <c r="T553" i="8"/>
  <c r="AA553" i="8" s="1"/>
  <c r="N555" i="8"/>
  <c r="C556" i="8"/>
  <c r="B557" i="8"/>
  <c r="L555" i="8" l="1"/>
  <c r="K555" i="8"/>
  <c r="J555" i="8"/>
  <c r="Z554" i="8"/>
  <c r="AC554" i="8" s="1"/>
  <c r="W554" i="8"/>
  <c r="AB554" i="8" s="1"/>
  <c r="T554" i="8"/>
  <c r="AA554" i="8" s="1"/>
  <c r="N556" i="8"/>
  <c r="B558" i="8"/>
  <c r="C557" i="8"/>
  <c r="L556" i="8" l="1"/>
  <c r="J556" i="8"/>
  <c r="Z555" i="8"/>
  <c r="AC555" i="8" s="1"/>
  <c r="W555" i="8"/>
  <c r="AB555" i="8" s="1"/>
  <c r="K556" i="8"/>
  <c r="T555" i="8"/>
  <c r="AA555" i="8" s="1"/>
  <c r="N557" i="8"/>
  <c r="C558" i="8"/>
  <c r="B559" i="8"/>
  <c r="J557" i="8" l="1"/>
  <c r="K557" i="8"/>
  <c r="L557" i="8"/>
  <c r="Z556" i="8"/>
  <c r="AC556" i="8" s="1"/>
  <c r="W556" i="8"/>
  <c r="AB556" i="8" s="1"/>
  <c r="T556" i="8"/>
  <c r="AA556" i="8" s="1"/>
  <c r="N558" i="8"/>
  <c r="B560" i="8"/>
  <c r="C559" i="8"/>
  <c r="K558" i="8" l="1"/>
  <c r="Z557" i="8"/>
  <c r="AC557" i="8" s="1"/>
  <c r="J558" i="8"/>
  <c r="W557" i="8"/>
  <c r="AB557" i="8" s="1"/>
  <c r="L558" i="8"/>
  <c r="T557" i="8"/>
  <c r="AA557" i="8" s="1"/>
  <c r="N559" i="8"/>
  <c r="B561" i="8"/>
  <c r="C560" i="8"/>
  <c r="L559" i="8" l="1"/>
  <c r="J559" i="8"/>
  <c r="K559" i="8"/>
  <c r="T558" i="8"/>
  <c r="AA558" i="8" s="1"/>
  <c r="W558" i="8"/>
  <c r="AB558" i="8" s="1"/>
  <c r="Z558" i="8"/>
  <c r="AC558" i="8" s="1"/>
  <c r="N560" i="8"/>
  <c r="B562" i="8"/>
  <c r="C561" i="8"/>
  <c r="L560" i="8" l="1"/>
  <c r="J560" i="8"/>
  <c r="T559" i="8"/>
  <c r="AA559" i="8" s="1"/>
  <c r="K560" i="8"/>
  <c r="W559" i="8"/>
  <c r="AB559" i="8" s="1"/>
  <c r="Z559" i="8"/>
  <c r="AC559" i="8" s="1"/>
  <c r="N561" i="8"/>
  <c r="B563" i="8"/>
  <c r="C562" i="8"/>
  <c r="Z560" i="8" l="1"/>
  <c r="AC560" i="8" s="1"/>
  <c r="W560" i="8"/>
  <c r="AB560" i="8" s="1"/>
  <c r="J561" i="8"/>
  <c r="L561" i="8"/>
  <c r="K561" i="8"/>
  <c r="T560" i="8"/>
  <c r="AA560" i="8" s="1"/>
  <c r="N562" i="8"/>
  <c r="B564" i="8"/>
  <c r="C563" i="8"/>
  <c r="L562" i="8" l="1"/>
  <c r="K562" i="8"/>
  <c r="J562" i="8"/>
  <c r="Z561" i="8"/>
  <c r="AC561" i="8" s="1"/>
  <c r="T561" i="8"/>
  <c r="AA561" i="8" s="1"/>
  <c r="W561" i="8"/>
  <c r="AB561" i="8" s="1"/>
  <c r="N563" i="8"/>
  <c r="B565" i="8"/>
  <c r="C564" i="8"/>
  <c r="K563" i="8" l="1"/>
  <c r="J563" i="8"/>
  <c r="L563" i="8"/>
  <c r="Z562" i="8"/>
  <c r="AC562" i="8" s="1"/>
  <c r="W562" i="8"/>
  <c r="AB562" i="8" s="1"/>
  <c r="T562" i="8"/>
  <c r="AA562" i="8" s="1"/>
  <c r="N564" i="8"/>
  <c r="B566" i="8"/>
  <c r="C565" i="8"/>
  <c r="L564" i="8" l="1"/>
  <c r="K564" i="8"/>
  <c r="J564" i="8"/>
  <c r="Z563" i="8"/>
  <c r="AC563" i="8" s="1"/>
  <c r="W563" i="8"/>
  <c r="AB563" i="8" s="1"/>
  <c r="T563" i="8"/>
  <c r="AA563" i="8" s="1"/>
  <c r="N565" i="8"/>
  <c r="C566" i="8"/>
  <c r="B567" i="8"/>
  <c r="L565" i="8" l="1"/>
  <c r="K565" i="8"/>
  <c r="J565" i="8"/>
  <c r="W564" i="8"/>
  <c r="AB564" i="8" s="1"/>
  <c r="Z564" i="8"/>
  <c r="AC564" i="8" s="1"/>
  <c r="T564" i="8"/>
  <c r="AA564" i="8" s="1"/>
  <c r="N566" i="8"/>
  <c r="B568" i="8"/>
  <c r="C567" i="8"/>
  <c r="L566" i="8" l="1"/>
  <c r="J566" i="8"/>
  <c r="K566" i="8"/>
  <c r="Z565" i="8"/>
  <c r="AC565" i="8" s="1"/>
  <c r="W565" i="8"/>
  <c r="AB565" i="8" s="1"/>
  <c r="T565" i="8"/>
  <c r="AA565" i="8" s="1"/>
  <c r="N567" i="8"/>
  <c r="C568" i="8"/>
  <c r="B569" i="8"/>
  <c r="L567" i="8" l="1"/>
  <c r="J567" i="8"/>
  <c r="K567" i="8"/>
  <c r="T566" i="8"/>
  <c r="AA566" i="8" s="1"/>
  <c r="W566" i="8"/>
  <c r="AB566" i="8" s="1"/>
  <c r="Z566" i="8"/>
  <c r="AC566" i="8" s="1"/>
  <c r="N568" i="8"/>
  <c r="B570" i="8"/>
  <c r="C569" i="8"/>
  <c r="L568" i="8" l="1"/>
  <c r="J568" i="8"/>
  <c r="K568" i="8"/>
  <c r="T567" i="8"/>
  <c r="AA567" i="8" s="1"/>
  <c r="W567" i="8"/>
  <c r="AB567" i="8" s="1"/>
  <c r="Z567" i="8"/>
  <c r="AC567" i="8" s="1"/>
  <c r="N569" i="8"/>
  <c r="C570" i="8"/>
  <c r="B571" i="8"/>
  <c r="Z568" i="8" l="1"/>
  <c r="AC568" i="8" s="1"/>
  <c r="L569" i="8"/>
  <c r="K569" i="8"/>
  <c r="J569" i="8"/>
  <c r="W568" i="8"/>
  <c r="AB568" i="8" s="1"/>
  <c r="T568" i="8"/>
  <c r="AA568" i="8" s="1"/>
  <c r="N570" i="8"/>
  <c r="B572" i="8"/>
  <c r="C571" i="8"/>
  <c r="K570" i="8" l="1"/>
  <c r="Z569" i="8"/>
  <c r="AC569" i="8" s="1"/>
  <c r="J570" i="8"/>
  <c r="L570" i="8"/>
  <c r="T569" i="8"/>
  <c r="AA569" i="8" s="1"/>
  <c r="W569" i="8"/>
  <c r="AB569" i="8" s="1"/>
  <c r="N571" i="8"/>
  <c r="C572" i="8"/>
  <c r="B573" i="8"/>
  <c r="L571" i="8" l="1"/>
  <c r="Z570" i="8"/>
  <c r="AC570" i="8" s="1"/>
  <c r="J571" i="8"/>
  <c r="K571" i="8"/>
  <c r="T570" i="8"/>
  <c r="AA570" i="8" s="1"/>
  <c r="W570" i="8"/>
  <c r="AB570" i="8" s="1"/>
  <c r="N572" i="8"/>
  <c r="B574" i="8"/>
  <c r="C573" i="8"/>
  <c r="Z571" i="8" l="1"/>
  <c r="AC571" i="8" s="1"/>
  <c r="J572" i="8"/>
  <c r="L572" i="8"/>
  <c r="K572" i="8"/>
  <c r="W571" i="8"/>
  <c r="AB571" i="8" s="1"/>
  <c r="T571" i="8"/>
  <c r="AA571" i="8" s="1"/>
  <c r="N573" i="8"/>
  <c r="C574" i="8"/>
  <c r="B575" i="8"/>
  <c r="L573" i="8" l="1"/>
  <c r="J573" i="8"/>
  <c r="K573" i="8"/>
  <c r="Z572" i="8"/>
  <c r="AC572" i="8" s="1"/>
  <c r="W572" i="8"/>
  <c r="AB572" i="8" s="1"/>
  <c r="T572" i="8"/>
  <c r="AA572" i="8" s="1"/>
  <c r="N574" i="8"/>
  <c r="B576" i="8"/>
  <c r="C575" i="8"/>
  <c r="L574" i="8" l="1"/>
  <c r="K574" i="8"/>
  <c r="J574" i="8"/>
  <c r="Z573" i="8"/>
  <c r="AC573" i="8" s="1"/>
  <c r="W573" i="8"/>
  <c r="AB573" i="8" s="1"/>
  <c r="T573" i="8"/>
  <c r="AA573" i="8" s="1"/>
  <c r="N575" i="8"/>
  <c r="B577" i="8"/>
  <c r="C576" i="8"/>
  <c r="J575" i="8" l="1"/>
  <c r="L575" i="8"/>
  <c r="K575" i="8"/>
  <c r="T574" i="8"/>
  <c r="AA574" i="8" s="1"/>
  <c r="W574" i="8"/>
  <c r="AB574" i="8" s="1"/>
  <c r="Z574" i="8"/>
  <c r="AC574" i="8" s="1"/>
  <c r="N576" i="8"/>
  <c r="B578" i="8"/>
  <c r="C577" i="8"/>
  <c r="L576" i="8" l="1"/>
  <c r="K576" i="8"/>
  <c r="J576" i="8"/>
  <c r="T575" i="8"/>
  <c r="AA575" i="8" s="1"/>
  <c r="W575" i="8"/>
  <c r="AB575" i="8" s="1"/>
  <c r="Z575" i="8"/>
  <c r="AC575" i="8" s="1"/>
  <c r="N577" i="8"/>
  <c r="B579" i="8"/>
  <c r="C578" i="8"/>
  <c r="W576" i="8" l="1"/>
  <c r="AB576" i="8" s="1"/>
  <c r="L577" i="8"/>
  <c r="J577" i="8"/>
  <c r="Z576" i="8"/>
  <c r="AC576" i="8" s="1"/>
  <c r="K577" i="8"/>
  <c r="T576" i="8"/>
  <c r="AA576" i="8" s="1"/>
  <c r="N578" i="8"/>
  <c r="B580" i="8"/>
  <c r="C579" i="8"/>
  <c r="J578" i="8" l="1"/>
  <c r="Z577" i="8"/>
  <c r="AC577" i="8" s="1"/>
  <c r="W577" i="8"/>
  <c r="AB577" i="8" s="1"/>
  <c r="L578" i="8"/>
  <c r="K578" i="8"/>
  <c r="T577" i="8"/>
  <c r="AA577" i="8" s="1"/>
  <c r="N579" i="8"/>
  <c r="B581" i="8"/>
  <c r="C580" i="8"/>
  <c r="L579" i="8" l="1"/>
  <c r="K579" i="8"/>
  <c r="J579" i="8"/>
  <c r="W578" i="8"/>
  <c r="AB578" i="8" s="1"/>
  <c r="T578" i="8"/>
  <c r="AA578" i="8" s="1"/>
  <c r="Z578" i="8"/>
  <c r="AC578" i="8" s="1"/>
  <c r="N580" i="8"/>
  <c r="B582" i="8"/>
  <c r="C581" i="8"/>
  <c r="J580" i="8" l="1"/>
  <c r="K580" i="8"/>
  <c r="L580" i="8"/>
  <c r="Z579" i="8"/>
  <c r="AC579" i="8" s="1"/>
  <c r="T579" i="8"/>
  <c r="AA579" i="8" s="1"/>
  <c r="W579" i="8"/>
  <c r="AB579" i="8" s="1"/>
  <c r="N581" i="8"/>
  <c r="C582" i="8"/>
  <c r="B583" i="8"/>
  <c r="K581" i="8" l="1"/>
  <c r="L581" i="8"/>
  <c r="J581" i="8"/>
  <c r="Z580" i="8"/>
  <c r="AC580" i="8" s="1"/>
  <c r="W580" i="8"/>
  <c r="AB580" i="8" s="1"/>
  <c r="T580" i="8"/>
  <c r="AA580" i="8" s="1"/>
  <c r="N582" i="8"/>
  <c r="B584" i="8"/>
  <c r="C583" i="8"/>
  <c r="Z581" i="8" l="1"/>
  <c r="AC581" i="8" s="1"/>
  <c r="L582" i="8"/>
  <c r="K582" i="8"/>
  <c r="J582" i="8"/>
  <c r="W581" i="8"/>
  <c r="AB581" i="8" s="1"/>
  <c r="T581" i="8"/>
  <c r="AA581" i="8" s="1"/>
  <c r="N583" i="8"/>
  <c r="B585" i="8"/>
  <c r="C584" i="8"/>
  <c r="J583" i="8" l="1"/>
  <c r="L583" i="8"/>
  <c r="K583" i="8"/>
  <c r="T582" i="8"/>
  <c r="AA582" i="8" s="1"/>
  <c r="W582" i="8"/>
  <c r="AB582" i="8" s="1"/>
  <c r="Z582" i="8"/>
  <c r="AC582" i="8" s="1"/>
  <c r="N584" i="8"/>
  <c r="B586" i="8"/>
  <c r="C585" i="8"/>
  <c r="J584" i="8" l="1"/>
  <c r="K584" i="8"/>
  <c r="L584" i="8"/>
  <c r="T583" i="8"/>
  <c r="AA583" i="8" s="1"/>
  <c r="W583" i="8"/>
  <c r="AB583" i="8" s="1"/>
  <c r="Z583" i="8"/>
  <c r="AC583" i="8" s="1"/>
  <c r="N585" i="8"/>
  <c r="C586" i="8"/>
  <c r="B587" i="8"/>
  <c r="W584" i="8" l="1"/>
  <c r="AB584" i="8" s="1"/>
  <c r="J585" i="8"/>
  <c r="L585" i="8"/>
  <c r="K585" i="8"/>
  <c r="Z584" i="8"/>
  <c r="AC584" i="8" s="1"/>
  <c r="T584" i="8"/>
  <c r="AA584" i="8" s="1"/>
  <c r="N586" i="8"/>
  <c r="B588" i="8"/>
  <c r="C587" i="8"/>
  <c r="K586" i="8" l="1"/>
  <c r="L586" i="8"/>
  <c r="J586" i="8"/>
  <c r="W585" i="8"/>
  <c r="AB585" i="8" s="1"/>
  <c r="Z585" i="8"/>
  <c r="AC585" i="8" s="1"/>
  <c r="T585" i="8"/>
  <c r="AA585" i="8" s="1"/>
  <c r="N587" i="8"/>
  <c r="C588" i="8"/>
  <c r="B589" i="8"/>
  <c r="Z586" i="8" l="1"/>
  <c r="AC586" i="8" s="1"/>
  <c r="K587" i="8"/>
  <c r="L587" i="8"/>
  <c r="W586" i="8"/>
  <c r="AB586" i="8" s="1"/>
  <c r="J587" i="8"/>
  <c r="T586" i="8"/>
  <c r="AA586" i="8" s="1"/>
  <c r="N588" i="8"/>
  <c r="B590" i="8"/>
  <c r="C589" i="8"/>
  <c r="L588" i="8" l="1"/>
  <c r="J588" i="8"/>
  <c r="K588" i="8"/>
  <c r="Z587" i="8"/>
  <c r="AC587" i="8" s="1"/>
  <c r="T587" i="8"/>
  <c r="AA587" i="8" s="1"/>
  <c r="W587" i="8"/>
  <c r="AB587" i="8" s="1"/>
  <c r="N589" i="8"/>
  <c r="C590" i="8"/>
  <c r="B591" i="8"/>
  <c r="L589" i="8" l="1"/>
  <c r="K589" i="8"/>
  <c r="J589" i="8"/>
  <c r="T588" i="8"/>
  <c r="AA588" i="8" s="1"/>
  <c r="Z588" i="8"/>
  <c r="AC588" i="8" s="1"/>
  <c r="W588" i="8"/>
  <c r="AB588" i="8" s="1"/>
  <c r="N590" i="8"/>
  <c r="B592" i="8"/>
  <c r="C591" i="8"/>
  <c r="L590" i="8" l="1"/>
  <c r="J590" i="8"/>
  <c r="K590" i="8"/>
  <c r="W589" i="8"/>
  <c r="AB589" i="8" s="1"/>
  <c r="Z589" i="8"/>
  <c r="AC589" i="8" s="1"/>
  <c r="T589" i="8"/>
  <c r="AA589" i="8" s="1"/>
  <c r="N591" i="8"/>
  <c r="C592" i="8"/>
  <c r="B593" i="8"/>
  <c r="L591" i="8" l="1"/>
  <c r="J591" i="8"/>
  <c r="K591" i="8"/>
  <c r="T590" i="8"/>
  <c r="AA590" i="8" s="1"/>
  <c r="W590" i="8"/>
  <c r="AB590" i="8" s="1"/>
  <c r="Z590" i="8"/>
  <c r="AC590" i="8" s="1"/>
  <c r="N592" i="8"/>
  <c r="B594" i="8"/>
  <c r="C593" i="8"/>
  <c r="L592" i="8" l="1"/>
  <c r="K592" i="8"/>
  <c r="J592" i="8"/>
  <c r="T591" i="8"/>
  <c r="AA591" i="8" s="1"/>
  <c r="W591" i="8"/>
  <c r="AB591" i="8" s="1"/>
  <c r="Z591" i="8"/>
  <c r="AC591" i="8" s="1"/>
  <c r="N593" i="8"/>
  <c r="C594" i="8"/>
  <c r="B595" i="8"/>
  <c r="L593" i="8" l="1"/>
  <c r="J593" i="8"/>
  <c r="Z592" i="8"/>
  <c r="AC592" i="8" s="1"/>
  <c r="W592" i="8"/>
  <c r="AB592" i="8" s="1"/>
  <c r="K593" i="8"/>
  <c r="T592" i="8"/>
  <c r="AA592" i="8" s="1"/>
  <c r="N594" i="8"/>
  <c r="B596" i="8"/>
  <c r="C595" i="8"/>
  <c r="L594" i="8" l="1"/>
  <c r="K594" i="8"/>
  <c r="J594" i="8"/>
  <c r="W593" i="8"/>
  <c r="AB593" i="8" s="1"/>
  <c r="Z593" i="8"/>
  <c r="AC593" i="8" s="1"/>
  <c r="T593" i="8"/>
  <c r="AA593" i="8" s="1"/>
  <c r="N595" i="8"/>
  <c r="C596" i="8"/>
  <c r="B597" i="8"/>
  <c r="Z594" i="8" l="1"/>
  <c r="AC594" i="8" s="1"/>
  <c r="K595" i="8"/>
  <c r="L595" i="8"/>
  <c r="J595" i="8"/>
  <c r="W594" i="8"/>
  <c r="AB594" i="8" s="1"/>
  <c r="T594" i="8"/>
  <c r="AA594" i="8" s="1"/>
  <c r="N596" i="8"/>
  <c r="B598" i="8"/>
  <c r="C597" i="8"/>
  <c r="J596" i="8" l="1"/>
  <c r="T595" i="8"/>
  <c r="AA595" i="8" s="1"/>
  <c r="Z595" i="8"/>
  <c r="AC595" i="8" s="1"/>
  <c r="L596" i="8"/>
  <c r="K596" i="8"/>
  <c r="W595" i="8"/>
  <c r="AB595" i="8" s="1"/>
  <c r="N597" i="8"/>
  <c r="C598" i="8"/>
  <c r="B599" i="8"/>
  <c r="L597" i="8" l="1"/>
  <c r="J597" i="8"/>
  <c r="K597" i="8"/>
  <c r="Z596" i="8"/>
  <c r="AC596" i="8" s="1"/>
  <c r="T596" i="8"/>
  <c r="AA596" i="8" s="1"/>
  <c r="W596" i="8"/>
  <c r="AB596" i="8" s="1"/>
  <c r="N598" i="8"/>
  <c r="B600" i="8"/>
  <c r="C599" i="8"/>
  <c r="L598" i="8" l="1"/>
  <c r="Z597" i="8"/>
  <c r="AC597" i="8" s="1"/>
  <c r="J598" i="8"/>
  <c r="W597" i="8"/>
  <c r="AB597" i="8" s="1"/>
  <c r="K598" i="8"/>
  <c r="T597" i="8"/>
  <c r="AA597" i="8" s="1"/>
  <c r="N599" i="8"/>
  <c r="C600" i="8"/>
  <c r="B601" i="8"/>
  <c r="L599" i="8" l="1"/>
  <c r="K599" i="8"/>
  <c r="J599" i="8"/>
  <c r="T598" i="8"/>
  <c r="AA598" i="8" s="1"/>
  <c r="W598" i="8"/>
  <c r="AB598" i="8" s="1"/>
  <c r="Z598" i="8"/>
  <c r="AC598" i="8" s="1"/>
  <c r="N600" i="8"/>
  <c r="B602" i="8"/>
  <c r="C601" i="8"/>
  <c r="L600" i="8" l="1"/>
  <c r="K600" i="8"/>
  <c r="J600" i="8"/>
  <c r="T599" i="8"/>
  <c r="AA599" i="8" s="1"/>
  <c r="W599" i="8"/>
  <c r="AB599" i="8" s="1"/>
  <c r="Z599" i="8"/>
  <c r="AC599" i="8" s="1"/>
  <c r="N601" i="8"/>
  <c r="C602" i="8"/>
  <c r="B603" i="8"/>
  <c r="Z600" i="8" l="1"/>
  <c r="AC600" i="8" s="1"/>
  <c r="L601" i="8"/>
  <c r="K601" i="8"/>
  <c r="J601" i="8"/>
  <c r="T600" i="8"/>
  <c r="AA600" i="8" s="1"/>
  <c r="W600" i="8"/>
  <c r="AB600" i="8" s="1"/>
  <c r="N602" i="8"/>
  <c r="B604" i="8"/>
  <c r="C603" i="8"/>
  <c r="J602" i="8" l="1"/>
  <c r="L602" i="8"/>
  <c r="K602" i="8"/>
  <c r="W601" i="8"/>
  <c r="AB601" i="8" s="1"/>
  <c r="Z601" i="8"/>
  <c r="AC601" i="8" s="1"/>
  <c r="T601" i="8"/>
  <c r="AA601" i="8" s="1"/>
  <c r="N603" i="8"/>
  <c r="C604" i="8"/>
  <c r="B605" i="8"/>
  <c r="L603" i="8" l="1"/>
  <c r="K603" i="8"/>
  <c r="J603" i="8"/>
  <c r="Z602" i="8"/>
  <c r="AC602" i="8" s="1"/>
  <c r="T602" i="8"/>
  <c r="AA602" i="8" s="1"/>
  <c r="W602" i="8"/>
  <c r="AB602" i="8" s="1"/>
  <c r="N604" i="8"/>
  <c r="B606" i="8"/>
  <c r="C605" i="8"/>
  <c r="K604" i="8" l="1"/>
  <c r="J604" i="8"/>
  <c r="Z603" i="8"/>
  <c r="AC603" i="8" s="1"/>
  <c r="L604" i="8"/>
  <c r="T603" i="8"/>
  <c r="AA603" i="8" s="1"/>
  <c r="W603" i="8"/>
  <c r="AB603" i="8" s="1"/>
  <c r="N605" i="8"/>
  <c r="C606" i="8"/>
  <c r="B607" i="8"/>
  <c r="L605" i="8" l="1"/>
  <c r="K605" i="8"/>
  <c r="J605" i="8"/>
  <c r="Z604" i="8"/>
  <c r="AC604" i="8" s="1"/>
  <c r="W604" i="8"/>
  <c r="AB604" i="8" s="1"/>
  <c r="T604" i="8"/>
  <c r="AA604" i="8" s="1"/>
  <c r="N606" i="8"/>
  <c r="B608" i="8"/>
  <c r="C607" i="8"/>
  <c r="Z605" i="8" l="1"/>
  <c r="AC605" i="8" s="1"/>
  <c r="J606" i="8"/>
  <c r="L606" i="8"/>
  <c r="K606" i="8"/>
  <c r="W605" i="8"/>
  <c r="AB605" i="8" s="1"/>
  <c r="T605" i="8"/>
  <c r="AA605" i="8" s="1"/>
  <c r="N607" i="8"/>
  <c r="C608" i="8"/>
  <c r="B609" i="8"/>
  <c r="L607" i="8" l="1"/>
  <c r="J607" i="8"/>
  <c r="K607" i="8"/>
  <c r="T606" i="8"/>
  <c r="AA606" i="8" s="1"/>
  <c r="W606" i="8"/>
  <c r="AB606" i="8" s="1"/>
  <c r="Z606" i="8"/>
  <c r="AC606" i="8" s="1"/>
  <c r="N608" i="8"/>
  <c r="B610" i="8"/>
  <c r="C609" i="8"/>
  <c r="J608" i="8" l="1"/>
  <c r="L608" i="8"/>
  <c r="K608" i="8"/>
  <c r="T607" i="8"/>
  <c r="AA607" i="8" s="1"/>
  <c r="W607" i="8"/>
  <c r="AB607" i="8" s="1"/>
  <c r="Z607" i="8"/>
  <c r="AC607" i="8" s="1"/>
  <c r="N609" i="8"/>
  <c r="C610" i="8"/>
  <c r="B611" i="8"/>
  <c r="Z608" i="8" l="1"/>
  <c r="AC608" i="8" s="1"/>
  <c r="L609" i="8"/>
  <c r="W608" i="8"/>
  <c r="AB608" i="8" s="1"/>
  <c r="J609" i="8"/>
  <c r="K609" i="8"/>
  <c r="T608" i="8"/>
  <c r="AA608" i="8" s="1"/>
  <c r="N610" i="8"/>
  <c r="B612" i="8"/>
  <c r="C611" i="8"/>
  <c r="Z609" i="8" l="1"/>
  <c r="AC609" i="8" s="1"/>
  <c r="J610" i="8"/>
  <c r="L610" i="8"/>
  <c r="K610" i="8"/>
  <c r="W609" i="8"/>
  <c r="AB609" i="8" s="1"/>
  <c r="T609" i="8"/>
  <c r="AA609" i="8" s="1"/>
  <c r="N611" i="8"/>
  <c r="C612" i="8"/>
  <c r="B613" i="8"/>
  <c r="L611" i="8" l="1"/>
  <c r="Z610" i="8"/>
  <c r="AC610" i="8" s="1"/>
  <c r="J611" i="8"/>
  <c r="K611" i="8"/>
  <c r="W610" i="8"/>
  <c r="AB610" i="8" s="1"/>
  <c r="T610" i="8"/>
  <c r="AA610" i="8" s="1"/>
  <c r="N612" i="8"/>
  <c r="B614" i="8"/>
  <c r="C613" i="8"/>
  <c r="Z611" i="8" l="1"/>
  <c r="AC611" i="8" s="1"/>
  <c r="J612" i="8"/>
  <c r="L612" i="8"/>
  <c r="K612" i="8"/>
  <c r="T611" i="8"/>
  <c r="AA611" i="8" s="1"/>
  <c r="W611" i="8"/>
  <c r="AB611" i="8" s="1"/>
  <c r="N613" i="8"/>
  <c r="C614" i="8"/>
  <c r="B615" i="8"/>
  <c r="K613" i="8" l="1"/>
  <c r="L613" i="8"/>
  <c r="J613" i="8"/>
  <c r="Z612" i="8"/>
  <c r="AC612" i="8" s="1"/>
  <c r="W612" i="8"/>
  <c r="AB612" i="8" s="1"/>
  <c r="T612" i="8"/>
  <c r="AA612" i="8" s="1"/>
  <c r="N614" i="8"/>
  <c r="B616" i="8"/>
  <c r="C615" i="8"/>
  <c r="Z613" i="8" l="1"/>
  <c r="AC613" i="8" s="1"/>
  <c r="L614" i="8"/>
  <c r="K614" i="8"/>
  <c r="J614" i="8"/>
  <c r="W613" i="8"/>
  <c r="AB613" i="8" s="1"/>
  <c r="T613" i="8"/>
  <c r="AA613" i="8" s="1"/>
  <c r="N615" i="8"/>
  <c r="C616" i="8"/>
  <c r="B617" i="8"/>
  <c r="J615" i="8" l="1"/>
  <c r="L615" i="8"/>
  <c r="K615" i="8"/>
  <c r="T614" i="8"/>
  <c r="AA614" i="8" s="1"/>
  <c r="W614" i="8"/>
  <c r="AB614" i="8" s="1"/>
  <c r="Z614" i="8"/>
  <c r="AC614" i="8" s="1"/>
  <c r="N616" i="8"/>
  <c r="B618" i="8"/>
  <c r="C617" i="8"/>
  <c r="L616" i="8" l="1"/>
  <c r="K616" i="8"/>
  <c r="J616" i="8"/>
  <c r="T615" i="8"/>
  <c r="AA615" i="8" s="1"/>
  <c r="W615" i="8"/>
  <c r="AB615" i="8" s="1"/>
  <c r="Z615" i="8"/>
  <c r="AC615" i="8" s="1"/>
  <c r="N617" i="8"/>
  <c r="C618" i="8"/>
  <c r="B619" i="8"/>
  <c r="W616" i="8" l="1"/>
  <c r="AB616" i="8" s="1"/>
  <c r="K617" i="8"/>
  <c r="L617" i="8"/>
  <c r="J617" i="8"/>
  <c r="T616" i="8"/>
  <c r="AA616" i="8" s="1"/>
  <c r="Z616" i="8"/>
  <c r="AC616" i="8" s="1"/>
  <c r="N618" i="8"/>
  <c r="B620" i="8"/>
  <c r="C619" i="8"/>
  <c r="Z617" i="8" l="1"/>
  <c r="AC617" i="8" s="1"/>
  <c r="J618" i="8"/>
  <c r="W617" i="8"/>
  <c r="AB617" i="8" s="1"/>
  <c r="L618" i="8"/>
  <c r="K618" i="8"/>
  <c r="T617" i="8"/>
  <c r="AA617" i="8" s="1"/>
  <c r="N619" i="8"/>
  <c r="C620" i="8"/>
  <c r="B621" i="8"/>
  <c r="L619" i="8" l="1"/>
  <c r="Z618" i="8"/>
  <c r="AC618" i="8" s="1"/>
  <c r="J619" i="8"/>
  <c r="W618" i="8"/>
  <c r="AB618" i="8" s="1"/>
  <c r="K619" i="8"/>
  <c r="T618" i="8"/>
  <c r="AA618" i="8" s="1"/>
  <c r="N620" i="8"/>
  <c r="B622" i="8"/>
  <c r="C621" i="8"/>
  <c r="J620" i="8" l="1"/>
  <c r="Z619" i="8"/>
  <c r="AC619" i="8" s="1"/>
  <c r="L620" i="8"/>
  <c r="K620" i="8"/>
  <c r="T619" i="8"/>
  <c r="AA619" i="8" s="1"/>
  <c r="W619" i="8"/>
  <c r="AB619" i="8" s="1"/>
  <c r="N621" i="8"/>
  <c r="C622" i="8"/>
  <c r="B623" i="8"/>
  <c r="L621" i="8" l="1"/>
  <c r="K621" i="8"/>
  <c r="J621" i="8"/>
  <c r="Z620" i="8"/>
  <c r="AC620" i="8" s="1"/>
  <c r="W620" i="8"/>
  <c r="AB620" i="8" s="1"/>
  <c r="T620" i="8"/>
  <c r="AA620" i="8" s="1"/>
  <c r="N622" i="8"/>
  <c r="B624" i="8"/>
  <c r="C623" i="8"/>
  <c r="Z621" i="8" l="1"/>
  <c r="AC621" i="8" s="1"/>
  <c r="K622" i="8"/>
  <c r="J622" i="8"/>
  <c r="L622" i="8"/>
  <c r="W621" i="8"/>
  <c r="AB621" i="8" s="1"/>
  <c r="T621" i="8"/>
  <c r="AA621" i="8" s="1"/>
  <c r="N623" i="8"/>
  <c r="C624" i="8"/>
  <c r="B625" i="8"/>
  <c r="J623" i="8" l="1"/>
  <c r="L623" i="8"/>
  <c r="K623" i="8"/>
  <c r="T622" i="8"/>
  <c r="AA622" i="8" s="1"/>
  <c r="W622" i="8"/>
  <c r="AB622" i="8" s="1"/>
  <c r="Z622" i="8"/>
  <c r="AC622" i="8" s="1"/>
  <c r="N624" i="8"/>
  <c r="B626" i="8"/>
  <c r="C625" i="8"/>
  <c r="L624" i="8" l="1"/>
  <c r="J624" i="8"/>
  <c r="K624" i="8"/>
  <c r="T623" i="8"/>
  <c r="AA623" i="8" s="1"/>
  <c r="W623" i="8"/>
  <c r="AB623" i="8" s="1"/>
  <c r="Z623" i="8"/>
  <c r="AC623" i="8" s="1"/>
  <c r="N625" i="8"/>
  <c r="C626" i="8"/>
  <c r="B627" i="8"/>
  <c r="L625" i="8" l="1"/>
  <c r="J625" i="8"/>
  <c r="Z624" i="8"/>
  <c r="AC624" i="8" s="1"/>
  <c r="K625" i="8"/>
  <c r="W624" i="8"/>
  <c r="AB624" i="8" s="1"/>
  <c r="T624" i="8"/>
  <c r="AA624" i="8" s="1"/>
  <c r="N626" i="8"/>
  <c r="B628" i="8"/>
  <c r="C627" i="8"/>
  <c r="Z625" i="8" l="1"/>
  <c r="AC625" i="8" s="1"/>
  <c r="J626" i="8"/>
  <c r="L626" i="8"/>
  <c r="K626" i="8"/>
  <c r="T625" i="8"/>
  <c r="AA625" i="8" s="1"/>
  <c r="W625" i="8"/>
  <c r="AB625" i="8" s="1"/>
  <c r="N627" i="8"/>
  <c r="C628" i="8"/>
  <c r="B629" i="8"/>
  <c r="L627" i="8" l="1"/>
  <c r="J627" i="8"/>
  <c r="K627" i="8"/>
  <c r="Z626" i="8"/>
  <c r="AC626" i="8" s="1"/>
  <c r="T626" i="8"/>
  <c r="AA626" i="8" s="1"/>
  <c r="W626" i="8"/>
  <c r="AB626" i="8" s="1"/>
  <c r="N628" i="8"/>
  <c r="B630" i="8"/>
  <c r="C629" i="8"/>
  <c r="Z627" i="8" l="1"/>
  <c r="AC627" i="8" s="1"/>
  <c r="J628" i="8"/>
  <c r="K628" i="8"/>
  <c r="L628" i="8"/>
  <c r="W627" i="8"/>
  <c r="AB627" i="8" s="1"/>
  <c r="T627" i="8"/>
  <c r="AA627" i="8" s="1"/>
  <c r="N629" i="8"/>
  <c r="C630" i="8"/>
  <c r="B631" i="8"/>
  <c r="L629" i="8" l="1"/>
  <c r="K629" i="8"/>
  <c r="J629" i="8"/>
  <c r="Z628" i="8"/>
  <c r="AC628" i="8" s="1"/>
  <c r="T628" i="8"/>
  <c r="AA628" i="8" s="1"/>
  <c r="W628" i="8"/>
  <c r="AB628" i="8" s="1"/>
  <c r="N630" i="8"/>
  <c r="B632" i="8"/>
  <c r="C631" i="8"/>
  <c r="Z629" i="8" l="1"/>
  <c r="AC629" i="8" s="1"/>
  <c r="L630" i="8"/>
  <c r="K630" i="8"/>
  <c r="W629" i="8"/>
  <c r="AB629" i="8" s="1"/>
  <c r="J630" i="8"/>
  <c r="T629" i="8"/>
  <c r="AA629" i="8" s="1"/>
  <c r="N631" i="8"/>
  <c r="C632" i="8"/>
  <c r="B633" i="8"/>
  <c r="L631" i="8" l="1"/>
  <c r="J631" i="8"/>
  <c r="K631" i="8"/>
  <c r="T630" i="8"/>
  <c r="AA630" i="8" s="1"/>
  <c r="W630" i="8"/>
  <c r="AB630" i="8" s="1"/>
  <c r="Z630" i="8"/>
  <c r="AC630" i="8" s="1"/>
  <c r="N632" i="8"/>
  <c r="B634" i="8"/>
  <c r="C633" i="8"/>
  <c r="L632" i="8" l="1"/>
  <c r="J632" i="8"/>
  <c r="K632" i="8"/>
  <c r="T631" i="8"/>
  <c r="AA631" i="8" s="1"/>
  <c r="W631" i="8"/>
  <c r="AB631" i="8" s="1"/>
  <c r="Z631" i="8"/>
  <c r="AC631" i="8" s="1"/>
  <c r="N633" i="8"/>
  <c r="C634" i="8"/>
  <c r="B635" i="8"/>
  <c r="Z632" i="8" l="1"/>
  <c r="AC632" i="8" s="1"/>
  <c r="L633" i="8"/>
  <c r="K633" i="8"/>
  <c r="J633" i="8"/>
  <c r="T632" i="8"/>
  <c r="AA632" i="8" s="1"/>
  <c r="W632" i="8"/>
  <c r="AB632" i="8" s="1"/>
  <c r="N634" i="8"/>
  <c r="C635" i="8"/>
  <c r="B636" i="8"/>
  <c r="Z633" i="8" l="1"/>
  <c r="AC633" i="8" s="1"/>
  <c r="K634" i="8"/>
  <c r="L634" i="8"/>
  <c r="J634" i="8"/>
  <c r="W633" i="8"/>
  <c r="AB633" i="8" s="1"/>
  <c r="T633" i="8"/>
  <c r="AA633" i="8" s="1"/>
  <c r="N635" i="8"/>
  <c r="C636" i="8"/>
  <c r="B637" i="8"/>
  <c r="Z634" i="8" l="1"/>
  <c r="AC634" i="8" s="1"/>
  <c r="J635" i="8"/>
  <c r="W634" i="8"/>
  <c r="AB634" i="8" s="1"/>
  <c r="K635" i="8"/>
  <c r="L635" i="8"/>
  <c r="T634" i="8"/>
  <c r="AA634" i="8" s="1"/>
  <c r="N636" i="8"/>
  <c r="C637" i="8"/>
  <c r="B638" i="8"/>
  <c r="L636" i="8" l="1"/>
  <c r="K636" i="8"/>
  <c r="J636" i="8"/>
  <c r="Z635" i="8"/>
  <c r="AC635" i="8" s="1"/>
  <c r="W635" i="8"/>
  <c r="AB635" i="8" s="1"/>
  <c r="T635" i="8"/>
  <c r="AA635" i="8" s="1"/>
  <c r="N637" i="8"/>
  <c r="B639" i="8"/>
  <c r="C638" i="8"/>
  <c r="L637" i="8" l="1"/>
  <c r="J637" i="8"/>
  <c r="Z636" i="8"/>
  <c r="AC636" i="8" s="1"/>
  <c r="T636" i="8"/>
  <c r="AA636" i="8" s="1"/>
  <c r="K637" i="8"/>
  <c r="W636" i="8"/>
  <c r="AB636" i="8" s="1"/>
  <c r="N638" i="8"/>
  <c r="C639" i="8"/>
  <c r="B640" i="8"/>
  <c r="L638" i="8" l="1"/>
  <c r="K638" i="8"/>
  <c r="Z637" i="8"/>
  <c r="AC637" i="8" s="1"/>
  <c r="J638" i="8"/>
  <c r="T637" i="8"/>
  <c r="AA637" i="8" s="1"/>
  <c r="W637" i="8"/>
  <c r="AB637" i="8" s="1"/>
  <c r="N639" i="8"/>
  <c r="C640" i="8"/>
  <c r="B641" i="8"/>
  <c r="J639" i="8" l="1"/>
  <c r="K639" i="8"/>
  <c r="L639" i="8"/>
  <c r="T638" i="8"/>
  <c r="AA638" i="8" s="1"/>
  <c r="W638" i="8"/>
  <c r="AB638" i="8" s="1"/>
  <c r="Z638" i="8"/>
  <c r="AC638" i="8" s="1"/>
  <c r="N640" i="8"/>
  <c r="C641" i="8"/>
  <c r="B642" i="8"/>
  <c r="L640" i="8" l="1"/>
  <c r="K640" i="8"/>
  <c r="J640" i="8"/>
  <c r="T639" i="8"/>
  <c r="AA639" i="8" s="1"/>
  <c r="W639" i="8"/>
  <c r="AB639" i="8" s="1"/>
  <c r="Z639" i="8"/>
  <c r="AC639" i="8" s="1"/>
  <c r="N641" i="8"/>
  <c r="C642" i="8"/>
  <c r="B643" i="8"/>
  <c r="L641" i="8" l="1"/>
  <c r="J641" i="8"/>
  <c r="K641" i="8"/>
  <c r="T640" i="8"/>
  <c r="AA640" i="8" s="1"/>
  <c r="W640" i="8"/>
  <c r="AB640" i="8" s="1"/>
  <c r="Z640" i="8"/>
  <c r="AC640" i="8" s="1"/>
  <c r="N642" i="8"/>
  <c r="C643" i="8"/>
  <c r="B644" i="8"/>
  <c r="K642" i="8" l="1"/>
  <c r="L642" i="8"/>
  <c r="J642" i="8"/>
  <c r="W641" i="8"/>
  <c r="AB641" i="8" s="1"/>
  <c r="Z641" i="8"/>
  <c r="AC641" i="8" s="1"/>
  <c r="T641" i="8"/>
  <c r="AA641" i="8" s="1"/>
  <c r="N643" i="8"/>
  <c r="C644" i="8"/>
  <c r="B645" i="8"/>
  <c r="L643" i="8" l="1"/>
  <c r="J643" i="8"/>
  <c r="W642" i="8"/>
  <c r="AB642" i="8" s="1"/>
  <c r="K643" i="8"/>
  <c r="Z642" i="8"/>
  <c r="AC642" i="8" s="1"/>
  <c r="T642" i="8"/>
  <c r="AA642" i="8" s="1"/>
  <c r="N644" i="8"/>
  <c r="C645" i="8"/>
  <c r="B646" i="8"/>
  <c r="L644" i="8" l="1"/>
  <c r="J644" i="8"/>
  <c r="W643" i="8"/>
  <c r="AB643" i="8" s="1"/>
  <c r="K644" i="8"/>
  <c r="Z643" i="8"/>
  <c r="AC643" i="8" s="1"/>
  <c r="T643" i="8"/>
  <c r="AA643" i="8" s="1"/>
  <c r="N645" i="8"/>
  <c r="B647" i="8"/>
  <c r="C646" i="8"/>
  <c r="L645" i="8" l="1"/>
  <c r="K645" i="8"/>
  <c r="J645" i="8"/>
  <c r="W644" i="8"/>
  <c r="AB644" i="8" s="1"/>
  <c r="Z644" i="8"/>
  <c r="AC644" i="8" s="1"/>
  <c r="T644" i="8"/>
  <c r="AA644" i="8" s="1"/>
  <c r="N646" i="8"/>
  <c r="C647" i="8"/>
  <c r="B648" i="8"/>
  <c r="Z645" i="8" l="1"/>
  <c r="AC645" i="8" s="1"/>
  <c r="J646" i="8"/>
  <c r="L646" i="8"/>
  <c r="K646" i="8"/>
  <c r="T645" i="8"/>
  <c r="AA645" i="8" s="1"/>
  <c r="W645" i="8"/>
  <c r="AB645" i="8" s="1"/>
  <c r="N647" i="8"/>
  <c r="C648" i="8"/>
  <c r="B649" i="8"/>
  <c r="K647" i="8" l="1"/>
  <c r="L647" i="8"/>
  <c r="J647" i="8"/>
  <c r="T646" i="8"/>
  <c r="AA646" i="8" s="1"/>
  <c r="W646" i="8"/>
  <c r="AB646" i="8" s="1"/>
  <c r="Z646" i="8"/>
  <c r="AC646" i="8" s="1"/>
  <c r="N648" i="8"/>
  <c r="C649" i="8"/>
  <c r="B650" i="8"/>
  <c r="L648" i="8" l="1"/>
  <c r="K648" i="8"/>
  <c r="J648" i="8"/>
  <c r="T647" i="8"/>
  <c r="AA647" i="8" s="1"/>
  <c r="W647" i="8"/>
  <c r="AB647" i="8" s="1"/>
  <c r="Z647" i="8"/>
  <c r="AC647" i="8" s="1"/>
  <c r="N649" i="8"/>
  <c r="B651" i="8"/>
  <c r="C650" i="8"/>
  <c r="Z648" i="8" l="1"/>
  <c r="AC648" i="8" s="1"/>
  <c r="L649" i="8"/>
  <c r="K649" i="8"/>
  <c r="J649" i="8"/>
  <c r="T648" i="8"/>
  <c r="AA648" i="8" s="1"/>
  <c r="W648" i="8"/>
  <c r="AB648" i="8" s="1"/>
  <c r="N650" i="8"/>
  <c r="C651" i="8"/>
  <c r="B652" i="8"/>
  <c r="L650" i="8" l="1"/>
  <c r="Z649" i="8"/>
  <c r="AC649" i="8" s="1"/>
  <c r="J650" i="8"/>
  <c r="K650" i="8"/>
  <c r="T649" i="8"/>
  <c r="AA649" i="8" s="1"/>
  <c r="W649" i="8"/>
  <c r="AB649" i="8" s="1"/>
  <c r="N651" i="8"/>
  <c r="C652" i="8"/>
  <c r="B653" i="8"/>
  <c r="K651" i="8" l="1"/>
  <c r="L651" i="8"/>
  <c r="J651" i="8"/>
  <c r="W650" i="8"/>
  <c r="AB650" i="8" s="1"/>
  <c r="T650" i="8"/>
  <c r="AA650" i="8" s="1"/>
  <c r="Z650" i="8"/>
  <c r="AC650" i="8" s="1"/>
  <c r="N652" i="8"/>
  <c r="C653" i="8"/>
  <c r="B654" i="8"/>
  <c r="Z651" i="8" l="1"/>
  <c r="AC651" i="8" s="1"/>
  <c r="J652" i="8"/>
  <c r="W651" i="8"/>
  <c r="AB651" i="8" s="1"/>
  <c r="L652" i="8"/>
  <c r="K652" i="8"/>
  <c r="T651" i="8"/>
  <c r="AA651" i="8" s="1"/>
  <c r="N653" i="8"/>
  <c r="B655" i="8"/>
  <c r="C654" i="8"/>
  <c r="L653" i="8" l="1"/>
  <c r="K653" i="8"/>
  <c r="J653" i="8"/>
  <c r="W652" i="8"/>
  <c r="AB652" i="8" s="1"/>
  <c r="Z652" i="8"/>
  <c r="AC652" i="8" s="1"/>
  <c r="T652" i="8"/>
  <c r="AA652" i="8" s="1"/>
  <c r="N654" i="8"/>
  <c r="C655" i="8"/>
  <c r="B656" i="8"/>
  <c r="J654" i="8" l="1"/>
  <c r="K654" i="8"/>
  <c r="L654" i="8"/>
  <c r="W653" i="8"/>
  <c r="AB653" i="8" s="1"/>
  <c r="Z653" i="8"/>
  <c r="AC653" i="8" s="1"/>
  <c r="T653" i="8"/>
  <c r="AA653" i="8" s="1"/>
  <c r="N655" i="8"/>
  <c r="C656" i="8"/>
  <c r="B657" i="8"/>
  <c r="K655" i="8" l="1"/>
  <c r="J655" i="8"/>
  <c r="L655" i="8"/>
  <c r="T654" i="8"/>
  <c r="AA654" i="8" s="1"/>
  <c r="W654" i="8"/>
  <c r="AB654" i="8" s="1"/>
  <c r="Z654" i="8"/>
  <c r="AC654" i="8" s="1"/>
  <c r="N656" i="8"/>
  <c r="C657" i="8"/>
  <c r="B658" i="8"/>
  <c r="L656" i="8" l="1"/>
  <c r="J656" i="8"/>
  <c r="K656" i="8"/>
  <c r="T655" i="8"/>
  <c r="AA655" i="8" s="1"/>
  <c r="W655" i="8"/>
  <c r="AB655" i="8" s="1"/>
  <c r="Z655" i="8"/>
  <c r="AC655" i="8" s="1"/>
  <c r="N657" i="8"/>
  <c r="B659" i="8"/>
  <c r="C658" i="8"/>
  <c r="Z656" i="8" l="1"/>
  <c r="AC656" i="8" s="1"/>
  <c r="L657" i="8"/>
  <c r="K657" i="8"/>
  <c r="J657" i="8"/>
  <c r="T656" i="8"/>
  <c r="AA656" i="8" s="1"/>
  <c r="W656" i="8"/>
  <c r="AB656" i="8" s="1"/>
  <c r="N658" i="8"/>
  <c r="C659" i="8"/>
  <c r="B660" i="8"/>
  <c r="Z657" i="8" l="1"/>
  <c r="AC657" i="8" s="1"/>
  <c r="J658" i="8"/>
  <c r="T657" i="8"/>
  <c r="AA657" i="8" s="1"/>
  <c r="L658" i="8"/>
  <c r="K658" i="8"/>
  <c r="W657" i="8"/>
  <c r="AB657" i="8" s="1"/>
  <c r="N659" i="8"/>
  <c r="C660" i="8"/>
  <c r="B661" i="8"/>
  <c r="L659" i="8" l="1"/>
  <c r="Z658" i="8"/>
  <c r="AC658" i="8" s="1"/>
  <c r="J659" i="8"/>
  <c r="K659" i="8"/>
  <c r="T658" i="8"/>
  <c r="AA658" i="8" s="1"/>
  <c r="W658" i="8"/>
  <c r="AB658" i="8" s="1"/>
  <c r="N660" i="8"/>
  <c r="C661" i="8"/>
  <c r="B662" i="8"/>
  <c r="L660" i="8" l="1"/>
  <c r="W659" i="8"/>
  <c r="AB659" i="8" s="1"/>
  <c r="Z659" i="8"/>
  <c r="AC659" i="8" s="1"/>
  <c r="J660" i="8"/>
  <c r="K660" i="8"/>
  <c r="T659" i="8"/>
  <c r="AA659" i="8" s="1"/>
  <c r="N661" i="8"/>
  <c r="C662" i="8"/>
  <c r="B663" i="8"/>
  <c r="L661" i="8" l="1"/>
  <c r="W660" i="8"/>
  <c r="AB660" i="8" s="1"/>
  <c r="J661" i="8"/>
  <c r="Z660" i="8"/>
  <c r="AC660" i="8" s="1"/>
  <c r="K661" i="8"/>
  <c r="T660" i="8"/>
  <c r="AA660" i="8" s="1"/>
  <c r="N662" i="8"/>
  <c r="C663" i="8"/>
  <c r="B664" i="8"/>
  <c r="K662" i="8" l="1"/>
  <c r="L662" i="8"/>
  <c r="J662" i="8"/>
  <c r="Z661" i="8"/>
  <c r="AC661" i="8" s="1"/>
  <c r="W661" i="8"/>
  <c r="AB661" i="8" s="1"/>
  <c r="T661" i="8"/>
  <c r="AA661" i="8" s="1"/>
  <c r="N663" i="8"/>
  <c r="C664" i="8"/>
  <c r="B665" i="8"/>
  <c r="L663" i="8" l="1"/>
  <c r="J663" i="8"/>
  <c r="K663" i="8"/>
  <c r="T662" i="8"/>
  <c r="AA662" i="8" s="1"/>
  <c r="W662" i="8"/>
  <c r="AB662" i="8" s="1"/>
  <c r="Z662" i="8"/>
  <c r="AC662" i="8" s="1"/>
  <c r="N664" i="8"/>
  <c r="C665" i="8"/>
  <c r="B666" i="8"/>
  <c r="L664" i="8" l="1"/>
  <c r="J664" i="8"/>
  <c r="K664" i="8"/>
  <c r="T663" i="8"/>
  <c r="AA663" i="8" s="1"/>
  <c r="W663" i="8"/>
  <c r="AB663" i="8" s="1"/>
  <c r="Z663" i="8"/>
  <c r="AC663" i="8" s="1"/>
  <c r="N665" i="8"/>
  <c r="C666" i="8"/>
  <c r="B667" i="8"/>
  <c r="W664" i="8" l="1"/>
  <c r="AB664" i="8" s="1"/>
  <c r="Z664" i="8"/>
  <c r="AC664" i="8" s="1"/>
  <c r="L665" i="8"/>
  <c r="K665" i="8"/>
  <c r="J665" i="8"/>
  <c r="T664" i="8"/>
  <c r="AA664" i="8" s="1"/>
  <c r="N666" i="8"/>
  <c r="C667" i="8"/>
  <c r="B668" i="8"/>
  <c r="W665" i="8" l="1"/>
  <c r="AB665" i="8" s="1"/>
  <c r="L666" i="8"/>
  <c r="K666" i="8"/>
  <c r="J666" i="8"/>
  <c r="Z665" i="8"/>
  <c r="AC665" i="8" s="1"/>
  <c r="T665" i="8"/>
  <c r="AA665" i="8" s="1"/>
  <c r="N667" i="8"/>
  <c r="B669" i="8"/>
  <c r="C668" i="8"/>
  <c r="Z666" i="8" l="1"/>
  <c r="AC666" i="8" s="1"/>
  <c r="J667" i="8"/>
  <c r="L667" i="8"/>
  <c r="K667" i="8"/>
  <c r="W666" i="8"/>
  <c r="AB666" i="8" s="1"/>
  <c r="T666" i="8"/>
  <c r="AA666" i="8" s="1"/>
  <c r="N668" i="8"/>
  <c r="C669" i="8"/>
  <c r="B670" i="8"/>
  <c r="J668" i="8" l="1"/>
  <c r="Z667" i="8"/>
  <c r="AC667" i="8" s="1"/>
  <c r="L668" i="8"/>
  <c r="K668" i="8"/>
  <c r="T667" i="8"/>
  <c r="AA667" i="8" s="1"/>
  <c r="W667" i="8"/>
  <c r="AB667" i="8" s="1"/>
  <c r="N669" i="8"/>
  <c r="B671" i="8"/>
  <c r="C670" i="8"/>
  <c r="L669" i="8" l="1"/>
  <c r="J669" i="8"/>
  <c r="K669" i="8"/>
  <c r="W668" i="8"/>
  <c r="AB668" i="8" s="1"/>
  <c r="T668" i="8"/>
  <c r="AA668" i="8" s="1"/>
  <c r="Z668" i="8"/>
  <c r="AC668" i="8" s="1"/>
  <c r="N670" i="8"/>
  <c r="C671" i="8"/>
  <c r="B672" i="8"/>
  <c r="J670" i="8" l="1"/>
  <c r="W669" i="8"/>
  <c r="AB669" i="8" s="1"/>
  <c r="L670" i="8"/>
  <c r="K670" i="8"/>
  <c r="Z669" i="8"/>
  <c r="AC669" i="8" s="1"/>
  <c r="T669" i="8"/>
  <c r="AA669" i="8" s="1"/>
  <c r="N671" i="8"/>
  <c r="B673" i="8"/>
  <c r="C672" i="8"/>
  <c r="L671" i="8" l="1"/>
  <c r="K671" i="8"/>
  <c r="J671" i="8"/>
  <c r="T670" i="8"/>
  <c r="AA670" i="8" s="1"/>
  <c r="W670" i="8"/>
  <c r="AB670" i="8" s="1"/>
  <c r="Z670" i="8"/>
  <c r="AC670" i="8" s="1"/>
  <c r="N672" i="8"/>
  <c r="C673" i="8"/>
  <c r="B674" i="8"/>
  <c r="L672" i="8" l="1"/>
  <c r="K672" i="8"/>
  <c r="J672" i="8"/>
  <c r="T671" i="8"/>
  <c r="AA671" i="8" s="1"/>
  <c r="W671" i="8"/>
  <c r="AB671" i="8" s="1"/>
  <c r="Z671" i="8"/>
  <c r="AC671" i="8" s="1"/>
  <c r="N673" i="8"/>
  <c r="B675" i="8"/>
  <c r="C674" i="8"/>
  <c r="W672" i="8" l="1"/>
  <c r="AB672" i="8" s="1"/>
  <c r="Z672" i="8"/>
  <c r="AC672" i="8" s="1"/>
  <c r="L673" i="8"/>
  <c r="J673" i="8"/>
  <c r="K673" i="8"/>
  <c r="T672" i="8"/>
  <c r="AA672" i="8" s="1"/>
  <c r="N674" i="8"/>
  <c r="C675" i="8"/>
  <c r="B676" i="8"/>
  <c r="L674" i="8" l="1"/>
  <c r="K674" i="8"/>
  <c r="Z673" i="8"/>
  <c r="AC673" i="8" s="1"/>
  <c r="J674" i="8"/>
  <c r="W673" i="8"/>
  <c r="AB673" i="8" s="1"/>
  <c r="T673" i="8"/>
  <c r="AA673" i="8" s="1"/>
  <c r="N675" i="8"/>
  <c r="B677" i="8"/>
  <c r="C676" i="8"/>
  <c r="W674" i="8" l="1"/>
  <c r="AB674" i="8" s="1"/>
  <c r="J675" i="8"/>
  <c r="L675" i="8"/>
  <c r="K675" i="8"/>
  <c r="T674" i="8"/>
  <c r="AA674" i="8" s="1"/>
  <c r="Z674" i="8"/>
  <c r="AC674" i="8" s="1"/>
  <c r="N676" i="8"/>
  <c r="C677" i="8"/>
  <c r="B678" i="8"/>
  <c r="Z675" i="8" l="1"/>
  <c r="AC675" i="8" s="1"/>
  <c r="J676" i="8"/>
  <c r="W675" i="8"/>
  <c r="AB675" i="8" s="1"/>
  <c r="T675" i="8"/>
  <c r="AA675" i="8" s="1"/>
  <c r="L676" i="8"/>
  <c r="K676" i="8"/>
  <c r="N677" i="8"/>
  <c r="B679" i="8"/>
  <c r="C678" i="8"/>
  <c r="J677" i="8" l="1"/>
  <c r="K677" i="8"/>
  <c r="L677" i="8"/>
  <c r="Z676" i="8"/>
  <c r="AC676" i="8" s="1"/>
  <c r="W676" i="8"/>
  <c r="AB676" i="8" s="1"/>
  <c r="T676" i="8"/>
  <c r="AA676" i="8" s="1"/>
  <c r="N678" i="8"/>
  <c r="C679" i="8"/>
  <c r="B680" i="8"/>
  <c r="L678" i="8" l="1"/>
  <c r="K678" i="8"/>
  <c r="J678" i="8"/>
  <c r="W677" i="8"/>
  <c r="AB677" i="8" s="1"/>
  <c r="T677" i="8"/>
  <c r="AA677" i="8" s="1"/>
  <c r="Z677" i="8"/>
  <c r="AC677" i="8" s="1"/>
  <c r="N679" i="8"/>
  <c r="B681" i="8"/>
  <c r="C680" i="8"/>
  <c r="L679" i="8" l="1"/>
  <c r="J679" i="8"/>
  <c r="K679" i="8"/>
  <c r="T678" i="8"/>
  <c r="AA678" i="8" s="1"/>
  <c r="W678" i="8"/>
  <c r="AB678" i="8" s="1"/>
  <c r="Z678" i="8"/>
  <c r="AC678" i="8" s="1"/>
  <c r="N680" i="8"/>
  <c r="C681" i="8"/>
  <c r="B682" i="8"/>
  <c r="L680" i="8" l="1"/>
  <c r="J680" i="8"/>
  <c r="K680" i="8"/>
  <c r="T679" i="8"/>
  <c r="AA679" i="8" s="1"/>
  <c r="W679" i="8"/>
  <c r="AB679" i="8" s="1"/>
  <c r="Z679" i="8"/>
  <c r="AC679" i="8" s="1"/>
  <c r="N681" i="8"/>
  <c r="B683" i="8"/>
  <c r="C682" i="8"/>
  <c r="Z680" i="8" l="1"/>
  <c r="AC680" i="8" s="1"/>
  <c r="J681" i="8"/>
  <c r="K681" i="8"/>
  <c r="L681" i="8"/>
  <c r="T680" i="8"/>
  <c r="AA680" i="8" s="1"/>
  <c r="W680" i="8"/>
  <c r="AB680" i="8" s="1"/>
  <c r="N682" i="8"/>
  <c r="C683" i="8"/>
  <c r="B684" i="8"/>
  <c r="K682" i="8" l="1"/>
  <c r="L682" i="8"/>
  <c r="J682" i="8"/>
  <c r="Z681" i="8"/>
  <c r="AC681" i="8" s="1"/>
  <c r="W681" i="8"/>
  <c r="AB681" i="8" s="1"/>
  <c r="T681" i="8"/>
  <c r="AA681" i="8" s="1"/>
  <c r="N683" i="8"/>
  <c r="B685" i="8"/>
  <c r="C684" i="8"/>
  <c r="Z682" i="8" l="1"/>
  <c r="AC682" i="8" s="1"/>
  <c r="W682" i="8"/>
  <c r="AB682" i="8" s="1"/>
  <c r="L683" i="8"/>
  <c r="J683" i="8"/>
  <c r="K683" i="8"/>
  <c r="T682" i="8"/>
  <c r="AA682" i="8" s="1"/>
  <c r="N684" i="8"/>
  <c r="C685" i="8"/>
  <c r="B686" i="8"/>
  <c r="L684" i="8" l="1"/>
  <c r="K684" i="8"/>
  <c r="Z683" i="8"/>
  <c r="AC683" i="8" s="1"/>
  <c r="J684" i="8"/>
  <c r="W683" i="8"/>
  <c r="AB683" i="8" s="1"/>
  <c r="T683" i="8"/>
  <c r="AA683" i="8" s="1"/>
  <c r="N685" i="8"/>
  <c r="B687" i="8"/>
  <c r="C686" i="8"/>
  <c r="L685" i="8" l="1"/>
  <c r="Z684" i="8"/>
  <c r="AC684" i="8" s="1"/>
  <c r="J685" i="8"/>
  <c r="W684" i="8"/>
  <c r="AB684" i="8" s="1"/>
  <c r="K685" i="8"/>
  <c r="T684" i="8"/>
  <c r="AA684" i="8" s="1"/>
  <c r="N686" i="8"/>
  <c r="C687" i="8"/>
  <c r="B688" i="8"/>
  <c r="L686" i="8" l="1"/>
  <c r="K686" i="8"/>
  <c r="Z685" i="8"/>
  <c r="AC685" i="8" s="1"/>
  <c r="J686" i="8"/>
  <c r="W685" i="8"/>
  <c r="AB685" i="8" s="1"/>
  <c r="T685" i="8"/>
  <c r="AA685" i="8" s="1"/>
  <c r="N687" i="8"/>
  <c r="B689" i="8"/>
  <c r="C688" i="8"/>
  <c r="J687" i="8" l="1"/>
  <c r="K687" i="8"/>
  <c r="L687" i="8"/>
  <c r="T686" i="8"/>
  <c r="AA686" i="8" s="1"/>
  <c r="W686" i="8"/>
  <c r="AB686" i="8" s="1"/>
  <c r="Z686" i="8"/>
  <c r="AC686" i="8" s="1"/>
  <c r="N688" i="8"/>
  <c r="C689" i="8"/>
  <c r="B690" i="8"/>
  <c r="L688" i="8" l="1"/>
  <c r="J688" i="8"/>
  <c r="K688" i="8"/>
  <c r="T687" i="8"/>
  <c r="AA687" i="8" s="1"/>
  <c r="W687" i="8"/>
  <c r="AB687" i="8" s="1"/>
  <c r="Z687" i="8"/>
  <c r="AC687" i="8" s="1"/>
  <c r="N689" i="8"/>
  <c r="B691" i="8"/>
  <c r="C690" i="8"/>
  <c r="Z688" i="8" l="1"/>
  <c r="AC688" i="8" s="1"/>
  <c r="L689" i="8"/>
  <c r="J689" i="8"/>
  <c r="K689" i="8"/>
  <c r="T688" i="8"/>
  <c r="AA688" i="8" s="1"/>
  <c r="W688" i="8"/>
  <c r="AB688" i="8" s="1"/>
  <c r="N690" i="8"/>
  <c r="C691" i="8"/>
  <c r="B692" i="8"/>
  <c r="L690" i="8" l="1"/>
  <c r="K690" i="8"/>
  <c r="W689" i="8"/>
  <c r="AB689" i="8" s="1"/>
  <c r="J690" i="8"/>
  <c r="Z689" i="8"/>
  <c r="AC689" i="8" s="1"/>
  <c r="T689" i="8"/>
  <c r="AA689" i="8" s="1"/>
  <c r="N691" i="8"/>
  <c r="B693" i="8"/>
  <c r="C692" i="8"/>
  <c r="Z690" i="8" l="1"/>
  <c r="AC690" i="8" s="1"/>
  <c r="K691" i="8"/>
  <c r="L691" i="8"/>
  <c r="W690" i="8"/>
  <c r="AB690" i="8" s="1"/>
  <c r="J691" i="8"/>
  <c r="T690" i="8"/>
  <c r="AA690" i="8" s="1"/>
  <c r="N692" i="8"/>
  <c r="C693" i="8"/>
  <c r="B694" i="8"/>
  <c r="Z691" i="8" l="1"/>
  <c r="AC691" i="8" s="1"/>
  <c r="J692" i="8"/>
  <c r="L692" i="8"/>
  <c r="K692" i="8"/>
  <c r="T691" i="8"/>
  <c r="AA691" i="8" s="1"/>
  <c r="W691" i="8"/>
  <c r="AB691" i="8" s="1"/>
  <c r="N693" i="8"/>
  <c r="B695" i="8"/>
  <c r="C694" i="8"/>
  <c r="L693" i="8" l="1"/>
  <c r="K693" i="8"/>
  <c r="J693" i="8"/>
  <c r="Z692" i="8"/>
  <c r="AC692" i="8" s="1"/>
  <c r="T692" i="8"/>
  <c r="AA692" i="8" s="1"/>
  <c r="W692" i="8"/>
  <c r="AB692" i="8" s="1"/>
  <c r="N694" i="8"/>
  <c r="C695" i="8"/>
  <c r="B696" i="8"/>
  <c r="L694" i="8" l="1"/>
  <c r="K694" i="8"/>
  <c r="J694" i="8"/>
  <c r="W693" i="8"/>
  <c r="AB693" i="8" s="1"/>
  <c r="Z693" i="8"/>
  <c r="AC693" i="8" s="1"/>
  <c r="T693" i="8"/>
  <c r="AA693" i="8" s="1"/>
  <c r="N695" i="8"/>
  <c r="B697" i="8"/>
  <c r="C696" i="8"/>
  <c r="L695" i="8" l="1"/>
  <c r="J695" i="8"/>
  <c r="K695" i="8"/>
  <c r="T694" i="8"/>
  <c r="AA694" i="8" s="1"/>
  <c r="W694" i="8"/>
  <c r="AB694" i="8" s="1"/>
  <c r="Z694" i="8"/>
  <c r="AC694" i="8" s="1"/>
  <c r="N696" i="8"/>
  <c r="B698" i="8"/>
  <c r="C697" i="8"/>
  <c r="Z695" i="8" l="1"/>
  <c r="AC695" i="8" s="1"/>
  <c r="L696" i="8"/>
  <c r="J696" i="8"/>
  <c r="K696" i="8"/>
  <c r="T695" i="8"/>
  <c r="AA695" i="8" s="1"/>
  <c r="W695" i="8"/>
  <c r="AB695" i="8" s="1"/>
  <c r="N697" i="8"/>
  <c r="C698" i="8"/>
  <c r="B699" i="8"/>
  <c r="Z696" i="8" l="1"/>
  <c r="AC696" i="8" s="1"/>
  <c r="L697" i="8"/>
  <c r="K697" i="8"/>
  <c r="J697" i="8"/>
  <c r="W696" i="8"/>
  <c r="AB696" i="8" s="1"/>
  <c r="T696" i="8"/>
  <c r="AA696" i="8" s="1"/>
  <c r="N698" i="8"/>
  <c r="B700" i="8"/>
  <c r="C699" i="8"/>
  <c r="Z697" i="8" l="1"/>
  <c r="AC697" i="8" s="1"/>
  <c r="J698" i="8"/>
  <c r="W697" i="8"/>
  <c r="AB697" i="8" s="1"/>
  <c r="K698" i="8"/>
  <c r="L698" i="8"/>
  <c r="T697" i="8"/>
  <c r="AA697" i="8" s="1"/>
  <c r="N699" i="8"/>
  <c r="C700" i="8"/>
  <c r="B701" i="8"/>
  <c r="L699" i="8" l="1"/>
  <c r="J699" i="8"/>
  <c r="W698" i="8"/>
  <c r="AB698" i="8" s="1"/>
  <c r="K699" i="8"/>
  <c r="Z698" i="8"/>
  <c r="AC698" i="8" s="1"/>
  <c r="T698" i="8"/>
  <c r="AA698" i="8" s="1"/>
  <c r="N700" i="8"/>
  <c r="B702" i="8"/>
  <c r="C701" i="8"/>
  <c r="J700" i="8" l="1"/>
  <c r="Z699" i="8"/>
  <c r="AC699" i="8" s="1"/>
  <c r="K700" i="8"/>
  <c r="L700" i="8"/>
  <c r="W699" i="8"/>
  <c r="AB699" i="8" s="1"/>
  <c r="T699" i="8"/>
  <c r="AA699" i="8" s="1"/>
  <c r="N701" i="8"/>
  <c r="C702" i="8"/>
  <c r="B703" i="8"/>
  <c r="L701" i="8" l="1"/>
  <c r="J701" i="8"/>
  <c r="K701" i="8"/>
  <c r="W700" i="8"/>
  <c r="AB700" i="8" s="1"/>
  <c r="Z700" i="8"/>
  <c r="AC700" i="8" s="1"/>
  <c r="T700" i="8"/>
  <c r="AA700" i="8" s="1"/>
  <c r="N702" i="8"/>
  <c r="B704" i="8"/>
  <c r="C703" i="8"/>
  <c r="K702" i="8" l="1"/>
  <c r="L702" i="8"/>
  <c r="J702" i="8"/>
  <c r="W701" i="8"/>
  <c r="AB701" i="8" s="1"/>
  <c r="Z701" i="8"/>
  <c r="AC701" i="8" s="1"/>
  <c r="T701" i="8"/>
  <c r="AA701" i="8" s="1"/>
  <c r="N703" i="8"/>
  <c r="C704" i="8"/>
  <c r="B705" i="8"/>
  <c r="K703" i="8" l="1"/>
  <c r="L703" i="8"/>
  <c r="J703" i="8"/>
  <c r="T702" i="8"/>
  <c r="AA702" i="8" s="1"/>
  <c r="W702" i="8"/>
  <c r="AB702" i="8" s="1"/>
  <c r="Z702" i="8"/>
  <c r="AC702" i="8" s="1"/>
  <c r="N704" i="8"/>
  <c r="B706" i="8"/>
  <c r="C705" i="8"/>
  <c r="W703" i="8" l="1"/>
  <c r="AB703" i="8" s="1"/>
  <c r="L704" i="8"/>
  <c r="J704" i="8"/>
  <c r="Z703" i="8"/>
  <c r="AC703" i="8" s="1"/>
  <c r="K704" i="8"/>
  <c r="T703" i="8"/>
  <c r="AA703" i="8" s="1"/>
  <c r="N705" i="8"/>
  <c r="C706" i="8"/>
  <c r="B707" i="8"/>
  <c r="L705" i="8" l="1"/>
  <c r="J705" i="8"/>
  <c r="W704" i="8"/>
  <c r="AB704" i="8" s="1"/>
  <c r="T704" i="8"/>
  <c r="AA704" i="8" s="1"/>
  <c r="K705" i="8"/>
  <c r="Z704" i="8"/>
  <c r="AC704" i="8" s="1"/>
  <c r="N706" i="8"/>
  <c r="B708" i="8"/>
  <c r="C707" i="8"/>
  <c r="L706" i="8" l="1"/>
  <c r="J706" i="8"/>
  <c r="K706" i="8"/>
  <c r="Z705" i="8"/>
  <c r="AC705" i="8" s="1"/>
  <c r="W705" i="8"/>
  <c r="AB705" i="8" s="1"/>
  <c r="T705" i="8"/>
  <c r="AA705" i="8" s="1"/>
  <c r="N707" i="8"/>
  <c r="C708" i="8"/>
  <c r="B709" i="8"/>
  <c r="K707" i="8" l="1"/>
  <c r="L707" i="8"/>
  <c r="J707" i="8"/>
  <c r="T706" i="8"/>
  <c r="AA706" i="8" s="1"/>
  <c r="W706" i="8"/>
  <c r="AB706" i="8" s="1"/>
  <c r="Z706" i="8"/>
  <c r="AC706" i="8" s="1"/>
  <c r="N708" i="8"/>
  <c r="B710" i="8"/>
  <c r="C709" i="8"/>
  <c r="L708" i="8" l="1"/>
  <c r="J708" i="8"/>
  <c r="K708" i="8"/>
  <c r="W707" i="8"/>
  <c r="AB707" i="8" s="1"/>
  <c r="T707" i="8"/>
  <c r="AA707" i="8" s="1"/>
  <c r="Z707" i="8"/>
  <c r="AC707" i="8" s="1"/>
  <c r="N709" i="8"/>
  <c r="C710" i="8"/>
  <c r="B711" i="8"/>
  <c r="L709" i="8" l="1"/>
  <c r="J709" i="8"/>
  <c r="W708" i="8"/>
  <c r="AB708" i="8" s="1"/>
  <c r="K709" i="8"/>
  <c r="T708" i="8"/>
  <c r="AA708" i="8" s="1"/>
  <c r="Z708" i="8"/>
  <c r="AC708" i="8" s="1"/>
  <c r="N710" i="8"/>
  <c r="B712" i="8"/>
  <c r="C711" i="8"/>
  <c r="L710" i="8" l="1"/>
  <c r="Z709" i="8"/>
  <c r="AC709" i="8" s="1"/>
  <c r="J710" i="8"/>
  <c r="K710" i="8"/>
  <c r="T709" i="8"/>
  <c r="AA709" i="8" s="1"/>
  <c r="W709" i="8"/>
  <c r="AB709" i="8" s="1"/>
  <c r="N711" i="8"/>
  <c r="C712" i="8"/>
  <c r="B713" i="8"/>
  <c r="L711" i="8" l="1"/>
  <c r="K711" i="8"/>
  <c r="J711" i="8"/>
  <c r="T710" i="8"/>
  <c r="AA710" i="8" s="1"/>
  <c r="Z710" i="8"/>
  <c r="AC710" i="8" s="1"/>
  <c r="W710" i="8"/>
  <c r="AB710" i="8" s="1"/>
  <c r="N712" i="8"/>
  <c r="B714" i="8"/>
  <c r="C713" i="8"/>
  <c r="L712" i="8" l="1"/>
  <c r="J712" i="8"/>
  <c r="W711" i="8"/>
  <c r="AB711" i="8" s="1"/>
  <c r="K712" i="8"/>
  <c r="T711" i="8"/>
  <c r="AA711" i="8" s="1"/>
  <c r="Z711" i="8"/>
  <c r="AC711" i="8" s="1"/>
  <c r="N713" i="8"/>
  <c r="C714" i="8"/>
  <c r="B715" i="8"/>
  <c r="L713" i="8" l="1"/>
  <c r="J713" i="8"/>
  <c r="W712" i="8"/>
  <c r="AB712" i="8" s="1"/>
  <c r="Z712" i="8"/>
  <c r="AC712" i="8" s="1"/>
  <c r="T712" i="8"/>
  <c r="AA712" i="8" s="1"/>
  <c r="K713" i="8"/>
  <c r="N714" i="8"/>
  <c r="B716" i="8"/>
  <c r="C715" i="8"/>
  <c r="L714" i="8" l="1"/>
  <c r="K714" i="8"/>
  <c r="J714" i="8"/>
  <c r="Z713" i="8"/>
  <c r="AC713" i="8" s="1"/>
  <c r="W713" i="8"/>
  <c r="AB713" i="8" s="1"/>
  <c r="T713" i="8"/>
  <c r="AA713" i="8" s="1"/>
  <c r="N715" i="8"/>
  <c r="C716" i="8"/>
  <c r="B717" i="8"/>
  <c r="L715" i="8" l="1"/>
  <c r="K715" i="8"/>
  <c r="J715" i="8"/>
  <c r="W714" i="8"/>
  <c r="AB714" i="8" s="1"/>
  <c r="T714" i="8"/>
  <c r="AA714" i="8" s="1"/>
  <c r="Z714" i="8"/>
  <c r="AC714" i="8" s="1"/>
  <c r="N716" i="8"/>
  <c r="B718" i="8"/>
  <c r="C717" i="8"/>
  <c r="Z715" i="8" l="1"/>
  <c r="AC715" i="8" s="1"/>
  <c r="J716" i="8"/>
  <c r="L716" i="8"/>
  <c r="K716" i="8"/>
  <c r="T715" i="8"/>
  <c r="AA715" i="8" s="1"/>
  <c r="W715" i="8"/>
  <c r="AB715" i="8" s="1"/>
  <c r="N717" i="8"/>
  <c r="C718" i="8"/>
  <c r="B719" i="8"/>
  <c r="L717" i="8" l="1"/>
  <c r="K717" i="8"/>
  <c r="J717" i="8"/>
  <c r="Z716" i="8"/>
  <c r="AC716" i="8" s="1"/>
  <c r="W716" i="8"/>
  <c r="AB716" i="8" s="1"/>
  <c r="T716" i="8"/>
  <c r="AA716" i="8" s="1"/>
  <c r="N718" i="8"/>
  <c r="B720" i="8"/>
  <c r="C719" i="8"/>
  <c r="Z717" i="8" l="1"/>
  <c r="AC717" i="8" s="1"/>
  <c r="J718" i="8"/>
  <c r="L718" i="8"/>
  <c r="K718" i="8"/>
  <c r="T717" i="8"/>
  <c r="AA717" i="8" s="1"/>
  <c r="W717" i="8"/>
  <c r="AB717" i="8" s="1"/>
  <c r="N719" i="8"/>
  <c r="C720" i="8"/>
  <c r="B721" i="8"/>
  <c r="L719" i="8" l="1"/>
  <c r="K719" i="8"/>
  <c r="J719" i="8"/>
  <c r="Z718" i="8"/>
  <c r="AC718" i="8" s="1"/>
  <c r="T718" i="8"/>
  <c r="AA718" i="8" s="1"/>
  <c r="W718" i="8"/>
  <c r="AB718" i="8" s="1"/>
  <c r="N720" i="8"/>
  <c r="B722" i="8"/>
  <c r="C721" i="8"/>
  <c r="W719" i="8" l="1"/>
  <c r="AB719" i="8" s="1"/>
  <c r="Z719" i="8"/>
  <c r="AC719" i="8" s="1"/>
  <c r="L720" i="8"/>
  <c r="J720" i="8"/>
  <c r="K720" i="8"/>
  <c r="T719" i="8"/>
  <c r="AA719" i="8" s="1"/>
  <c r="N721" i="8"/>
  <c r="C722" i="8"/>
  <c r="B723" i="8"/>
  <c r="L721" i="8" l="1"/>
  <c r="Z720" i="8"/>
  <c r="AC720" i="8" s="1"/>
  <c r="J721" i="8"/>
  <c r="K721" i="8"/>
  <c r="T720" i="8"/>
  <c r="AA720" i="8" s="1"/>
  <c r="W720" i="8"/>
  <c r="AB720" i="8" s="1"/>
  <c r="N722" i="8"/>
  <c r="B724" i="8"/>
  <c r="C723" i="8"/>
  <c r="L722" i="8" l="1"/>
  <c r="J722" i="8"/>
  <c r="K722" i="8"/>
  <c r="W721" i="8"/>
  <c r="AB721" i="8" s="1"/>
  <c r="Z721" i="8"/>
  <c r="AC721" i="8" s="1"/>
  <c r="T721" i="8"/>
  <c r="AA721" i="8" s="1"/>
  <c r="N723" i="8"/>
  <c r="C724" i="8"/>
  <c r="B725" i="8"/>
  <c r="W722" i="8" l="1"/>
  <c r="AB722" i="8" s="1"/>
  <c r="K723" i="8"/>
  <c r="L723" i="8"/>
  <c r="J723" i="8"/>
  <c r="Z722" i="8"/>
  <c r="AC722" i="8" s="1"/>
  <c r="T722" i="8"/>
  <c r="AA722" i="8" s="1"/>
  <c r="N724" i="8"/>
  <c r="B726" i="8"/>
  <c r="C725" i="8"/>
  <c r="Z723" i="8" l="1"/>
  <c r="AC723" i="8" s="1"/>
  <c r="K724" i="8"/>
  <c r="L724" i="8"/>
  <c r="J724" i="8"/>
  <c r="W723" i="8"/>
  <c r="AB723" i="8" s="1"/>
  <c r="T723" i="8"/>
  <c r="AA723" i="8" s="1"/>
  <c r="N725" i="8"/>
  <c r="C726" i="8"/>
  <c r="B727" i="8"/>
  <c r="L725" i="8" l="1"/>
  <c r="J725" i="8"/>
  <c r="Z724" i="8"/>
  <c r="AC724" i="8" s="1"/>
  <c r="K725" i="8"/>
  <c r="W724" i="8"/>
  <c r="AB724" i="8" s="1"/>
  <c r="T724" i="8"/>
  <c r="AA724" i="8" s="1"/>
  <c r="N726" i="8"/>
  <c r="B728" i="8"/>
  <c r="C727" i="8"/>
  <c r="L726" i="8" l="1"/>
  <c r="K726" i="8"/>
  <c r="J726" i="8"/>
  <c r="Z725" i="8"/>
  <c r="AC725" i="8" s="1"/>
  <c r="T725" i="8"/>
  <c r="AA725" i="8" s="1"/>
  <c r="W725" i="8"/>
  <c r="AB725" i="8" s="1"/>
  <c r="N727" i="8"/>
  <c r="C728" i="8"/>
  <c r="B729" i="8"/>
  <c r="J727" i="8" l="1"/>
  <c r="L727" i="8"/>
  <c r="Z726" i="8"/>
  <c r="AC726" i="8" s="1"/>
  <c r="K727" i="8"/>
  <c r="T726" i="8"/>
  <c r="AA726" i="8" s="1"/>
  <c r="W726" i="8"/>
  <c r="AB726" i="8" s="1"/>
  <c r="N728" i="8"/>
  <c r="B730" i="8"/>
  <c r="C729" i="8"/>
  <c r="K728" i="8" l="1"/>
  <c r="L728" i="8"/>
  <c r="J728" i="8"/>
  <c r="Z727" i="8"/>
  <c r="AC727" i="8" s="1"/>
  <c r="W727" i="8"/>
  <c r="AB727" i="8" s="1"/>
  <c r="T727" i="8"/>
  <c r="AA727" i="8" s="1"/>
  <c r="N729" i="8"/>
  <c r="C730" i="8"/>
  <c r="B731" i="8"/>
  <c r="J729" i="8" l="1"/>
  <c r="L729" i="8"/>
  <c r="Z728" i="8"/>
  <c r="AC728" i="8" s="1"/>
  <c r="W728" i="8"/>
  <c r="AB728" i="8" s="1"/>
  <c r="K729" i="8"/>
  <c r="T728" i="8"/>
  <c r="AA728" i="8" s="1"/>
  <c r="N730" i="8"/>
  <c r="B732" i="8"/>
  <c r="C731" i="8"/>
  <c r="K730" i="8" l="1"/>
  <c r="J730" i="8"/>
  <c r="L730" i="8"/>
  <c r="Z729" i="8"/>
  <c r="AC729" i="8" s="1"/>
  <c r="T729" i="8"/>
  <c r="AA729" i="8" s="1"/>
  <c r="W729" i="8"/>
  <c r="AB729" i="8" s="1"/>
  <c r="N731" i="8"/>
  <c r="C732" i="8"/>
  <c r="B733" i="8"/>
  <c r="Z730" i="8" l="1"/>
  <c r="AC730" i="8" s="1"/>
  <c r="L731" i="8"/>
  <c r="K731" i="8"/>
  <c r="J731" i="8"/>
  <c r="W730" i="8"/>
  <c r="AB730" i="8" s="1"/>
  <c r="T730" i="8"/>
  <c r="AA730" i="8" s="1"/>
  <c r="N732" i="8"/>
  <c r="B734" i="8"/>
  <c r="C733" i="8"/>
  <c r="L732" i="8" l="1"/>
  <c r="W731" i="8"/>
  <c r="AB731" i="8" s="1"/>
  <c r="J732" i="8"/>
  <c r="K732" i="8"/>
  <c r="T731" i="8"/>
  <c r="AA731" i="8" s="1"/>
  <c r="Z731" i="8"/>
  <c r="AC731" i="8" s="1"/>
  <c r="N733" i="8"/>
  <c r="C734" i="8"/>
  <c r="B735" i="8"/>
  <c r="L733" i="8" l="1"/>
  <c r="K733" i="8"/>
  <c r="Z732" i="8"/>
  <c r="AC732" i="8" s="1"/>
  <c r="J733" i="8"/>
  <c r="T732" i="8"/>
  <c r="AA732" i="8" s="1"/>
  <c r="W732" i="8"/>
  <c r="AB732" i="8" s="1"/>
  <c r="N734" i="8"/>
  <c r="B736" i="8"/>
  <c r="C735" i="8"/>
  <c r="Z733" i="8" l="1"/>
  <c r="AC733" i="8" s="1"/>
  <c r="J734" i="8"/>
  <c r="L734" i="8"/>
  <c r="K734" i="8"/>
  <c r="W733" i="8"/>
  <c r="AB733" i="8" s="1"/>
  <c r="T733" i="8"/>
  <c r="AA733" i="8" s="1"/>
  <c r="N735" i="8"/>
  <c r="C736" i="8"/>
  <c r="B737" i="8"/>
  <c r="K735" i="8" l="1"/>
  <c r="L735" i="8"/>
  <c r="J735" i="8"/>
  <c r="W734" i="8"/>
  <c r="AB734" i="8" s="1"/>
  <c r="Z734" i="8"/>
  <c r="AC734" i="8" s="1"/>
  <c r="T734" i="8"/>
  <c r="AA734" i="8" s="1"/>
  <c r="N736" i="8"/>
  <c r="B738" i="8"/>
  <c r="C737" i="8"/>
  <c r="Z735" i="8" l="1"/>
  <c r="AC735" i="8" s="1"/>
  <c r="J736" i="8"/>
  <c r="L736" i="8"/>
  <c r="K736" i="8"/>
  <c r="W735" i="8"/>
  <c r="AB735" i="8" s="1"/>
  <c r="T735" i="8"/>
  <c r="AA735" i="8" s="1"/>
  <c r="N737" i="8"/>
  <c r="C738" i="8"/>
  <c r="B739" i="8"/>
  <c r="L737" i="8" l="1"/>
  <c r="K737" i="8"/>
  <c r="J737" i="8"/>
  <c r="W736" i="8"/>
  <c r="AB736" i="8" s="1"/>
  <c r="T736" i="8"/>
  <c r="AA736" i="8" s="1"/>
  <c r="Z736" i="8"/>
  <c r="AC736" i="8" s="1"/>
  <c r="N738" i="8"/>
  <c r="B740" i="8"/>
  <c r="C739" i="8"/>
  <c r="Z737" i="8" l="1"/>
  <c r="AC737" i="8" s="1"/>
  <c r="J738" i="8"/>
  <c r="K738" i="8"/>
  <c r="L738" i="8"/>
  <c r="T737" i="8"/>
  <c r="AA737" i="8" s="1"/>
  <c r="W737" i="8"/>
  <c r="AB737" i="8" s="1"/>
  <c r="N739" i="8"/>
  <c r="C740" i="8"/>
  <c r="B741" i="8"/>
  <c r="L739" i="8" l="1"/>
  <c r="J739" i="8"/>
  <c r="K739" i="8"/>
  <c r="Z738" i="8"/>
  <c r="AC738" i="8" s="1"/>
  <c r="T738" i="8"/>
  <c r="AA738" i="8" s="1"/>
  <c r="W738" i="8"/>
  <c r="AB738" i="8" s="1"/>
  <c r="N740" i="8"/>
  <c r="B742" i="8"/>
  <c r="C741" i="8"/>
  <c r="L740" i="8" l="1"/>
  <c r="W739" i="8"/>
  <c r="AB739" i="8" s="1"/>
  <c r="J740" i="8"/>
  <c r="K740" i="8"/>
  <c r="T739" i="8"/>
  <c r="AA739" i="8" s="1"/>
  <c r="Z739" i="8"/>
  <c r="AC739" i="8" s="1"/>
  <c r="N741" i="8"/>
  <c r="C742" i="8"/>
  <c r="B743" i="8"/>
  <c r="L741" i="8" l="1"/>
  <c r="K741" i="8"/>
  <c r="W740" i="8"/>
  <c r="AB740" i="8" s="1"/>
  <c r="J741" i="8"/>
  <c r="Z740" i="8"/>
  <c r="AC740" i="8" s="1"/>
  <c r="T740" i="8"/>
  <c r="AA740" i="8" s="1"/>
  <c r="N742" i="8"/>
  <c r="B744" i="8"/>
  <c r="C743" i="8"/>
  <c r="Z741" i="8" l="1"/>
  <c r="AC741" i="8" s="1"/>
  <c r="J742" i="8"/>
  <c r="L742" i="8"/>
  <c r="K742" i="8"/>
  <c r="T741" i="8"/>
  <c r="AA741" i="8" s="1"/>
  <c r="W741" i="8"/>
  <c r="AB741" i="8" s="1"/>
  <c r="N743" i="8"/>
  <c r="C744" i="8"/>
  <c r="B745" i="8"/>
  <c r="L743" i="8" l="1"/>
  <c r="K743" i="8"/>
  <c r="J743" i="8"/>
  <c r="Z742" i="8"/>
  <c r="AC742" i="8" s="1"/>
  <c r="W742" i="8"/>
  <c r="AB742" i="8" s="1"/>
  <c r="T742" i="8"/>
  <c r="AA742" i="8" s="1"/>
  <c r="N744" i="8"/>
  <c r="B746" i="8"/>
  <c r="C745" i="8"/>
  <c r="L744" i="8" l="1"/>
  <c r="J744" i="8"/>
  <c r="K744" i="8"/>
  <c r="W743" i="8"/>
  <c r="AB743" i="8" s="1"/>
  <c r="T743" i="8"/>
  <c r="AA743" i="8" s="1"/>
  <c r="Z743" i="8"/>
  <c r="AC743" i="8" s="1"/>
  <c r="N745" i="8"/>
  <c r="C746" i="8"/>
  <c r="B747" i="8"/>
  <c r="L745" i="8" l="1"/>
  <c r="K745" i="8"/>
  <c r="J745" i="8"/>
  <c r="W744" i="8"/>
  <c r="AB744" i="8" s="1"/>
  <c r="Z744" i="8"/>
  <c r="AC744" i="8" s="1"/>
  <c r="T744" i="8"/>
  <c r="AA744" i="8" s="1"/>
  <c r="N746" i="8"/>
  <c r="B748" i="8"/>
  <c r="C747" i="8"/>
  <c r="K746" i="8" l="1"/>
  <c r="J746" i="8"/>
  <c r="L746" i="8"/>
  <c r="T745" i="8"/>
  <c r="AA745" i="8" s="1"/>
  <c r="Z745" i="8"/>
  <c r="AC745" i="8" s="1"/>
  <c r="W745" i="8"/>
  <c r="AB745" i="8" s="1"/>
  <c r="N747" i="8"/>
  <c r="C748" i="8"/>
  <c r="B749" i="8"/>
  <c r="Z746" i="8" l="1"/>
  <c r="AC746" i="8" s="1"/>
  <c r="K747" i="8"/>
  <c r="L747" i="8"/>
  <c r="J747" i="8"/>
  <c r="T746" i="8"/>
  <c r="AA746" i="8" s="1"/>
  <c r="W746" i="8"/>
  <c r="AB746" i="8" s="1"/>
  <c r="N748" i="8"/>
  <c r="B750" i="8"/>
  <c r="C749" i="8"/>
  <c r="K748" i="8" l="1"/>
  <c r="J748" i="8"/>
  <c r="L748" i="8"/>
  <c r="T747" i="8"/>
  <c r="AA747" i="8" s="1"/>
  <c r="W747" i="8"/>
  <c r="AB747" i="8" s="1"/>
  <c r="Z747" i="8"/>
  <c r="AC747" i="8" s="1"/>
  <c r="N749" i="8"/>
  <c r="C750" i="8"/>
  <c r="B751" i="8"/>
  <c r="Z748" i="8" l="1"/>
  <c r="AC748" i="8" s="1"/>
  <c r="L749" i="8"/>
  <c r="J749" i="8"/>
  <c r="K749" i="8"/>
  <c r="W748" i="8"/>
  <c r="AB748" i="8" s="1"/>
  <c r="T748" i="8"/>
  <c r="AA748" i="8" s="1"/>
  <c r="N750" i="8"/>
  <c r="B752" i="8"/>
  <c r="C752" i="8" s="1"/>
  <c r="C751" i="8"/>
  <c r="Z749" i="8" l="1"/>
  <c r="AC749" i="8" s="1"/>
  <c r="L750" i="8"/>
  <c r="K750" i="8"/>
  <c r="J750" i="8"/>
  <c r="W749" i="8"/>
  <c r="AB749" i="8" s="1"/>
  <c r="T749" i="8"/>
  <c r="AA749" i="8" s="1"/>
  <c r="N751" i="8"/>
  <c r="N752" i="8"/>
  <c r="Z750" i="8" l="1"/>
  <c r="AC750" i="8" s="1"/>
  <c r="L751" i="8"/>
  <c r="K751" i="8"/>
  <c r="L752" i="8"/>
  <c r="M26" i="8" s="1"/>
  <c r="K752" i="8"/>
  <c r="L26" i="8" s="1"/>
  <c r="J752" i="8"/>
  <c r="W750" i="8"/>
  <c r="AB750" i="8" s="1"/>
  <c r="K26" i="8"/>
  <c r="J751" i="8"/>
  <c r="T750" i="8"/>
  <c r="AA750" i="8" s="1"/>
  <c r="W751" i="8" l="1"/>
  <c r="AB751" i="8" s="1"/>
  <c r="T751" i="8"/>
  <c r="AA751" i="8" s="1"/>
  <c r="W752" i="8"/>
  <c r="AB752" i="8" s="1"/>
  <c r="T752" i="8"/>
  <c r="AA752" i="8" s="1"/>
  <c r="Z752" i="8"/>
  <c r="AC752" i="8" s="1"/>
  <c r="M27" i="8" s="1"/>
  <c r="Z751" i="8"/>
  <c r="AC751" i="8" s="1"/>
  <c r="K27" i="8" l="1"/>
  <c r="L27" i="8"/>
</calcChain>
</file>

<file path=xl/sharedStrings.xml><?xml version="1.0" encoding="utf-8"?>
<sst xmlns="http://schemas.openxmlformats.org/spreadsheetml/2006/main" count="1129" uniqueCount="760">
  <si>
    <t>Time</t>
  </si>
  <si>
    <t>Layer Number</t>
  </si>
  <si>
    <t>D8</t>
  </si>
  <si>
    <t>RMSE(%)</t>
  </si>
  <si>
    <t>Measured Deflections</t>
  </si>
  <si>
    <t>c1</t>
  </si>
  <si>
    <t>c2</t>
  </si>
  <si>
    <t>c3</t>
  </si>
  <si>
    <t>c4</t>
  </si>
  <si>
    <t>Sigmoidal Coefficients (Relaxation)</t>
  </si>
  <si>
    <t>D1</t>
  </si>
  <si>
    <t>D2</t>
  </si>
  <si>
    <t>D3</t>
  </si>
  <si>
    <t>D4</t>
  </si>
  <si>
    <t>D5</t>
  </si>
  <si>
    <t>D6</t>
  </si>
  <si>
    <t>D7</t>
  </si>
  <si>
    <t>D9</t>
  </si>
  <si>
    <t>Sensor Location (in.)</t>
  </si>
  <si>
    <t>ViscoWave</t>
  </si>
  <si>
    <t>PAVEMENT STRUCTURE AND MATERIALS</t>
  </si>
  <si>
    <t>Developed and Implemented by Hyung S. Lee, Ph.D., P.E.</t>
  </si>
  <si>
    <t>General Pavement Structure</t>
  </si>
  <si>
    <t>Relaxation Modulus Function:</t>
  </si>
  <si>
    <t>FWD LOAD SUMMARY</t>
  </si>
  <si>
    <t xml:space="preserve">                  provided in the table below.</t>
  </si>
  <si>
    <t>Note 2: For halfspace simulation, specify the thickness of the last layer to be "Zero"</t>
  </si>
  <si>
    <t>in.</t>
  </si>
  <si>
    <t>Peak Load:</t>
  </si>
  <si>
    <t>Load Radius:</t>
  </si>
  <si>
    <t>lbs</t>
  </si>
  <si>
    <t>psi</t>
  </si>
  <si>
    <t>Peak Pressure:</t>
  </si>
  <si>
    <t>Note 1: Only enter Load Radius</t>
  </si>
  <si>
    <t>OBJECTIVE CELL FOR DYNAMIC BACKCALCULATION (Sum of Squared Errors:)</t>
  </si>
  <si>
    <t>mil^2</t>
  </si>
  <si>
    <t>LOAD AND DEFLECTION TIME HISTORIES</t>
  </si>
  <si>
    <r>
      <t xml:space="preserve">Note 1: For </t>
    </r>
    <r>
      <rPr>
        <b/>
        <sz val="12"/>
        <color rgb="FFFFFF00"/>
        <rFont val="Calibri"/>
        <family val="2"/>
        <scheme val="minor"/>
      </rPr>
      <t>VISCOELASTIC</t>
    </r>
    <r>
      <rPr>
        <sz val="12"/>
        <color rgb="FFFFFF00"/>
        <rFont val="Calibri"/>
        <family val="2"/>
        <scheme val="minor"/>
      </rPr>
      <t xml:space="preserve"> layers, the Elastic Modulus in the above table must be set to "ZERO" and the Sigmoidal Coefficients </t>
    </r>
  </si>
  <si>
    <t>Error^2</t>
  </si>
  <si>
    <t>ViscoWave Defl.</t>
  </si>
  <si>
    <t>Measured Defl.</t>
  </si>
  <si>
    <t>RMSE (mils)</t>
  </si>
  <si>
    <t>Norm. Load Hist.</t>
  </si>
  <si>
    <t>ViscoWave Deflections</t>
  </si>
  <si>
    <t>Note 2: Time Increment (dt) must be 0.2 milliseconds (Hard Coded in C++ Code)</t>
  </si>
  <si>
    <t>Note 4: Do NOT modify the Normalized Load History in Column P</t>
  </si>
  <si>
    <t>Note 2: Do NOT enter Peak Load and Pressure.  These values are obtained from the Load Time History entered below</t>
  </si>
  <si>
    <r>
      <t xml:space="preserve">Note 1: Load Time History must be inputted in the 2nd column highlighted in </t>
    </r>
    <r>
      <rPr>
        <sz val="12"/>
        <color rgb="FFFFC000"/>
        <rFont val="Calibri"/>
        <family val="2"/>
        <scheme val="minor"/>
      </rPr>
      <t>ORANGE</t>
    </r>
  </si>
  <si>
    <t>LOAD AND DEFLECTION TIME HISTORY PLOTS</t>
  </si>
  <si>
    <t>Peak Deflections and Root Mean Square Errors</t>
  </si>
  <si>
    <t>E (psi)</t>
  </si>
  <si>
    <t>m</t>
  </si>
  <si>
    <t>h (in)</t>
  </si>
  <si>
    <t>D (%)</t>
  </si>
  <si>
    <r>
      <rPr>
        <b/>
        <sz val="11"/>
        <color rgb="FF002060"/>
        <rFont val="Symbol"/>
        <family val="1"/>
        <charset val="2"/>
      </rPr>
      <t>r</t>
    </r>
    <r>
      <rPr>
        <b/>
        <sz val="11"/>
        <color rgb="FF002060"/>
        <rFont val="Times New Roman"/>
        <family val="1"/>
      </rPr>
      <t xml:space="preserve"> (pcf)</t>
    </r>
  </si>
  <si>
    <t xml:space="preserve">     Notation</t>
  </si>
  <si>
    <t xml:space="preserve">        E = Elastic Modulus</t>
  </si>
  <si>
    <t xml:space="preserve">        h = Thickness</t>
  </si>
  <si>
    <t xml:space="preserve">        D = Damping</t>
  </si>
  <si>
    <r>
      <t xml:space="preserve">        </t>
    </r>
    <r>
      <rPr>
        <sz val="11"/>
        <color rgb="FF002060"/>
        <rFont val="Symbol"/>
        <family val="1"/>
        <charset val="2"/>
      </rPr>
      <t>m</t>
    </r>
    <r>
      <rPr>
        <sz val="11"/>
        <color rgb="FF002060"/>
        <rFont val="Times New Roman"/>
        <family val="1"/>
      </rPr>
      <t xml:space="preserve"> = Poisson's Ratio</t>
    </r>
  </si>
  <si>
    <r>
      <t xml:space="preserve">        </t>
    </r>
    <r>
      <rPr>
        <sz val="11"/>
        <color rgb="FF002060"/>
        <rFont val="Symbol"/>
        <family val="1"/>
        <charset val="2"/>
      </rPr>
      <t>r</t>
    </r>
    <r>
      <rPr>
        <sz val="11"/>
        <color rgb="FF002060"/>
        <rFont val="Times New Roman"/>
        <family val="1"/>
      </rPr>
      <t xml:space="preserve"> = Mass Density</t>
    </r>
  </si>
  <si>
    <t>ViscowaveEXL(E25:H27,E12:I17,N39,D39,D33:L33,R69:R419,S69:S419,R70)</t>
  </si>
  <si>
    <t>Start</t>
  </si>
  <si>
    <t>Peak Load</t>
  </si>
  <si>
    <t>End</t>
  </si>
  <si>
    <t>Half Sine</t>
  </si>
  <si>
    <t>Normal</t>
  </si>
  <si>
    <t>Use Synthetic Load Time History</t>
  </si>
  <si>
    <t>Half-Sine Load</t>
  </si>
  <si>
    <t>HaverSine Load</t>
  </si>
  <si>
    <t>Begin:</t>
  </si>
  <si>
    <t>End:</t>
  </si>
  <si>
    <t>sec.</t>
  </si>
  <si>
    <t>Magnitude</t>
  </si>
  <si>
    <t>lb</t>
  </si>
  <si>
    <t>Centered</t>
  </si>
  <si>
    <t>Std. Dev.</t>
  </si>
  <si>
    <t>HaverSine</t>
  </si>
  <si>
    <t>Normal Distribution (Gaussian)</t>
  </si>
  <si>
    <t>Ei</t>
  </si>
  <si>
    <t>rho</t>
  </si>
  <si>
    <t>Real</t>
  </si>
  <si>
    <t>Imag</t>
  </si>
  <si>
    <t>Omega</t>
  </si>
  <si>
    <t>Error</t>
  </si>
  <si>
    <t>Index No.</t>
  </si>
  <si>
    <t>SIGMOIDAL COEFFICIENTS (RELAXATION MODULUS TO DYNAMIC MODULUS)</t>
  </si>
  <si>
    <t>PRONY SERIES COEFFICIENTS</t>
  </si>
  <si>
    <t>Prony Coefficients</t>
  </si>
  <si>
    <t>Layer1</t>
  </si>
  <si>
    <t>Layer2</t>
  </si>
  <si>
    <t>Layer3</t>
  </si>
  <si>
    <t>Relaxation Modulus</t>
  </si>
  <si>
    <t>Relaxation Mod.</t>
  </si>
  <si>
    <t>Dynamic Mod.</t>
  </si>
  <si>
    <t>CALCULATED MODULUS</t>
  </si>
  <si>
    <t>Time or Freq</t>
  </si>
  <si>
    <t>log(Time  or Freq)</t>
  </si>
  <si>
    <t>Layer 1</t>
  </si>
  <si>
    <t>Layer 2</t>
  </si>
  <si>
    <t>Layer 3</t>
  </si>
  <si>
    <t>Dynamic</t>
  </si>
  <si>
    <t>Sigmoidal</t>
  </si>
  <si>
    <t>Prony</t>
  </si>
  <si>
    <t>Complex and Dynamic Modulus</t>
  </si>
  <si>
    <t>Sum of Squared Errors (log psi)</t>
  </si>
  <si>
    <t>d1</t>
  </si>
  <si>
    <t>d2</t>
  </si>
  <si>
    <t>d3</t>
  </si>
  <si>
    <t>d4</t>
  </si>
  <si>
    <r>
      <t>Sigmoidal Coefficients [</t>
    </r>
    <r>
      <rPr>
        <b/>
        <sz val="11"/>
        <color rgb="FFC00000"/>
        <rFont val="Times New Roman"/>
        <family val="1"/>
      </rPr>
      <t>RELAXATION MODULUS, E(t)</t>
    </r>
    <r>
      <rPr>
        <b/>
        <sz val="11"/>
        <color rgb="FF002060"/>
        <rFont val="Times New Roman"/>
        <family val="1"/>
      </rPr>
      <t>]</t>
    </r>
  </si>
  <si>
    <r>
      <t>Sigmoidal Coefficients [</t>
    </r>
    <r>
      <rPr>
        <b/>
        <sz val="11"/>
        <color rgb="FFC00000"/>
        <rFont val="Times New Roman"/>
        <family val="1"/>
      </rPr>
      <t>DYNAMIC MODULUS, (|E*|)</t>
    </r>
    <r>
      <rPr>
        <b/>
        <sz val="11"/>
        <color rgb="FF002060"/>
        <rFont val="Times New Roman"/>
        <family val="1"/>
      </rPr>
      <t>]</t>
    </r>
  </si>
  <si>
    <t>Sigmoidal Relaxation Modulus Function:</t>
  </si>
  <si>
    <t>Sigmoidal Dynamic Modulus Function:</t>
  </si>
  <si>
    <t>Prony Series Resilient Modulus Function:</t>
  </si>
  <si>
    <t>Prony Series Dynamic Modulus Function:</t>
  </si>
  <si>
    <t>MODULUS PLOTS</t>
  </si>
  <si>
    <t>LAYER 1</t>
  </si>
  <si>
    <t>LAYER 3</t>
  </si>
  <si>
    <t xml:space="preserve">Note 3: Maximum time should not exceed 0.07 seconds. It is generally recommended not to modify the time column. </t>
  </si>
  <si>
    <t xml:space="preserve">                    GNU AFFERO GENERAL PUBLIC LICENSE</t>
  </si>
  <si>
    <t xml:space="preserve">                       Version 3, 19 November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</si>
  <si>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</si>
  <si>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</si>
  <si>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</si>
  <si>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</si>
  <si>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Affero General Public License is a free, copyleft license for</t>
  </si>
  <si>
    <t>software and other kinds of works, specifically designed to ensure</t>
  </si>
  <si>
    <t>cooperation with the community in the case of network server software.</t>
  </si>
  <si>
    <t xml:space="preserve">  The licenses for most software and other practical works are designed</t>
  </si>
  <si>
    <t>to take away your freedom to share and change the works.  By contrast,</t>
  </si>
  <si>
    <t>our General Public Licenses are intended to guarantee your freedom to</t>
  </si>
  <si>
    <t>share and change all versions of a program--to make sure it remains free</t>
  </si>
  <si>
    <t>software for all its users.</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</si>
  <si>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</si>
  <si>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</si>
  <si>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</si>
  <si>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</si>
  <si>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</si>
  <si>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</si>
  <si>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Developers that use our General Public Licenses protect your rights</t>
  </si>
  <si>
    <t>with two steps: (1) assert copyright on the software, and (2) offer</t>
  </si>
  <si>
    <t>you this License which gives you legal permission to copy, distribute</t>
  </si>
  <si>
    <t>and/or modify the software.</t>
  </si>
  <si>
    <t xml:space="preserve">  A secondary benefit of defending all users' freedom is that</t>
  </si>
  <si>
    <t>improvements made in alternate versions of the program, if they</t>
  </si>
  <si>
    <t>receive widespread use, become available for other developers to</t>
  </si>
  <si>
    <t>incorporate.  Many developers of free software are heartened and</t>
  </si>
  <si>
    <t>encouraged by the resulting cooperation.  However, in the case of</t>
  </si>
  <si>
    <t>software used on network servers, this result may fail to come about.</t>
  </si>
  <si>
    <t>The GNU General Public License permits making a modified version and</t>
  </si>
  <si>
    <t>letting the public access it on a server without ever releasing its</t>
  </si>
  <si>
    <t>source code to the public.</t>
  </si>
  <si>
    <t xml:space="preserve">  The GNU Affero General Public License is designed specifically to</t>
  </si>
  <si>
    <t>ensure that, in such cases, the modified source code becomes available</t>
  </si>
  <si>
    <t>to the community.  It requires the operator of a network server to</t>
  </si>
  <si>
    <t>provide the source code of the modified version running there to the</t>
  </si>
  <si>
    <t>users of that server.  Therefore, public use of a modified version, on</t>
  </si>
  <si>
    <t>a publicly accessible server, gives the public access to the source</t>
  </si>
  <si>
    <t>code of the modified version.</t>
  </si>
  <si>
    <t xml:space="preserve">  An older license, called the Affero General Public License and</t>
  </si>
  <si>
    <t>published by Affero, was designed to accomplish similar goals.  This is</t>
  </si>
  <si>
    <t>a different license, not a version of the Affero GPL, but Affero has</t>
  </si>
  <si>
    <t>released a new version of the Affero GPL which permits relicensing under</t>
  </si>
  <si>
    <t>this license.</t>
  </si>
  <si>
    <t xml:space="preserve">  The precise terms and conditions for copying, distribution and</t>
  </si>
  <si>
    <t>modification follow.</t>
  </si>
  <si>
    <t xml:space="preserve">                       TERMS AND CONDITIONS</t>
  </si>
  <si>
    <t xml:space="preserve">  0. Definitions.</t>
  </si>
  <si>
    <t xml:space="preserve">  "This License" refers to version 3 of the GNU Affero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</si>
  <si>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</si>
  <si>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</si>
  <si>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</si>
  <si>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</si>
  <si>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</si>
  <si>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</si>
  <si>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</si>
  <si>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</si>
  <si>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</si>
  <si>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</si>
  <si>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</si>
  <si>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</si>
  <si>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</si>
  <si>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</si>
  <si>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</si>
  <si>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</si>
  <si>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</si>
  <si>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</si>
  <si>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</si>
  <si>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</si>
  <si>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</si>
  <si>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</si>
  <si>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</si>
  <si>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</si>
  <si>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</si>
  <si>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</si>
  <si>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</si>
  <si>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</si>
  <si>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</si>
  <si>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</si>
  <si>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</si>
  <si>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</si>
  <si>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</si>
  <si>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</si>
  <si>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</si>
  <si>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</si>
  <si>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</si>
  <si>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</si>
  <si>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</si>
  <si>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</si>
  <si>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</si>
  <si>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</si>
  <si>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</si>
  <si>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</si>
  <si>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</si>
  <si>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</si>
  <si>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</si>
  <si>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</si>
  <si>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</si>
  <si>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</si>
  <si>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</si>
  <si>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</si>
  <si>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</si>
  <si>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</si>
  <si>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</si>
  <si>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</si>
  <si>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</si>
  <si>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</si>
  <si>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</si>
  <si>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</si>
  <si>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</si>
  <si>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</si>
  <si>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</si>
  <si>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</si>
  <si>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</si>
  <si>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</si>
  <si>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</si>
  <si>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</si>
  <si>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</si>
  <si>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</si>
  <si>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</si>
  <si>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</si>
  <si>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</si>
  <si>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</si>
  <si>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</si>
  <si>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</si>
  <si>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</si>
  <si>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</si>
  <si>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</si>
  <si>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</si>
  <si>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</si>
  <si>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</si>
  <si>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</si>
  <si>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</si>
  <si>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</si>
  <si>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</si>
  <si>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</si>
  <si>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</si>
  <si>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</si>
  <si>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</si>
  <si>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</si>
  <si>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</si>
  <si>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</si>
  <si>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</si>
  <si>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</si>
  <si>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</si>
  <si>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</si>
  <si>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</si>
  <si>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</si>
  <si>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</si>
  <si>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</si>
  <si>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</si>
  <si>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</si>
  <si>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</si>
  <si>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</si>
  <si>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</si>
  <si>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</si>
  <si>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</si>
  <si>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</si>
  <si>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</si>
  <si>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</si>
  <si>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</si>
  <si>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</si>
  <si>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</si>
  <si>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</si>
  <si>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</si>
  <si>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</si>
  <si>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</si>
  <si>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</si>
  <si>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</si>
  <si>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</si>
  <si>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</si>
  <si>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</si>
  <si>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</si>
  <si>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</si>
  <si>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</si>
  <si>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</si>
  <si>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</si>
  <si>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</si>
  <si>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</si>
  <si>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</si>
  <si>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</si>
  <si>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</si>
  <si>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</si>
  <si>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</si>
  <si>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</si>
  <si>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</si>
  <si>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</si>
  <si>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</si>
  <si>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</si>
  <si>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</si>
  <si>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</si>
  <si>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</si>
  <si>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</si>
  <si>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</si>
  <si>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</si>
  <si>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</si>
  <si>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</si>
  <si>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</si>
  <si>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</si>
  <si>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</si>
  <si>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</si>
  <si>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</si>
  <si>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</si>
  <si>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</si>
  <si>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</si>
  <si>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</si>
  <si>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</si>
  <si>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</si>
  <si>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</si>
  <si>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</si>
  <si>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</si>
  <si>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</si>
  <si>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</si>
  <si>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</si>
  <si>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</si>
  <si>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</si>
  <si>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</si>
  <si>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</si>
  <si>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</si>
  <si>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</si>
  <si>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</si>
  <si>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</si>
  <si>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</si>
  <si>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</si>
  <si>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</si>
  <si>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</si>
  <si>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</si>
  <si>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</si>
  <si>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</si>
  <si>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</si>
  <si>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</si>
  <si>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</si>
  <si>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</si>
  <si>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</si>
  <si>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</si>
  <si>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</si>
  <si>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</si>
  <si>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</si>
  <si>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</si>
  <si>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</si>
  <si>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</si>
  <si>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</si>
  <si>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</si>
  <si>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</si>
  <si>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</si>
  <si>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</si>
  <si>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</si>
  <si>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</si>
  <si>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</si>
  <si>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</si>
  <si>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</si>
  <si>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</si>
  <si>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</si>
  <si>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</si>
  <si>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</si>
  <si>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</si>
  <si>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</si>
  <si>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</si>
  <si>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</si>
  <si>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</si>
  <si>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</si>
  <si>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</si>
  <si>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</si>
  <si>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</si>
  <si>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</si>
  <si>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</si>
  <si>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</si>
  <si>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</si>
  <si>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</si>
  <si>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</si>
  <si>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</si>
  <si>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</si>
  <si>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</si>
  <si>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</si>
  <si>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</si>
  <si>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</si>
  <si>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</si>
  <si>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</si>
  <si>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</si>
  <si>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</si>
  <si>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</si>
  <si>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</si>
  <si>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</si>
  <si>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</si>
  <si>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</si>
  <si>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</si>
  <si>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</si>
  <si>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</si>
  <si>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</si>
  <si>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</si>
  <si>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</si>
  <si>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</si>
  <si>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</si>
  <si>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</si>
  <si>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</si>
  <si>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</si>
  <si>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</si>
  <si>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</si>
  <si>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</si>
  <si>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</si>
  <si>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</si>
  <si>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</si>
  <si>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</si>
  <si>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</si>
  <si>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</si>
  <si>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</si>
  <si>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</si>
  <si>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</si>
  <si>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</si>
  <si>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</si>
  <si>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</si>
  <si>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</si>
  <si>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</si>
  <si>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</si>
  <si>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</si>
  <si>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</si>
  <si>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</si>
  <si>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</si>
  <si>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</si>
  <si>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</si>
  <si>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</si>
  <si>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</si>
  <si>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</si>
  <si>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</si>
  <si>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</si>
  <si>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</si>
  <si>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</si>
  <si>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</si>
  <si>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</si>
  <si>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</si>
  <si>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</si>
  <si>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</si>
  <si>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</si>
  <si>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</si>
  <si>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</si>
  <si>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</si>
  <si>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</si>
  <si>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</si>
  <si>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</si>
  <si>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</si>
  <si>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</si>
  <si>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</si>
  <si>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</si>
  <si>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</si>
  <si>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</si>
  <si>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</si>
  <si>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</si>
  <si>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</si>
  <si>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</si>
  <si>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</si>
  <si>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</si>
  <si>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</si>
  <si>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</si>
  <si>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</si>
  <si>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</si>
  <si>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</si>
  <si>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</si>
  <si>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</si>
  <si>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</si>
  <si>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</si>
  <si>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</si>
  <si>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</si>
  <si>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</si>
  <si>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</si>
  <si>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</si>
  <si>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</si>
  <si>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</si>
  <si>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</si>
  <si>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</si>
  <si>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</si>
  <si>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</si>
  <si>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</si>
  <si>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</si>
  <si>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</si>
  <si>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</si>
  <si>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</si>
  <si>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</si>
  <si>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</si>
  <si>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</si>
  <si>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</si>
  <si>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</si>
  <si>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</si>
  <si>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</si>
  <si>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</si>
  <si>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</si>
  <si>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</si>
  <si>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</si>
  <si>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</si>
  <si>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</si>
  <si>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</si>
  <si>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</si>
  <si>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</si>
  <si>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</si>
  <si>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</si>
  <si>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</si>
  <si>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</si>
  <si>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</si>
  <si>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</si>
  <si>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</si>
  <si>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</si>
  <si>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</si>
  <si>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</si>
  <si>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</si>
  <si>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</si>
  <si>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</si>
  <si>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</si>
  <si>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</si>
  <si>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</si>
  <si>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</si>
  <si>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</si>
  <si>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</si>
  <si>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</si>
  <si>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</si>
  <si>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</si>
  <si>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</si>
  <si>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</si>
  <si>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</si>
  <si>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</si>
  <si>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</si>
  <si>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</si>
  <si>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</si>
  <si>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</si>
  <si>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</si>
  <si>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</si>
  <si>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</si>
  <si>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</si>
  <si>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</si>
  <si>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</si>
  <si>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</si>
  <si>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</si>
  <si>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</si>
  <si>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</si>
  <si>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</si>
  <si>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</si>
  <si>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</si>
  <si>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</si>
  <si>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</si>
  <si>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</si>
  <si>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</si>
  <si>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</si>
  <si>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</si>
  <si>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</si>
  <si>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</si>
  <si>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</si>
  <si>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</si>
  <si>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Remote Network Interaction; Use with the GNU General Public License.</t>
  </si>
  <si>
    <t xml:space="preserve">  Notwithstanding any other provision of this License, if you modify the</t>
  </si>
  <si>
    <t>Program, your modified version must prominently offer all users</t>
  </si>
  <si>
    <t>interacting with it remotely through a computer network (if your version</t>
  </si>
  <si>
    <t>supports such interaction) an opportunity to receive the Corresponding</t>
  </si>
  <si>
    <t>Source of your version by providing access to the Corresponding Source</t>
  </si>
  <si>
    <t>from a network server at no charge, through some standard or customary</t>
  </si>
  <si>
    <t>means of facilitating copying of software.  This Corresponding Source</t>
  </si>
  <si>
    <t>shall include the Corresponding Source for any work covered by version 3</t>
  </si>
  <si>
    <t>of the GNU General Public License that is incorporated pursuant to the</t>
  </si>
  <si>
    <t>following paragraph.</t>
  </si>
  <si>
    <t xml:space="preserve">  Notwithstanding any other provision of this License, you have</t>
  </si>
  <si>
    <t>permission to link or combine any covered work with a work licensed</t>
  </si>
  <si>
    <t>under version 3 of the GNU General Public License into a single</t>
  </si>
  <si>
    <t>combined work, and to convey the resulting work.  The terms of this</t>
  </si>
  <si>
    <t>License will continue to apply to the part which is the covered work,</t>
  </si>
  <si>
    <t>but the work with which it is combined will remain governed by version</t>
  </si>
  <si>
    <t>3 of the GNU General Public License.</t>
  </si>
  <si>
    <t xml:space="preserve">  14. Revised Versions of this License.</t>
  </si>
  <si>
    <t xml:space="preserve">  The Free Software Foundation may publish revised and/or new versions of</t>
  </si>
  <si>
    <t>the GNU Affero General Public License from time to time.  Such new versions</t>
  </si>
  <si>
    <t>will be similar in spirit to the present version, but may differ in detail to</t>
  </si>
  <si>
    <t>address new problems or concerns.</t>
  </si>
  <si>
    <t xml:space="preserve">  Each version is given a distinguishing version number.  If the</t>
  </si>
  <si>
    <t>Program specifies that a certain numbered version of the GNU Affero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</si>
  <si>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</si>
  <si>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</si>
  <si>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</si>
  <si>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</si>
  <si>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Affero General Public License, you may choose any version ever published</t>
  </si>
  <si>
    <t>by the Free Software Foundation.</t>
  </si>
  <si>
    <t xml:space="preserve">  If the Program specifies that a proxy can decide which future</t>
  </si>
  <si>
    <t>versions of the GNU Affero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</si>
  <si>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</si>
  <si>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</si>
  <si>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</si>
  <si>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</si>
  <si>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</si>
  <si>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</si>
  <si>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</si>
  <si>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</si>
  <si>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</si>
  <si>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</si>
  <si>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</si>
  <si>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</si>
  <si>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</si>
  <si>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</si>
  <si>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</si>
  <si>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</si>
  <si>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</si>
  <si>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</si>
  <si>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</si>
  <si>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</si>
  <si>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</si>
  <si>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</si>
  <si>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</si>
  <si>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</si>
  <si>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</si>
  <si>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</si>
  <si>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</si>
  <si>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</si>
  <si>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</si>
  <si>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</si>
  <si>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</si>
  <si>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</si>
  <si>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</si>
  <si>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</si>
  <si>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</si>
  <si>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</si>
  <si>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</si>
  <si>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</si>
  <si>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</si>
  <si>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</si>
  <si>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</si>
  <si>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</si>
  <si>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</si>
  <si>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</si>
  <si>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Affero General Public License as published</t>
  </si>
  <si>
    <t xml:space="preserve">    by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</si>
  <si>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</si>
  <si>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</si>
  <si>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</si>
  <si>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</si>
  <si>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Affero General Public License for more details.</t>
  </si>
  <si>
    <t xml:space="preserve">    You should have received a copy of the GNU Affero General Public License</t>
  </si>
  <si>
    <t xml:space="preserve">    along with this program.  If not, see &lt;https://www.gnu.org/licenses/&gt;.</t>
  </si>
  <si>
    <t>Also add information on how to contact you by electronic and paper mail.</t>
  </si>
  <si>
    <t xml:space="preserve">  If your software can interact with users remotely through a computer</t>
  </si>
  <si>
    <t>network, you should also make sure that it provides a way for users to</t>
  </si>
  <si>
    <t>get its source.  For example, if your program is a web application, its</t>
  </si>
  <si>
    <t>interface could display a "Source" link that leads users to an archive</t>
  </si>
  <si>
    <t>of the code.  There are many ways you could offer source, and different</t>
  </si>
  <si>
    <t>solutions will be better for different programs; see section 13 for the</t>
  </si>
  <si>
    <t>specific requirements.</t>
  </si>
  <si>
    <t xml:space="preserve">  You should also get your employer (if you work as a programmer) or school,</t>
  </si>
  <si>
    <t>if any, to sign a "copyright disclaimer" for the program, if necessary.</t>
  </si>
  <si>
    <t>For more information on this, and how to apply and follow the GNU AGPL, see</t>
  </si>
  <si>
    <t>&lt;https://www.gnu.org/licenses/&gt;.</t>
  </si>
  <si>
    <t>For Extracting Time History CSV Files</t>
  </si>
  <si>
    <t>from Different FWDs</t>
  </si>
  <si>
    <t>PRE-PROCESSING MENU</t>
  </si>
  <si>
    <t>BATCH PROCESSING MENU</t>
  </si>
  <si>
    <t>Min.</t>
  </si>
  <si>
    <t>Max.</t>
  </si>
  <si>
    <t>-</t>
  </si>
  <si>
    <t>BACKCALCULATION (UNCONSTRAINED OR CONSTRAINED)</t>
  </si>
  <si>
    <t>Unconstrained Backcalculation</t>
  </si>
  <si>
    <t>Constrained Backcalculation</t>
  </si>
  <si>
    <t>(Specify Upper and Lower Bounds in the Tables Below)</t>
  </si>
  <si>
    <t>Tables for Upper and Lower Bounds</t>
  </si>
  <si>
    <t>Note: The cells for upper and lower bounds of Poisson's ratio, unit weight, and damping are reserved for future updates and advanced users</t>
  </si>
  <si>
    <t>For backcalculating multiple CSV files</t>
  </si>
  <si>
    <t>POST PROCESSING MENU</t>
  </si>
  <si>
    <t>Temp, F</t>
  </si>
  <si>
    <t>Temp, C</t>
  </si>
  <si>
    <t>File Name</t>
  </si>
  <si>
    <t>log(freq)</t>
  </si>
  <si>
    <t>Freq.</t>
  </si>
  <si>
    <t>DM</t>
  </si>
  <si>
    <t>AVG</t>
  </si>
  <si>
    <t>10^(d1+d2)</t>
  </si>
  <si>
    <t>10^d1</t>
  </si>
  <si>
    <t>Log(AVG)</t>
  </si>
  <si>
    <r>
      <t>T (</t>
    </r>
    <r>
      <rPr>
        <b/>
        <sz val="11"/>
        <color rgb="FF002060"/>
        <rFont val="Calibri"/>
        <family val="2"/>
      </rPr>
      <t>⁰</t>
    </r>
    <r>
      <rPr>
        <b/>
        <sz val="11"/>
        <color rgb="FF002060"/>
        <rFont val="Times New Roman"/>
        <family val="1"/>
      </rPr>
      <t>F)</t>
    </r>
  </si>
  <si>
    <t>Temperature</t>
  </si>
  <si>
    <t>For collecting the Dynamic Modulus</t>
  </si>
  <si>
    <t>Sigmoidal Coefficients [DYNAMIC MODULUS, (|E*|)]</t>
  </si>
  <si>
    <t>Description</t>
  </si>
  <si>
    <t>Layer #</t>
  </si>
  <si>
    <t>⁰F</t>
  </si>
  <si>
    <t>⁰C</t>
  </si>
  <si>
    <t>a:</t>
  </si>
  <si>
    <t>b:</t>
  </si>
  <si>
    <t>c:</t>
  </si>
  <si>
    <t>AVERAGE DYNAMIC MODULUS COEFFICIENTS</t>
  </si>
  <si>
    <t>Shift Factor Equation:</t>
  </si>
  <si>
    <t>(</t>
  </si>
  <si>
    <t>⁰C)</t>
  </si>
  <si>
    <t>Shift Factor Coeffs:</t>
  </si>
  <si>
    <t>Reference Temperature:</t>
  </si>
  <si>
    <t>Note 1: The reference temperature only needs to be specified in deg. F. (It is automatically converted to deg. C)</t>
  </si>
  <si>
    <t>TIME-TEMPERATURE SHIFT (TTS) FACTOR INPUTS</t>
  </si>
  <si>
    <r>
      <t>Also, since, log(a</t>
    </r>
    <r>
      <rPr>
        <b/>
        <vertAlign val="subscript"/>
        <sz val="11"/>
        <color rgb="FF002060"/>
        <rFont val="Times New Roman"/>
        <family val="1"/>
      </rPr>
      <t>T</t>
    </r>
    <r>
      <rPr>
        <b/>
        <sz val="11"/>
        <color rgb="FF002060"/>
        <rFont val="Times New Roman"/>
        <family val="1"/>
      </rPr>
      <t xml:space="preserve">) = 0 @ Reference Temp., </t>
    </r>
    <r>
      <rPr>
        <b/>
        <i/>
        <sz val="11"/>
        <color rgb="FF002060"/>
        <rFont val="Times New Roman"/>
        <family val="1"/>
      </rPr>
      <t>T</t>
    </r>
    <r>
      <rPr>
        <b/>
        <sz val="11"/>
        <color rgb="FF002060"/>
        <rFont val="Times New Roman"/>
        <family val="1"/>
      </rPr>
      <t>=</t>
    </r>
    <r>
      <rPr>
        <b/>
        <i/>
        <sz val="11"/>
        <color rgb="FF002060"/>
        <rFont val="Times New Roman"/>
        <family val="1"/>
      </rPr>
      <t>T</t>
    </r>
    <r>
      <rPr>
        <b/>
        <vertAlign val="subscript"/>
        <sz val="11"/>
        <color rgb="FF002060"/>
        <rFont val="Times New Roman"/>
        <family val="1"/>
      </rPr>
      <t>R</t>
    </r>
    <r>
      <rPr>
        <b/>
        <sz val="11"/>
        <color rgb="FF002060"/>
        <rFont val="Times New Roman"/>
        <family val="1"/>
      </rPr>
      <t>:</t>
    </r>
  </si>
  <si>
    <t xml:space="preserve">             Asphalt Mixtures", Ph.D. Dissertation, North Carolina State University, Raleigh, NC. 2011.</t>
  </si>
  <si>
    <t>MECHANISTIC-EMPIRICAL (ME) DESIGN INPUTS</t>
  </si>
  <si>
    <t>Frequency, Hz</t>
  </si>
  <si>
    <t>Dynamic Modulus,|E*|, psi</t>
  </si>
  <si>
    <t>Reduced Frequency, Hz</t>
  </si>
  <si>
    <r>
      <t>Shift Factor, log(a</t>
    </r>
    <r>
      <rPr>
        <b/>
        <vertAlign val="subscript"/>
        <sz val="11"/>
        <color rgb="FF002060"/>
        <rFont val="Times New Roman"/>
        <family val="1"/>
      </rPr>
      <t>T</t>
    </r>
    <r>
      <rPr>
        <b/>
        <sz val="11"/>
        <color rgb="FF002060"/>
        <rFont val="Times New Roman"/>
        <family val="1"/>
      </rPr>
      <t>)</t>
    </r>
  </si>
  <si>
    <r>
      <t>log(a</t>
    </r>
    <r>
      <rPr>
        <b/>
        <vertAlign val="subscript"/>
        <sz val="11"/>
        <color rgb="FF002060"/>
        <rFont val="Times New Roman"/>
        <family val="1"/>
      </rPr>
      <t>T</t>
    </r>
    <r>
      <rPr>
        <b/>
        <sz val="11"/>
        <color rgb="FF002060"/>
        <rFont val="Times New Roman"/>
        <family val="1"/>
      </rPr>
      <t>)</t>
    </r>
  </si>
  <si>
    <t>Intermediate Calculations</t>
  </si>
  <si>
    <t>@FWD Temp</t>
  </si>
  <si>
    <t>@Ref Temp</t>
  </si>
  <si>
    <t>SSE:</t>
  </si>
  <si>
    <t>@FWD Test Temperature</t>
  </si>
  <si>
    <t>@Refeference Temperature</t>
  </si>
  <si>
    <t>DYNAMIC MODULUS PLOTS</t>
  </si>
  <si>
    <t>Backcalculated Sigmoidal Coefficients</t>
  </si>
  <si>
    <t>results from Batch Mode Backcalculation</t>
  </si>
  <si>
    <r>
      <t xml:space="preserve">Note 2: The temperature in the above TTS equation is in deg. C. (I.e., the TTS coefficients should be specified for </t>
    </r>
    <r>
      <rPr>
        <i/>
        <sz val="11"/>
        <color rgb="FFFFFF00"/>
        <rFont val="Times New Roman"/>
        <family val="1"/>
      </rPr>
      <t>T</t>
    </r>
    <r>
      <rPr>
        <sz val="11"/>
        <color rgb="FFFFFF00"/>
        <rFont val="Times New Roman"/>
        <family val="1"/>
      </rPr>
      <t xml:space="preserve"> in deg. C)</t>
    </r>
  </si>
  <si>
    <r>
      <t xml:space="preserve">Note 3: The user only needs to specify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coefficients. The </t>
    </r>
    <r>
      <rPr>
        <i/>
        <sz val="11"/>
        <color rgb="FFFFFF00"/>
        <rFont val="Times New Roman"/>
        <family val="1"/>
      </rPr>
      <t>c</t>
    </r>
    <r>
      <rPr>
        <sz val="11"/>
        <color rgb="FFFFFF00"/>
        <rFont val="Times New Roman"/>
        <family val="1"/>
      </rPr>
      <t xml:space="preserve"> coefficient is calculated automatically based on the above Eq. </t>
    </r>
  </si>
  <si>
    <r>
      <t xml:space="preserve">Note 4: Default values for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are from Sakhaeifar, M.S., "Development of New Dynamic Modulus Predictive Models for Hot Mix</t>
    </r>
  </si>
  <si>
    <r>
      <t>Note 1: Remove outliers by deleting Cell Contents.</t>
    </r>
    <r>
      <rPr>
        <b/>
        <sz val="12"/>
        <color rgb="FFFFFF00"/>
        <rFont val="Times New Roman"/>
        <family val="1"/>
      </rPr>
      <t xml:space="preserve"> </t>
    </r>
    <r>
      <rPr>
        <b/>
        <sz val="16"/>
        <color rgb="FFFFFF00"/>
        <rFont val="Times New Roman"/>
        <family val="1"/>
      </rPr>
      <t>Do NOT Delete or Remove Excel Rows!</t>
    </r>
  </si>
  <si>
    <t>VW_Unconstrained_FWD Time History Sample_1.xlsm</t>
  </si>
  <si>
    <t>FWD DEFLECTION SENSORS</t>
  </si>
  <si>
    <t>DEFLECTION AND BACKCALCULATION SUMMARY</t>
  </si>
  <si>
    <t>INDIVIDUAL BACKCALCULATION RESULTS</t>
  </si>
  <si>
    <t>Test ID</t>
  </si>
  <si>
    <t>Mean</t>
  </si>
  <si>
    <t>Std.Dev.</t>
  </si>
  <si>
    <t>25%-tile</t>
  </si>
  <si>
    <t>75%-tile</t>
  </si>
  <si>
    <t>Max</t>
  </si>
  <si>
    <t>ELASTIC MODULUS SUMMARY</t>
  </si>
  <si>
    <t>Modulus Summary</t>
  </si>
  <si>
    <t>Note 1: If a layer was modeled as viscoelastic, the results of that layer will not be shown in this worksheet.</t>
  </si>
  <si>
    <t>DEFAULT (SEED) PAVEMENT STRUCTURE AND MATERIALS</t>
  </si>
  <si>
    <t>PAVEMENT STRUCTURE AND MATERIALS CONSTRAINTS</t>
  </si>
  <si>
    <t xml:space="preserve">While it is recommended and advantageous to use the Portable R as discussed above, it is also possible to use the pre-processing R code in standard versions of R (i.e., without installing Portable R) by following these steps:
1. Click on one of the pre-processing menu buttons in the "VW" spreadsheet (Dynatest, JILS, or Kuab).
2. Dismiss the message box indicating that Portable R was not detected.
3. Locate the R code in the same path where this workbook is saved (i.e., Dynatest.r, JILS.r, or  Kuab.r depending on which button was pressed). 
4. Open the R code in Standard R and execute it. 
</t>
  </si>
  <si>
    <t>Version 2.0</t>
  </si>
  <si>
    <t>PRE-PROCESSING: EXTRACTING FWD TIME HISTORY CSV FILES</t>
  </si>
  <si>
    <t>INSTALLING PORTABLE R FOR PRE-PROCESSING</t>
  </si>
  <si>
    <t>USING STANDARD R FOR PRE-PROCESSING (WITHOUT INSTALLING PORTABLE R)</t>
  </si>
  <si>
    <r>
      <t xml:space="preserve">Extraction of FWD time histories in ViscoWave is carried out using the open-source, Portable R language. The Portable R must be installed under the following path:
C:/ProgramData/Portable_R_for_VW
The developer's recommended procedure is to install Portable R by executing </t>
    </r>
    <r>
      <rPr>
        <b/>
        <sz val="11"/>
        <color rgb="FFC00000"/>
        <rFont val="Times New Roman"/>
        <family val="1"/>
      </rPr>
      <t>Portable_R_for_VW.msi</t>
    </r>
    <r>
      <rPr>
        <sz val="11"/>
        <color rgb="FF002060"/>
        <rFont val="Times New Roman"/>
        <family val="1"/>
      </rPr>
      <t xml:space="preserve"> which can be downloaded from:
https://
The advantage of using the above msi file is that it installs Portable R and the necessary packages into the designated path. Therefore, it is strongly recommended that you use the above msi file for installing Portable R. 
However, it is also possible to install Portable R by downloading it from SourceForge (https://sourceforge.net/projects/rportable/) and extracting the files to the path shown above. In this case, the necessary R packages may need to be installed manually. To do so, use the following command in the Portable R console: 
install.packages(c('data.table', 'plyr', 'dplyr', 'stringr', 'gsubfn', 'RODBC', 'svDialogs', 'ggplot2'))</t>
    </r>
  </si>
  <si>
    <t>ABOUT VISCOWAVE QUICK START GUIDE</t>
  </si>
  <si>
    <t>BACKCALCULATION IN BATCH MODE</t>
  </si>
  <si>
    <t>POST-PROCESSING</t>
  </si>
  <si>
    <r>
      <t xml:space="preserve">Batch mode backcalculation allows for backcalculating multiple FWD drops. You can run either the Constrained or the Unconstrained backcalculation by clicking on the appropriate button. Some important notes are provided in the following.
1. When you run batch mode, the Seed values stored in the "Default Inputs" worksheet are used as seed values for backcalculating all CSV files 
    selected. Because Seed values are very important, </t>
    </r>
    <r>
      <rPr>
        <b/>
        <sz val="11"/>
        <color rgb="FFC00000"/>
        <rFont val="Times New Roman"/>
        <family val="1"/>
      </rPr>
      <t>it is strongly recommended that you run manual backcalculation on at least one of the 
    CSV files and export the satisfactory results to the "Default Inputs" (i.e., Step 6 of Manual Backcalculation) before running batch 
    mode backcalculation</t>
    </r>
    <r>
      <rPr>
        <sz val="11"/>
        <color rgb="FF002060"/>
        <rFont val="Times New Roman"/>
        <family val="1"/>
      </rPr>
      <t>. 
2. Similarly, in case of constrained backcalculation, the Constraints stored in the "Default Inputs" become active for all CSVs selected for batch mode 
    processing. 
3. The batch mode processing automatically converts the Relaxation Modulus coefficients to Dynamic Modulus coefficients (Step 7 of Manual 
    Backcalculation).
4. The backcalculated ViscoWave file (.xlsm file) is saved automatically with the same name as the CSV file.</t>
    </r>
  </si>
  <si>
    <t>This quick start guide is NOT intended to be a detailed user manual. It is only intended to provide you with the minimal guidance needed for a quick start on ViscoWave, without any figures to keep the workbook file size to a minimum.
If you are interested in reading more about ViscoWave, refer to the README file at https://github.com/leehyu20/ViscoWave or the User Manual (to be published)</t>
  </si>
  <si>
    <t xml:space="preserve">Post-processing option gathers the backcalculated modulus from the individual ViscoWave (*.xlsm) files produced from batch processing, and calculates the average modulus for each layer. In addition, for the asphalt concrete (i.e., viscoelastic layer), the inputs needed for Mechanistic-Empirical (ME) design are calculated. To run post-processing, click on the "Generate Backcalculation Summary" button and select the *.xlsm files produced from batch processing. Post-processing produces the following summary worksheets. 
1. DM_Summary worksheet which includes the dynamic modulus from the individual backcalculation as well as the overall average dynamic modulus. 
    The worksheet also provides the dynamic modulus values that can be used for ME design.
2. ElasticLayer_Summary worksheet which includes the elastic modulus from the individual backcalculation as well as the average modulus values for 
    each elastic layer included in the pavement structure. </t>
  </si>
  <si>
    <r>
      <t xml:space="preserve">Pre-processing of the FWD data allows you to extract deflection summaries as well as ViscoWave-compatible time history CSV files. You need to select one of the three FWD types (Dynatest, JILS, and Kuab FWDs) for extracting the necessary files for backcalculation. The program will ask you to select the FWD data for pre-processing.  The compatible FWD files and folder structures are described below.  
1. For </t>
    </r>
    <r>
      <rPr>
        <b/>
        <sz val="11"/>
        <color rgb="FFC00000"/>
        <rFont val="Times New Roman"/>
        <family val="1"/>
      </rPr>
      <t>Dynatest</t>
    </r>
    <r>
      <rPr>
        <sz val="11"/>
        <color rgb="FF002060"/>
        <rFont val="Times New Roman"/>
        <family val="1"/>
      </rPr>
      <t xml:space="preserve"> FWD, browse and select the </t>
    </r>
    <r>
      <rPr>
        <b/>
        <sz val="11"/>
        <color rgb="FFC00000"/>
        <rFont val="Times New Roman"/>
        <family val="1"/>
      </rPr>
      <t>*.mdb file</t>
    </r>
    <r>
      <rPr>
        <sz val="11"/>
        <color rgb="FF002060"/>
        <rFont val="Times New Roman"/>
        <family val="1"/>
      </rPr>
      <t xml:space="preserve"> which includes all data (peak deflections, time histories, temperature, etc.) needed for pre-
    processing. 
2. For </t>
    </r>
    <r>
      <rPr>
        <b/>
        <sz val="11"/>
        <color rgb="FFC00000"/>
        <rFont val="Times New Roman"/>
        <family val="1"/>
      </rPr>
      <t>JILS</t>
    </r>
    <r>
      <rPr>
        <sz val="11"/>
        <color rgb="FF002060"/>
        <rFont val="Times New Roman"/>
        <family val="1"/>
      </rPr>
      <t xml:space="preserve"> FWD, the peak deflections are saved in the </t>
    </r>
    <r>
      <rPr>
        <b/>
        <sz val="11"/>
        <color rgb="FFC00000"/>
        <rFont val="Times New Roman"/>
        <family val="1"/>
      </rPr>
      <t xml:space="preserve">*.DAT file </t>
    </r>
    <r>
      <rPr>
        <sz val="11"/>
        <color rgb="FF002060"/>
        <rFont val="Times New Roman"/>
        <family val="1"/>
      </rPr>
      <t xml:space="preserve">while the time histories for all drops are stored in </t>
    </r>
    <r>
      <rPr>
        <b/>
        <sz val="11"/>
        <color rgb="FFC00000"/>
        <rFont val="Times New Roman"/>
        <family val="1"/>
      </rPr>
      <t>*.THY file</t>
    </r>
    <r>
      <rPr>
        <sz val="11"/>
        <color rgb="FF002060"/>
        <rFont val="Times New Roman"/>
        <family val="1"/>
      </rPr>
      <t xml:space="preserve">. Both these files
    should have the same name (e.g., JILS.DAT and JILS.THY) and be placed in the same path. You may select either file for pre-processing. 
3. For </t>
    </r>
    <r>
      <rPr>
        <b/>
        <sz val="11"/>
        <color rgb="FFC00000"/>
        <rFont val="Times New Roman"/>
        <family val="1"/>
      </rPr>
      <t>Kuab</t>
    </r>
    <r>
      <rPr>
        <sz val="11"/>
        <color rgb="FF002060"/>
        <rFont val="Times New Roman"/>
        <family val="1"/>
      </rPr>
      <t xml:space="preserve"> FWD, the peak deflections are saved in the </t>
    </r>
    <r>
      <rPr>
        <b/>
        <sz val="11"/>
        <color rgb="FFC00000"/>
        <rFont val="Times New Roman"/>
        <family val="1"/>
      </rPr>
      <t>*.fwd file</t>
    </r>
    <r>
      <rPr>
        <sz val="11"/>
        <color rgb="FF002060"/>
        <rFont val="Times New Roman"/>
        <family val="1"/>
      </rPr>
      <t xml:space="preserve"> while the time histories for each drop are stored in </t>
    </r>
    <r>
      <rPr>
        <b/>
        <sz val="11"/>
        <color rgb="FFC00000"/>
        <rFont val="Times New Roman"/>
        <family val="1"/>
      </rPr>
      <t>*.HST file</t>
    </r>
    <r>
      <rPr>
        <sz val="11"/>
        <color rgb="FF002060"/>
        <rFont val="Times New Roman"/>
        <family val="1"/>
      </rPr>
      <t xml:space="preserve"> (i.e., there are 
    multiple *.HST files corresponding to one *.fwd file). All these files need should be placed in the same path. When prompted by the program,  
    select the folder that contains all these files. 
Once you select the FWD data for pre-processing the code produces the following outputs. These files are stored in the same folder as the original FWD data. 
1. CSV files containing the peak load and deflections along with other information stored in the FWD files (e.g., station, temperature, drop number, etc.).
2. FWD peak deflection plots along the station values provided in the FWD data. 
3. CSV files including the FWD load and deflection time-history data for every test. The CSV files are compatible with ViscoWave and can be inputted 
    directly into the ViscoWave interface for simulation or backcalculation. 
4. Load and deflection time history plots for every FWD drop included in the raw data file.  
Although these peak deflections are not used for dynamic backcalculation, it is always good practice to investigate the peak deflections for identifying any outliers or non-decreasing deflections to be excluded from the analysis, and/or for determining any trends within the data. Similarly, you may want to go through the time history plots to ensure they are smooth and no issues or outliers are found (at least visually). You can easily go through these figures in any image viewing app (e.g., Windows application Photos).
</t>
    </r>
  </si>
  <si>
    <t>Backcalculation of a single FWD time history can be done entirely within the "VW" worksheet (Assuming the CSV files were extracted from the FWD data using the pre-processing options). The recommended procedure is shown in the following.
1. Import the CSV file by clicking on the "Import Measured Time History" button and selecting the CSV file to be analyzed. 
2. Fill out the pavement/materials related input (i.e., pavement thickness, modulus, sigmoid coefficients, etc.), until there is a reasonable agreement 
    between the measured and simulated time histories.
3. Fill out the constraints if constrained backcalculation is intended.
4. Try backcalculating the layer moduli (Unconstrained or Constrained, as desired).
5. If the backcalculated results are not satisfactory, try backcalculating with a different set of seed values.
6. If the backcalculated results are satisfactory, these results can be exported to the "Default Inputs" worksheet (if desired).
7. Convert the backcalculated Relaxation Modulus coefficients to Dynamic Modulus Coefficients in the "Dynamic_Modulus_Calc" worksheet.</t>
  </si>
  <si>
    <t>BACKCALCULATION WITHOUT BATCH PROCESSING (SINGLE DROP)</t>
  </si>
  <si>
    <t>Force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</si>
</sst>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E+00"/>
  </numFmts>
  <fonts count="33">
    <font>
      <sz val="11"/>
      <color theme="1"/>
      <name val="Calibri"/>
      <family val="2"/>
      <scheme val="minor"/>
    </font>
    <font>
      <sz val="8"/>
      <name val="Calibri"/>
      <family val="2"/>
      <scheme val="minor"/>
    </font>
    <font>
      <sz val="11"/>
      <color rgb="FF002060"/>
      <name val="Times New Roman"/>
      <family val="1"/>
    </font>
    <font>
      <b/>
      <sz val="48"/>
      <color rgb="FF002060"/>
      <name val="Times New Roman"/>
      <family val="1"/>
    </font>
    <font>
      <b/>
      <sz val="72"/>
      <color rgb="FF002060"/>
      <name val="Times New Roman"/>
      <family val="1"/>
    </font>
    <font>
      <b/>
      <sz val="12"/>
      <color rgb="FF002060"/>
      <name val="Times New Roman"/>
      <family val="1"/>
    </font>
    <font>
      <b/>
      <sz val="11"/>
      <color rgb="FF002060"/>
      <name val="Times New Roman"/>
      <family val="1"/>
    </font>
    <font>
      <b/>
      <sz val="12"/>
      <color rgb="FFFFFF00"/>
      <name val="Calibri"/>
      <family val="2"/>
      <scheme val="minor"/>
    </font>
    <font>
      <sz val="12"/>
      <color rgb="FFFFFF00"/>
      <name val="Calibri"/>
      <family val="2"/>
      <scheme val="minor"/>
    </font>
    <font>
      <b/>
      <sz val="11"/>
      <color rgb="FFC00000"/>
      <name val="Times New Roman"/>
      <family val="1"/>
    </font>
    <font>
      <sz val="12"/>
      <color rgb="FFFFC000"/>
      <name val="Calibri"/>
      <family val="2"/>
      <scheme val="minor"/>
    </font>
    <font>
      <b/>
      <sz val="11"/>
      <color rgb="FF002060"/>
      <name val="Symbol"/>
      <family val="1"/>
      <charset val="2"/>
    </font>
    <font>
      <b/>
      <sz val="11"/>
      <color rgb="FF002060"/>
      <name val="Times New Roman"/>
      <family val="1"/>
      <charset val="2"/>
    </font>
    <font>
      <sz val="11"/>
      <color rgb="FF002060"/>
      <name val="Symbol"/>
      <family val="1"/>
      <charset val="2"/>
    </font>
    <font>
      <sz val="11"/>
      <color theme="0"/>
      <name val="Times New Roman"/>
      <family val="1"/>
    </font>
    <font>
      <sz val="11"/>
      <color rgb="FFFFFF00"/>
      <name val="Times New Roman"/>
      <family val="1"/>
    </font>
    <font>
      <b/>
      <sz val="12"/>
      <color rgb="FF000000"/>
      <name val="Times New Roman"/>
      <family val="1"/>
    </font>
    <font>
      <sz val="10"/>
      <name val="Arial"/>
      <family val="2"/>
    </font>
    <font>
      <sz val="11"/>
      <color rgb="FF002060"/>
      <name val="Calibri"/>
      <family val="2"/>
      <scheme val="minor"/>
    </font>
    <font>
      <b/>
      <sz val="16"/>
      <color theme="1"/>
      <name val="Times New Roman"/>
      <family val="1"/>
    </font>
    <font>
      <b/>
      <sz val="14"/>
      <color rgb="FFC00000"/>
      <name val="Times New Roman"/>
      <family val="1"/>
    </font>
    <font>
      <sz val="10"/>
      <color rgb="FF002060"/>
      <name val="Times New Roman"/>
      <family val="1"/>
    </font>
    <font>
      <b/>
      <sz val="16"/>
      <color rgb="FF800000"/>
      <name val="Times New Roman"/>
      <family val="1"/>
    </font>
    <font>
      <b/>
      <sz val="11"/>
      <color rgb="FF002060"/>
      <name val="Calibri"/>
      <family val="2"/>
    </font>
    <font>
      <b/>
      <vertAlign val="subscript"/>
      <sz val="11"/>
      <color rgb="FF002060"/>
      <name val="Times New Roman"/>
      <family val="1"/>
    </font>
    <font>
      <b/>
      <i/>
      <sz val="11"/>
      <color rgb="FF002060"/>
      <name val="Times New Roman"/>
      <family val="1"/>
    </font>
    <font>
      <sz val="12"/>
      <color rgb="FFFFFF00"/>
      <name val="Times New Roman"/>
      <family val="1"/>
    </font>
    <font>
      <b/>
      <sz val="12"/>
      <color rgb="FFFFFF00"/>
      <name val="Times New Roman"/>
      <family val="1"/>
    </font>
    <font>
      <i/>
      <sz val="11"/>
      <color rgb="FFFFFF00"/>
      <name val="Times New Roman"/>
      <family val="1"/>
    </font>
    <font>
      <b/>
      <sz val="16"/>
      <color rgb="FFFFFF00"/>
      <name val="Times New Roman"/>
      <family val="1"/>
    </font>
    <font>
      <sz val="3"/>
      <color rgb="FF002060"/>
      <name val="Times New Roman"/>
      <family val="1"/>
    </font>
    <font>
      <sz val="8"/>
      <color rgb="FF002060"/>
      <name val="Times New Roman"/>
      <family val="1"/>
    </font>
    <font>
      <b/>
      <sz val="14"/>
      <color rgb="FF80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s>
  <borders count="28">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ck">
        <color rgb="FF00206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bottom style="thin">
        <color rgb="FF002060"/>
      </bottom>
      <diagonal/>
    </border>
    <border>
      <left/>
      <right/>
      <top style="thin">
        <color rgb="FF002060"/>
      </top>
      <bottom style="thin">
        <color rgb="FF002060"/>
      </bottom>
      <diagonal/>
    </border>
  </borders>
  <cellStyleXfs count="2">
    <xf numFmtId="0" fontId="0" fillId="0" borderId="0"/>
    <xf numFmtId="0" fontId="17" fillId="0" borderId="0">
      <alignment vertical="center"/>
    </xf>
  </cellStyleXfs>
  <cellXfs count="310">
    <xf numFmtId="0" fontId="0" fillId="0" borderId="0" xfId="0"/>
    <xf numFmtId="0" fontId="2" fillId="0" borderId="0" xfId="0" applyFont="1"/>
    <xf numFmtId="0" fontId="3" fillId="0" borderId="0" xfId="0" applyFont="1" applyAlignment="1">
      <alignment vertical="center"/>
    </xf>
    <xf numFmtId="0" fontId="2" fillId="0" borderId="0" xfId="0" applyFont="1" applyAlignment="1">
      <alignment horizontal="right"/>
    </xf>
    <xf numFmtId="0" fontId="5" fillId="0" borderId="11" xfId="0" applyFont="1" applyBorder="1"/>
    <xf numFmtId="0" fontId="2" fillId="0" borderId="11" xfId="0" applyFont="1" applyBorder="1"/>
    <xf numFmtId="0" fontId="5" fillId="0" borderId="0" xfId="0" applyFont="1" applyBorder="1"/>
    <xf numFmtId="0" fontId="2" fillId="0" borderId="0" xfId="0" applyFont="1" applyBorder="1"/>
    <xf numFmtId="0" fontId="2" fillId="0" borderId="0" xfId="0" applyFont="1" applyAlignment="1">
      <alignment horizontal="center"/>
    </xf>
    <xf numFmtId="0" fontId="2" fillId="0" borderId="0" xfId="0" applyFont="1" applyFill="1" applyBorder="1" applyAlignment="1">
      <alignment horizontal="center"/>
    </xf>
    <xf numFmtId="165" fontId="2" fillId="0" borderId="0" xfId="0" applyNumberFormat="1" applyFont="1" applyFill="1" applyBorder="1" applyAlignment="1">
      <alignment horizontal="center"/>
    </xf>
    <xf numFmtId="0" fontId="6" fillId="0" borderId="0" xfId="0" applyFont="1"/>
    <xf numFmtId="0" fontId="2" fillId="0" borderId="0" xfId="0" applyFont="1" applyFill="1"/>
    <xf numFmtId="0" fontId="2" fillId="0" borderId="0" xfId="0" applyFont="1" applyFill="1" applyBorder="1"/>
    <xf numFmtId="11" fontId="2" fillId="0" borderId="0" xfId="0" applyNumberFormat="1" applyFont="1"/>
    <xf numFmtId="0" fontId="2" fillId="0" borderId="0" xfId="0" applyFont="1" applyBorder="1" applyAlignment="1">
      <alignment horizontal="center"/>
    </xf>
    <xf numFmtId="164" fontId="2" fillId="0" borderId="0" xfId="0" applyNumberFormat="1" applyFont="1" applyFill="1" applyBorder="1" applyAlignment="1">
      <alignment horizontal="center"/>
    </xf>
    <xf numFmtId="2" fontId="2" fillId="0" borderId="0" xfId="0" applyNumberFormat="1" applyFont="1" applyFill="1" applyBorder="1"/>
    <xf numFmtId="165" fontId="2" fillId="0" borderId="0" xfId="0" applyNumberFormat="1" applyFont="1" applyFill="1" applyBorder="1"/>
    <xf numFmtId="2" fontId="2" fillId="0" borderId="0" xfId="0" applyNumberFormat="1" applyFont="1" applyFill="1" applyBorder="1" applyAlignment="1">
      <alignment horizontal="center"/>
    </xf>
    <xf numFmtId="0" fontId="6" fillId="0" borderId="0" xfId="0" applyFont="1" applyFill="1" applyBorder="1"/>
    <xf numFmtId="164" fontId="6" fillId="0" borderId="0" xfId="0" applyNumberFormat="1"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wrapText="1"/>
    </xf>
    <xf numFmtId="0" fontId="6" fillId="0" borderId="0" xfId="0" applyFont="1" applyAlignment="1">
      <alignment wrapText="1"/>
    </xf>
    <xf numFmtId="2" fontId="2" fillId="0" borderId="5" xfId="0" applyNumberFormat="1" applyFont="1" applyBorder="1" applyAlignment="1">
      <alignment horizontal="center"/>
    </xf>
    <xf numFmtId="2" fontId="2" fillId="2" borderId="5" xfId="0" applyNumberFormat="1" applyFont="1" applyFill="1" applyBorder="1" applyAlignment="1">
      <alignment horizontal="center"/>
    </xf>
    <xf numFmtId="0" fontId="6" fillId="0" borderId="0" xfId="0" applyFont="1" applyBorder="1" applyAlignment="1">
      <alignment vertical="center"/>
    </xf>
    <xf numFmtId="0" fontId="6" fillId="0" borderId="5" xfId="0" applyFont="1" applyFill="1" applyBorder="1" applyAlignment="1">
      <alignment horizontal="center"/>
    </xf>
    <xf numFmtId="164" fontId="6" fillId="0" borderId="5" xfId="0" applyNumberFormat="1" applyFont="1" applyFill="1" applyBorder="1" applyAlignment="1">
      <alignment horizontal="center"/>
    </xf>
    <xf numFmtId="0" fontId="2" fillId="0" borderId="0" xfId="0" applyFont="1" applyFill="1" applyBorder="1" applyAlignment="1">
      <alignment vertical="center"/>
    </xf>
    <xf numFmtId="165" fontId="2" fillId="0" borderId="0" xfId="0" applyNumberFormat="1" applyFont="1" applyFill="1" applyBorder="1" applyAlignment="1">
      <alignment vertical="center"/>
    </xf>
    <xf numFmtId="0" fontId="6" fillId="0" borderId="0" xfId="0" applyFont="1" applyFill="1" applyBorder="1" applyAlignment="1">
      <alignment horizontal="left"/>
    </xf>
    <xf numFmtId="0" fontId="6" fillId="0" borderId="9" xfId="0" applyFont="1" applyFill="1" applyBorder="1" applyAlignment="1">
      <alignment horizontal="center"/>
    </xf>
    <xf numFmtId="164" fontId="6" fillId="0" borderId="9" xfId="0" applyNumberFormat="1" applyFont="1" applyFill="1" applyBorder="1" applyAlignment="1">
      <alignment horizontal="center"/>
    </xf>
    <xf numFmtId="2" fontId="2" fillId="3" borderId="5" xfId="0" applyNumberFormat="1" applyFont="1" applyFill="1" applyBorder="1" applyAlignment="1">
      <alignment horizontal="center"/>
    </xf>
    <xf numFmtId="164" fontId="6" fillId="5" borderId="1" xfId="0" applyNumberFormat="1" applyFont="1" applyFill="1" applyBorder="1" applyAlignment="1">
      <alignment horizontal="center"/>
    </xf>
    <xf numFmtId="1" fontId="6" fillId="5" borderId="1" xfId="0" applyNumberFormat="1" applyFont="1" applyFill="1" applyBorder="1" applyAlignment="1">
      <alignment horizontal="center"/>
    </xf>
    <xf numFmtId="0" fontId="2" fillId="0" borderId="5" xfId="0" applyFont="1" applyFill="1" applyBorder="1" applyAlignment="1">
      <alignment horizontal="center" vertical="center"/>
    </xf>
    <xf numFmtId="0" fontId="6" fillId="0" borderId="5" xfId="0" applyFont="1" applyFill="1" applyBorder="1" applyAlignment="1">
      <alignment horizontal="center" vertical="center"/>
    </xf>
    <xf numFmtId="165" fontId="2" fillId="0" borderId="5" xfId="0" applyNumberFormat="1" applyFont="1" applyFill="1" applyBorder="1" applyAlignment="1">
      <alignment horizontal="center" vertical="center"/>
    </xf>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2" fontId="2" fillId="0" borderId="5" xfId="0" applyNumberFormat="1" applyFont="1" applyFill="1" applyBorder="1" applyAlignment="1">
      <alignment horizontal="center"/>
    </xf>
    <xf numFmtId="1" fontId="2" fillId="0" borderId="5" xfId="0" applyNumberFormat="1" applyFont="1" applyFill="1" applyBorder="1" applyAlignment="1">
      <alignment horizontal="center"/>
    </xf>
    <xf numFmtId="0" fontId="2" fillId="0" borderId="5" xfId="0" applyNumberFormat="1" applyFont="1" applyFill="1" applyBorder="1" applyAlignment="1">
      <alignment horizontal="center"/>
    </xf>
    <xf numFmtId="0" fontId="2" fillId="0" borderId="5" xfId="0" applyFont="1" applyFill="1" applyBorder="1" applyAlignment="1"/>
    <xf numFmtId="1" fontId="2" fillId="0" borderId="5" xfId="0" applyNumberFormat="1" applyFont="1" applyFill="1" applyBorder="1" applyAlignment="1"/>
    <xf numFmtId="164" fontId="2" fillId="0" borderId="5" xfId="0" applyNumberFormat="1" applyFont="1" applyFill="1" applyBorder="1" applyAlignment="1"/>
    <xf numFmtId="2" fontId="2" fillId="0" borderId="5" xfId="0" applyNumberFormat="1" applyFont="1" applyFill="1" applyBorder="1" applyAlignment="1"/>
    <xf numFmtId="0" fontId="6" fillId="0" borderId="0" xfId="0" applyFont="1" applyFill="1" applyBorder="1" applyAlignment="1">
      <alignment vertical="center" wrapText="1"/>
    </xf>
    <xf numFmtId="0" fontId="2" fillId="0" borderId="0" xfId="0" applyFont="1" applyFill="1" applyBorder="1" applyAlignment="1"/>
    <xf numFmtId="0" fontId="6" fillId="0" borderId="0" xfId="0" applyFont="1" applyFill="1" applyBorder="1" applyAlignment="1">
      <alignment vertical="center"/>
    </xf>
    <xf numFmtId="0" fontId="2" fillId="0" borderId="6" xfId="0" applyFont="1" applyBorder="1"/>
    <xf numFmtId="0" fontId="2" fillId="0" borderId="10" xfId="0" applyFont="1" applyFill="1" applyBorder="1"/>
    <xf numFmtId="0" fontId="2" fillId="0" borderId="2" xfId="0" applyFont="1" applyBorder="1"/>
    <xf numFmtId="0" fontId="2" fillId="0" borderId="7" xfId="0" applyFont="1" applyBorder="1"/>
    <xf numFmtId="0" fontId="2" fillId="0" borderId="3" xfId="0" applyFont="1" applyBorder="1"/>
    <xf numFmtId="0" fontId="2" fillId="0" borderId="8" xfId="0" applyFont="1" applyBorder="1"/>
    <xf numFmtId="0" fontId="2" fillId="0" borderId="1" xfId="0" applyFont="1" applyFill="1" applyBorder="1"/>
    <xf numFmtId="0" fontId="2" fillId="0" borderId="4" xfId="0" applyFont="1" applyBorder="1"/>
    <xf numFmtId="0" fontId="6" fillId="0" borderId="5"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4" fillId="0" borderId="0" xfId="0" applyFont="1"/>
    <xf numFmtId="0" fontId="2" fillId="0" borderId="5" xfId="0" applyNumberFormat="1" applyFont="1" applyBorder="1" applyAlignment="1" applyProtection="1">
      <alignment horizontal="center"/>
    </xf>
    <xf numFmtId="2" fontId="2" fillId="5" borderId="5" xfId="0" applyNumberFormat="1" applyFont="1" applyFill="1" applyBorder="1" applyAlignment="1" applyProtection="1">
      <alignment horizontal="center"/>
    </xf>
    <xf numFmtId="0" fontId="2" fillId="0" borderId="5" xfId="0" applyFont="1" applyBorder="1" applyAlignment="1" applyProtection="1">
      <alignment horizontal="center"/>
    </xf>
    <xf numFmtId="1" fontId="2" fillId="0" borderId="5" xfId="0" applyNumberFormat="1" applyFont="1" applyFill="1" applyBorder="1" applyAlignment="1" applyProtection="1">
      <alignment horizontal="center"/>
      <protection locked="0"/>
    </xf>
    <xf numFmtId="2" fontId="2" fillId="0" borderId="5" xfId="0" applyNumberFormat="1" applyFont="1" applyFill="1" applyBorder="1" applyAlignment="1" applyProtection="1">
      <alignment horizontal="center"/>
      <protection locked="0"/>
    </xf>
    <xf numFmtId="164" fontId="2" fillId="0" borderId="5" xfId="0" applyNumberFormat="1" applyFont="1" applyFill="1" applyBorder="1" applyAlignment="1" applyProtection="1">
      <alignment horizontal="center"/>
      <protection locked="0"/>
    </xf>
    <xf numFmtId="0" fontId="2" fillId="0" borderId="5" xfId="0" applyFont="1" applyFill="1" applyBorder="1" applyAlignment="1" applyProtection="1">
      <alignment horizontal="center"/>
      <protection locked="0"/>
    </xf>
    <xf numFmtId="165" fontId="2" fillId="0" borderId="5" xfId="0" applyNumberFormat="1" applyFont="1" applyFill="1" applyBorder="1" applyAlignment="1" applyProtection="1">
      <alignment horizontal="center" vertical="center"/>
      <protection locked="0"/>
    </xf>
    <xf numFmtId="0" fontId="6" fillId="0" borderId="1" xfId="0" applyFont="1" applyFill="1" applyBorder="1" applyAlignment="1" applyProtection="1">
      <alignment horizontal="center"/>
      <protection locked="0"/>
    </xf>
    <xf numFmtId="0" fontId="2" fillId="0" borderId="5" xfId="0" applyFont="1" applyBorder="1" applyAlignment="1">
      <alignment horizontal="left"/>
    </xf>
    <xf numFmtId="0" fontId="15" fillId="0" borderId="0" xfId="0" applyFont="1" applyFill="1" applyAlignment="1">
      <alignment horizontal="left"/>
    </xf>
    <xf numFmtId="0" fontId="2" fillId="0" borderId="0" xfId="0" applyFont="1" applyFill="1" applyAlignment="1">
      <alignment horizontal="left"/>
    </xf>
    <xf numFmtId="0" fontId="6" fillId="0" borderId="6" xfId="0" applyFont="1" applyFill="1" applyBorder="1" applyAlignment="1">
      <alignment horizontal="left"/>
    </xf>
    <xf numFmtId="0" fontId="6" fillId="0" borderId="10" xfId="0" applyFont="1" applyFill="1" applyBorder="1" applyAlignment="1">
      <alignment horizontal="left"/>
    </xf>
    <xf numFmtId="0" fontId="2" fillId="0" borderId="7" xfId="0" applyFont="1" applyFill="1" applyBorder="1" applyAlignment="1">
      <alignment horizontal="left"/>
    </xf>
    <xf numFmtId="0" fontId="2" fillId="0" borderId="0" xfId="0" applyFont="1" applyFill="1" applyBorder="1" applyAlignment="1">
      <alignment horizontal="left"/>
    </xf>
    <xf numFmtId="0" fontId="2" fillId="0" borderId="3" xfId="0" applyFont="1" applyFill="1" applyBorder="1" applyAlignment="1">
      <alignment horizontal="left"/>
    </xf>
    <xf numFmtId="0" fontId="2" fillId="0" borderId="8" xfId="0" applyFont="1" applyFill="1" applyBorder="1" applyAlignment="1">
      <alignment horizontal="left"/>
    </xf>
    <xf numFmtId="0" fontId="2" fillId="0" borderId="1" xfId="0" applyFont="1" applyFill="1" applyBorder="1" applyAlignment="1">
      <alignment horizontal="left"/>
    </xf>
    <xf numFmtId="0" fontId="2" fillId="0" borderId="4" xfId="0" applyFont="1" applyFill="1" applyBorder="1" applyAlignment="1">
      <alignment horizontal="left"/>
    </xf>
    <xf numFmtId="0" fontId="6" fillId="0" borderId="2" xfId="0" applyFont="1" applyFill="1" applyBorder="1" applyAlignment="1">
      <alignment horizontal="left"/>
    </xf>
    <xf numFmtId="0" fontId="2" fillId="0" borderId="10" xfId="0" applyFont="1" applyFill="1" applyBorder="1" applyAlignment="1">
      <alignment horizontal="left"/>
    </xf>
    <xf numFmtId="0" fontId="2" fillId="0" borderId="2" xfId="0" applyFont="1" applyFill="1" applyBorder="1" applyAlignment="1">
      <alignment horizontal="left"/>
    </xf>
    <xf numFmtId="0" fontId="2" fillId="0" borderId="1" xfId="0" applyFont="1" applyFill="1" applyBorder="1" applyAlignment="1">
      <alignment horizontal="center"/>
    </xf>
    <xf numFmtId="0" fontId="2" fillId="0" borderId="5" xfId="0" applyFont="1" applyBorder="1" applyAlignment="1">
      <alignment horizontal="center"/>
    </xf>
    <xf numFmtId="0" fontId="2" fillId="0" borderId="0" xfId="0" applyFont="1" applyAlignment="1">
      <alignment horizontal="left"/>
    </xf>
    <xf numFmtId="166" fontId="2" fillId="0" borderId="5" xfId="0" applyNumberFormat="1" applyFont="1" applyBorder="1" applyAlignment="1">
      <alignment horizontal="center"/>
    </xf>
    <xf numFmtId="164" fontId="2" fillId="0" borderId="0" xfId="0" applyNumberFormat="1" applyFont="1" applyBorder="1" applyAlignment="1">
      <alignment horizontal="center"/>
    </xf>
    <xf numFmtId="164" fontId="2" fillId="0" borderId="13" xfId="0" applyNumberFormat="1" applyFont="1" applyBorder="1" applyAlignment="1">
      <alignment horizontal="center"/>
    </xf>
    <xf numFmtId="164" fontId="2" fillId="0" borderId="0" xfId="0" applyNumberFormat="1" applyFont="1" applyAlignment="1">
      <alignment horizontal="center"/>
    </xf>
    <xf numFmtId="164" fontId="2" fillId="0" borderId="5" xfId="0" applyNumberFormat="1" applyFont="1" applyBorder="1" applyAlignment="1">
      <alignment horizontal="center"/>
    </xf>
    <xf numFmtId="0" fontId="2" fillId="6" borderId="5" xfId="0" applyFont="1" applyFill="1" applyBorder="1" applyAlignment="1">
      <alignment horizontal="center"/>
    </xf>
    <xf numFmtId="0" fontId="2" fillId="6" borderId="13" xfId="0" applyFont="1" applyFill="1" applyBorder="1" applyAlignment="1">
      <alignment horizontal="center"/>
    </xf>
    <xf numFmtId="0" fontId="2" fillId="7" borderId="5" xfId="0" applyFont="1" applyFill="1" applyBorder="1" applyAlignment="1">
      <alignment horizontal="center"/>
    </xf>
    <xf numFmtId="0" fontId="2" fillId="8" borderId="5" xfId="0" applyFont="1" applyFill="1" applyBorder="1" applyAlignment="1">
      <alignment horizontal="center"/>
    </xf>
    <xf numFmtId="0" fontId="2" fillId="0" borderId="10" xfId="0" applyFont="1" applyBorder="1"/>
    <xf numFmtId="0" fontId="2" fillId="0" borderId="2" xfId="0" applyFont="1" applyFill="1" applyBorder="1"/>
    <xf numFmtId="0" fontId="2" fillId="0" borderId="3" xfId="0" applyFont="1" applyFill="1" applyBorder="1"/>
    <xf numFmtId="0" fontId="2" fillId="0" borderId="1" xfId="0" applyFont="1" applyBorder="1"/>
    <xf numFmtId="0" fontId="6" fillId="0" borderId="5" xfId="0" applyFont="1" applyFill="1" applyBorder="1" applyAlignment="1">
      <alignment horizontal="center" vertical="center"/>
    </xf>
    <xf numFmtId="0" fontId="18" fillId="0" borderId="0" xfId="0" applyFont="1"/>
    <xf numFmtId="0" fontId="18" fillId="0" borderId="5" xfId="0" applyFont="1" applyBorder="1" applyAlignment="1">
      <alignment horizontal="center"/>
    </xf>
    <xf numFmtId="164" fontId="18" fillId="0" borderId="0" xfId="0" applyNumberFormat="1" applyFont="1" applyBorder="1" applyAlignment="1">
      <alignment horizontal="center"/>
    </xf>
    <xf numFmtId="0" fontId="18" fillId="0" borderId="0" xfId="0" applyFont="1" applyBorder="1" applyAlignment="1">
      <alignment horizontal="center"/>
    </xf>
    <xf numFmtId="0" fontId="18" fillId="0" borderId="0" xfId="0" applyFont="1" applyAlignment="1">
      <alignment horizontal="center"/>
    </xf>
    <xf numFmtId="164" fontId="18" fillId="0" borderId="0" xfId="0" applyNumberFormat="1" applyFont="1" applyAlignment="1">
      <alignment horizontal="center"/>
    </xf>
    <xf numFmtId="11" fontId="18" fillId="0" borderId="0" xfId="0" applyNumberFormat="1" applyFont="1" applyAlignment="1">
      <alignment horizontal="center"/>
    </xf>
    <xf numFmtId="0" fontId="18" fillId="0" borderId="0" xfId="0" applyFont="1" applyBorder="1" applyAlignment="1"/>
    <xf numFmtId="0" fontId="18" fillId="0" borderId="0" xfId="0" applyFont="1" applyBorder="1"/>
    <xf numFmtId="0" fontId="18" fillId="0" borderId="5" xfId="0" applyFont="1" applyBorder="1"/>
    <xf numFmtId="11" fontId="18" fillId="0" borderId="5" xfId="0" applyNumberFormat="1" applyFont="1" applyBorder="1" applyAlignment="1">
      <alignment horizontal="center"/>
    </xf>
    <xf numFmtId="11" fontId="18" fillId="0" borderId="5" xfId="0" applyNumberFormat="1" applyFont="1" applyBorder="1"/>
    <xf numFmtId="0" fontId="18" fillId="0" borderId="5" xfId="0" applyFont="1" applyBorder="1" applyAlignment="1">
      <alignment horizontal="center" vertical="center"/>
    </xf>
    <xf numFmtId="167" fontId="18" fillId="0" borderId="5" xfId="0" applyNumberFormat="1" applyFont="1" applyBorder="1" applyAlignment="1">
      <alignment horizontal="center" vertical="center"/>
    </xf>
    <xf numFmtId="0" fontId="18" fillId="0" borderId="9" xfId="0" applyFont="1" applyBorder="1" applyAlignment="1">
      <alignment horizontal="center" vertical="center"/>
    </xf>
    <xf numFmtId="0" fontId="18" fillId="0" borderId="3" xfId="0" applyFont="1" applyBorder="1" applyAlignment="1">
      <alignment horizontal="center"/>
    </xf>
    <xf numFmtId="0" fontId="2" fillId="0" borderId="0" xfId="0" applyFont="1" applyFill="1" applyBorder="1" applyAlignment="1">
      <alignment horizontal="center" vertical="center"/>
    </xf>
    <xf numFmtId="165" fontId="2" fillId="0" borderId="0" xfId="0" applyNumberFormat="1" applyFont="1" applyFill="1" applyBorder="1" applyAlignment="1" applyProtection="1">
      <alignment horizontal="center" vertical="center"/>
      <protection locked="0"/>
    </xf>
    <xf numFmtId="11" fontId="18" fillId="0" borderId="5" xfId="1" applyNumberFormat="1" applyFont="1" applyBorder="1" applyAlignment="1">
      <alignment horizontal="center" vertical="center"/>
    </xf>
    <xf numFmtId="0" fontId="0" fillId="0" borderId="0" xfId="0" applyAlignment="1">
      <alignment vertical="center"/>
    </xf>
    <xf numFmtId="0" fontId="2" fillId="0" borderId="5" xfId="0" applyFont="1" applyFill="1" applyBorder="1" applyAlignment="1">
      <alignment horizontal="center"/>
    </xf>
    <xf numFmtId="0" fontId="6" fillId="0" borderId="5" xfId="0" applyFont="1" applyFill="1" applyBorder="1" applyAlignment="1">
      <alignment horizontal="center" vertical="center"/>
    </xf>
    <xf numFmtId="0" fontId="6" fillId="0" borderId="0" xfId="0" applyFont="1" applyBorder="1" applyAlignment="1"/>
    <xf numFmtId="0" fontId="6"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1" fontId="2" fillId="0" borderId="0" xfId="0" applyNumberFormat="1" applyFont="1" applyFill="1" applyBorder="1" applyAlignment="1">
      <alignment horizontal="center"/>
    </xf>
    <xf numFmtId="164" fontId="2" fillId="0" borderId="0" xfId="0" applyNumberFormat="1" applyFont="1" applyFill="1" applyBorder="1" applyAlignment="1"/>
    <xf numFmtId="2" fontId="2" fillId="0" borderId="0" xfId="0" applyNumberFormat="1" applyFont="1" applyFill="1" applyBorder="1" applyAlignment="1"/>
    <xf numFmtId="1" fontId="2" fillId="0" borderId="0" xfId="0" applyNumberFormat="1" applyFont="1" applyFill="1" applyBorder="1" applyAlignment="1"/>
    <xf numFmtId="0" fontId="6" fillId="0" borderId="0" xfId="0" applyFont="1" applyFill="1" applyBorder="1" applyAlignment="1">
      <alignment horizontal="center" vertical="center"/>
    </xf>
    <xf numFmtId="165" fontId="2" fillId="0" borderId="0" xfId="0" applyNumberFormat="1" applyFont="1" applyFill="1" applyBorder="1" applyAlignment="1">
      <alignment horizontal="center" vertical="center"/>
    </xf>
    <xf numFmtId="0" fontId="5" fillId="0" borderId="0" xfId="0" applyFont="1" applyAlignment="1">
      <alignment vertical="center"/>
    </xf>
    <xf numFmtId="0" fontId="9" fillId="0" borderId="0" xfId="0" applyFont="1"/>
    <xf numFmtId="0" fontId="19" fillId="0" borderId="11" xfId="0" applyFont="1" applyBorder="1"/>
    <xf numFmtId="0" fontId="20" fillId="0" borderId="0" xfId="0" applyFont="1"/>
    <xf numFmtId="0" fontId="9" fillId="0" borderId="5" xfId="0" applyFont="1" applyBorder="1" applyAlignment="1">
      <alignment horizontal="center"/>
    </xf>
    <xf numFmtId="165" fontId="2" fillId="0" borderId="5" xfId="0" applyNumberFormat="1" applyFont="1" applyBorder="1" applyAlignment="1">
      <alignment horizontal="center"/>
    </xf>
    <xf numFmtId="165" fontId="2" fillId="0" borderId="5" xfId="0" applyNumberFormat="1" applyFont="1" applyFill="1" applyBorder="1" applyAlignment="1">
      <alignment horizontal="center"/>
    </xf>
    <xf numFmtId="2" fontId="2" fillId="9" borderId="5" xfId="0" applyNumberFormat="1" applyFont="1" applyFill="1" applyBorder="1" applyAlignment="1">
      <alignment horizontal="center"/>
    </xf>
    <xf numFmtId="0" fontId="2" fillId="9" borderId="5" xfId="0" applyFont="1" applyFill="1" applyBorder="1" applyAlignment="1">
      <alignment horizontal="center"/>
    </xf>
    <xf numFmtId="1" fontId="2" fillId="9" borderId="5" xfId="0" applyNumberFormat="1" applyFont="1" applyFill="1" applyBorder="1" applyAlignment="1">
      <alignment horizontal="center"/>
    </xf>
    <xf numFmtId="164" fontId="2" fillId="9" borderId="5" xfId="0" applyNumberFormat="1" applyFont="1" applyFill="1" applyBorder="1" applyAlignment="1">
      <alignment horizontal="center"/>
    </xf>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3" fillId="0" borderId="0" xfId="0" applyFont="1" applyBorder="1" applyAlignment="1">
      <alignment vertical="center"/>
    </xf>
    <xf numFmtId="0" fontId="2" fillId="0" borderId="19" xfId="0" applyFont="1" applyBorder="1"/>
    <xf numFmtId="0" fontId="2" fillId="0" borderId="0" xfId="0" applyFont="1" applyBorder="1" applyAlignment="1">
      <alignment horizontal="right"/>
    </xf>
    <xf numFmtId="0" fontId="6" fillId="0" borderId="0" xfId="0" applyFont="1" applyBorder="1"/>
    <xf numFmtId="11" fontId="2" fillId="0" borderId="0" xfId="0" applyNumberFormat="1" applyFont="1" applyBorder="1"/>
    <xf numFmtId="0" fontId="6" fillId="0" borderId="18" xfId="0" applyFont="1" applyBorder="1"/>
    <xf numFmtId="2" fontId="2" fillId="0" borderId="0" xfId="0" applyNumberFormat="1" applyFont="1" applyBorder="1"/>
    <xf numFmtId="165" fontId="2" fillId="0" borderId="0" xfId="0" applyNumberFormat="1" applyFont="1" applyBorder="1"/>
    <xf numFmtId="0" fontId="2" fillId="0" borderId="19" xfId="0" applyFont="1" applyFill="1" applyBorder="1"/>
    <xf numFmtId="0" fontId="2" fillId="0" borderId="18" xfId="0" applyFont="1" applyFill="1" applyBorder="1"/>
    <xf numFmtId="164" fontId="9" fillId="0" borderId="0" xfId="0" applyNumberFormat="1" applyFont="1" applyFill="1" applyBorder="1" applyAlignment="1"/>
    <xf numFmtId="2" fontId="2" fillId="0" borderId="19" xfId="0" applyNumberFormat="1" applyFont="1" applyFill="1" applyBorder="1"/>
    <xf numFmtId="0" fontId="2" fillId="0" borderId="18" xfId="0" applyFont="1" applyFill="1" applyBorder="1" applyAlignment="1">
      <alignment horizontal="center"/>
    </xf>
    <xf numFmtId="0" fontId="6" fillId="0" borderId="18" xfId="0" applyFont="1" applyFill="1" applyBorder="1"/>
    <xf numFmtId="0" fontId="2" fillId="0" borderId="20" xfId="0" applyFont="1" applyFill="1" applyBorder="1" applyAlignment="1">
      <alignment horizontal="center"/>
    </xf>
    <xf numFmtId="0" fontId="2" fillId="0" borderId="21" xfId="0" applyFont="1" applyFill="1" applyBorder="1" applyAlignment="1">
      <alignment horizontal="center"/>
    </xf>
    <xf numFmtId="0" fontId="2" fillId="0" borderId="21" xfId="0" applyFont="1" applyBorder="1" applyAlignment="1">
      <alignment horizontal="left"/>
    </xf>
    <xf numFmtId="2" fontId="2" fillId="0" borderId="21" xfId="0" applyNumberFormat="1" applyFont="1" applyFill="1" applyBorder="1" applyAlignment="1">
      <alignment horizontal="center"/>
    </xf>
    <xf numFmtId="2" fontId="2" fillId="0" borderId="21" xfId="0" applyNumberFormat="1" applyFont="1" applyBorder="1"/>
    <xf numFmtId="0" fontId="2" fillId="0" borderId="21" xfId="0" applyFont="1" applyFill="1" applyBorder="1"/>
    <xf numFmtId="0" fontId="2" fillId="0" borderId="22" xfId="0" applyFont="1" applyFill="1" applyBorder="1"/>
    <xf numFmtId="0" fontId="6" fillId="0" borderId="19" xfId="0" applyFont="1" applyBorder="1" applyAlignment="1"/>
    <xf numFmtId="0" fontId="6" fillId="0" borderId="19" xfId="0" applyFont="1" applyFill="1" applyBorder="1" applyAlignment="1">
      <alignment horizontal="center" vertical="center" wrapText="1"/>
    </xf>
    <xf numFmtId="0" fontId="2" fillId="0" borderId="19" xfId="0" applyFont="1" applyFill="1" applyBorder="1" applyAlignment="1">
      <alignment horizontal="center"/>
    </xf>
    <xf numFmtId="0" fontId="2" fillId="0" borderId="19" xfId="0" applyFont="1" applyFill="1" applyBorder="1" applyAlignment="1"/>
    <xf numFmtId="0" fontId="6" fillId="0" borderId="19" xfId="0" applyFont="1" applyBorder="1" applyAlignment="1">
      <alignment vertical="center"/>
    </xf>
    <xf numFmtId="0" fontId="20" fillId="0" borderId="0" xfId="0" applyFont="1" applyBorder="1"/>
    <xf numFmtId="0" fontId="2" fillId="0" borderId="20" xfId="0" applyFont="1" applyFill="1" applyBorder="1"/>
    <xf numFmtId="0" fontId="9" fillId="0" borderId="0" xfId="0" applyFont="1" applyBorder="1"/>
    <xf numFmtId="0" fontId="21" fillId="0" borderId="0" xfId="0" applyFont="1" applyBorder="1"/>
    <xf numFmtId="0" fontId="6" fillId="0" borderId="5" xfId="0" applyFont="1" applyFill="1" applyBorder="1" applyAlignment="1">
      <alignment horizontal="center" vertical="center"/>
    </xf>
    <xf numFmtId="164" fontId="2" fillId="0" borderId="5" xfId="0" applyNumberFormat="1" applyFont="1" applyFill="1" applyBorder="1" applyAlignment="1" applyProtection="1">
      <alignment horizontal="center" vertical="center"/>
      <protection locked="0"/>
    </xf>
    <xf numFmtId="0" fontId="5" fillId="0" borderId="0" xfId="0" applyFont="1" applyFill="1" applyBorder="1"/>
    <xf numFmtId="167" fontId="2" fillId="0" borderId="0" xfId="0" applyNumberFormat="1" applyFont="1" applyFill="1" applyBorder="1"/>
    <xf numFmtId="167" fontId="2" fillId="0" borderId="0" xfId="0" applyNumberFormat="1" applyFont="1" applyFill="1"/>
    <xf numFmtId="11" fontId="2" fillId="0" borderId="0" xfId="0" applyNumberFormat="1" applyFont="1" applyFill="1" applyBorder="1"/>
    <xf numFmtId="164" fontId="2" fillId="0" borderId="0" xfId="0" applyNumberFormat="1" applyFont="1" applyFill="1" applyBorder="1"/>
    <xf numFmtId="0" fontId="6" fillId="0" borderId="23" xfId="0" applyFont="1" applyFill="1" applyBorder="1" applyAlignment="1">
      <alignment horizontal="center" vertical="center"/>
    </xf>
    <xf numFmtId="167" fontId="6" fillId="0" borderId="0" xfId="0" applyNumberFormat="1" applyFont="1" applyFill="1"/>
    <xf numFmtId="164" fontId="2" fillId="5" borderId="0" xfId="0" applyNumberFormat="1" applyFont="1" applyFill="1" applyBorder="1" applyAlignment="1">
      <alignment horizontal="center"/>
    </xf>
    <xf numFmtId="11" fontId="2" fillId="0" borderId="0" xfId="0" applyNumberFormat="1" applyFont="1" applyFill="1" applyBorder="1" applyAlignment="1">
      <alignment horizontal="left"/>
    </xf>
    <xf numFmtId="11" fontId="2" fillId="5" borderId="0" xfId="0" applyNumberFormat="1" applyFont="1" applyFill="1" applyBorder="1" applyAlignment="1">
      <alignment horizontal="left"/>
    </xf>
    <xf numFmtId="0" fontId="2" fillId="5" borderId="0" xfId="0" applyFont="1" applyFill="1" applyAlignment="1">
      <alignment horizontal="right"/>
    </xf>
    <xf numFmtId="166" fontId="2" fillId="5" borderId="26" xfId="0" applyNumberFormat="1" applyFont="1" applyFill="1" applyBorder="1" applyAlignment="1">
      <alignment horizontal="center"/>
    </xf>
    <xf numFmtId="164" fontId="9" fillId="0" borderId="26" xfId="0" applyNumberFormat="1" applyFont="1" applyFill="1" applyBorder="1" applyAlignment="1">
      <alignment horizontal="center"/>
    </xf>
    <xf numFmtId="0" fontId="9" fillId="0" borderId="26" xfId="0" applyFont="1" applyFill="1" applyBorder="1" applyAlignment="1">
      <alignment horizontal="center"/>
    </xf>
    <xf numFmtId="0" fontId="6" fillId="0" borderId="23" xfId="0" applyFont="1" applyFill="1" applyBorder="1" applyAlignment="1">
      <alignment horizontal="center"/>
    </xf>
    <xf numFmtId="167" fontId="2" fillId="5" borderId="23" xfId="0" applyNumberFormat="1" applyFont="1" applyFill="1" applyBorder="1" applyAlignment="1">
      <alignment horizontal="center"/>
    </xf>
    <xf numFmtId="167" fontId="2" fillId="5" borderId="23" xfId="0" applyNumberFormat="1" applyFont="1" applyFill="1" applyBorder="1" applyAlignment="1">
      <alignment horizontal="center" vertical="center"/>
    </xf>
    <xf numFmtId="165" fontId="2" fillId="5" borderId="23" xfId="0" applyNumberFormat="1" applyFont="1" applyFill="1" applyBorder="1" applyAlignment="1" applyProtection="1">
      <alignment horizontal="center" vertical="center"/>
      <protection locked="0"/>
    </xf>
    <xf numFmtId="164" fontId="2" fillId="5" borderId="23" xfId="0" applyNumberFormat="1" applyFont="1" applyFill="1" applyBorder="1" applyAlignment="1">
      <alignment horizontal="center"/>
    </xf>
    <xf numFmtId="0" fontId="26" fillId="0" borderId="0" xfId="0" applyFont="1" applyFill="1" applyBorder="1" applyAlignment="1"/>
    <xf numFmtId="0" fontId="6" fillId="0" borderId="23" xfId="0" applyFont="1" applyFill="1" applyBorder="1" applyAlignment="1">
      <alignment horizontal="center" vertical="center" wrapText="1"/>
    </xf>
    <xf numFmtId="164" fontId="2" fillId="0" borderId="23" xfId="0" applyNumberFormat="1" applyFont="1" applyFill="1" applyBorder="1" applyAlignment="1">
      <alignment horizontal="center"/>
    </xf>
    <xf numFmtId="0" fontId="2" fillId="0" borderId="23" xfId="0" applyFont="1" applyFill="1" applyBorder="1" applyAlignment="1">
      <alignment horizontal="center" vertical="center" wrapText="1"/>
    </xf>
    <xf numFmtId="0" fontId="2" fillId="0" borderId="0" xfId="0" applyFont="1" applyFill="1" applyBorder="1" applyAlignment="1">
      <alignment vertical="center" wrapText="1"/>
    </xf>
    <xf numFmtId="11" fontId="2" fillId="0" borderId="0" xfId="0" applyNumberFormat="1" applyFont="1" applyFill="1" applyBorder="1" applyAlignment="1">
      <alignment vertical="center" wrapText="1"/>
    </xf>
    <xf numFmtId="0" fontId="2" fillId="0" borderId="0" xfId="0" applyFont="1" applyFill="1" applyAlignment="1">
      <alignment vertical="center" wrapText="1"/>
    </xf>
    <xf numFmtId="11" fontId="2" fillId="0" borderId="0" xfId="0" applyNumberFormat="1" applyFont="1" applyFill="1" applyAlignment="1">
      <alignment vertical="center" wrapText="1"/>
    </xf>
    <xf numFmtId="164" fontId="2" fillId="0" borderId="23" xfId="0" applyNumberFormat="1" applyFont="1" applyFill="1" applyBorder="1" applyAlignment="1">
      <alignment horizontal="center" vertical="center"/>
    </xf>
    <xf numFmtId="166" fontId="2" fillId="0" borderId="5" xfId="0" applyNumberFormat="1" applyFont="1" applyFill="1" applyBorder="1" applyAlignment="1">
      <alignment horizontal="center"/>
    </xf>
    <xf numFmtId="0" fontId="6" fillId="0" borderId="13" xfId="0" applyFont="1" applyFill="1" applyBorder="1" applyAlignment="1">
      <alignment horizontal="center"/>
    </xf>
    <xf numFmtId="166" fontId="2" fillId="0" borderId="13" xfId="0" applyNumberFormat="1" applyFont="1" applyFill="1" applyBorder="1" applyAlignment="1">
      <alignment horizontal="center"/>
    </xf>
    <xf numFmtId="166" fontId="2" fillId="0" borderId="23" xfId="0" applyNumberFormat="1" applyFont="1" applyFill="1" applyBorder="1" applyAlignment="1">
      <alignment horizontal="center"/>
    </xf>
    <xf numFmtId="0" fontId="26" fillId="0" borderId="0" xfId="0" applyFont="1" applyFill="1" applyBorder="1" applyAlignment="1">
      <alignment horizontal="left"/>
    </xf>
    <xf numFmtId="0" fontId="15" fillId="4" borderId="0" xfId="0" applyFont="1" applyFill="1" applyBorder="1" applyAlignment="1"/>
    <xf numFmtId="0" fontId="15" fillId="4" borderId="0" xfId="0" applyFont="1" applyFill="1" applyBorder="1" applyAlignment="1">
      <alignment horizontal="left"/>
    </xf>
    <xf numFmtId="0" fontId="25" fillId="0" borderId="0" xfId="0" applyFont="1" applyFill="1" applyBorder="1" applyAlignment="1">
      <alignment horizontal="center"/>
    </xf>
    <xf numFmtId="0" fontId="30" fillId="0" borderId="0" xfId="0" applyFont="1"/>
    <xf numFmtId="11" fontId="30" fillId="0" borderId="0" xfId="0" applyNumberFormat="1" applyFont="1" applyFill="1" applyBorder="1"/>
    <xf numFmtId="0" fontId="30" fillId="0" borderId="0" xfId="0" applyFont="1" applyFill="1"/>
    <xf numFmtId="11" fontId="30" fillId="0" borderId="0" xfId="0" applyNumberFormat="1" applyFont="1"/>
    <xf numFmtId="0" fontId="30" fillId="0" borderId="0" xfId="0" quotePrefix="1" applyFont="1"/>
    <xf numFmtId="0" fontId="30" fillId="0" borderId="0" xfId="0" applyFont="1" applyFill="1" applyBorder="1" applyAlignment="1">
      <alignment horizontal="center"/>
    </xf>
    <xf numFmtId="11" fontId="30" fillId="0" borderId="0" xfId="0" applyNumberFormat="1" applyFont="1" applyAlignment="1">
      <alignment horizontal="center"/>
    </xf>
    <xf numFmtId="0" fontId="4" fillId="0" borderId="0" xfId="0" applyFont="1" applyBorder="1" applyAlignment="1">
      <alignment horizontal="right" vertical="center"/>
    </xf>
    <xf numFmtId="0" fontId="2" fillId="0" borderId="5" xfId="0" applyFont="1" applyFill="1" applyBorder="1" applyAlignment="1">
      <alignment horizontal="center"/>
    </xf>
    <xf numFmtId="1" fontId="2" fillId="0" borderId="23" xfId="0" applyNumberFormat="1" applyFont="1" applyFill="1" applyBorder="1" applyAlignment="1">
      <alignment horizontal="center"/>
    </xf>
    <xf numFmtId="1" fontId="2" fillId="0" borderId="13" xfId="0" applyNumberFormat="1" applyFont="1" applyFill="1" applyBorder="1" applyAlignment="1">
      <alignment horizontal="center"/>
    </xf>
    <xf numFmtId="0" fontId="6" fillId="0" borderId="23" xfId="0" applyFont="1" applyFill="1" applyBorder="1" applyAlignment="1">
      <alignment horizontal="center"/>
    </xf>
    <xf numFmtId="0" fontId="2" fillId="0" borderId="5" xfId="0" applyFont="1" applyFill="1" applyBorder="1" applyAlignment="1">
      <alignment horizontal="center"/>
    </xf>
    <xf numFmtId="0" fontId="6" fillId="0" borderId="0" xfId="0" applyFont="1" applyFill="1" applyBorder="1" applyAlignment="1">
      <alignment horizontal="center"/>
    </xf>
    <xf numFmtId="1" fontId="2" fillId="0" borderId="0" xfId="0" applyNumberFormat="1" applyFont="1" applyFill="1" applyBorder="1" applyAlignment="1" applyProtection="1">
      <alignment horizontal="center"/>
      <protection locked="0"/>
    </xf>
    <xf numFmtId="0" fontId="0" fillId="0" borderId="0" xfId="0" applyBorder="1"/>
    <xf numFmtId="0" fontId="31" fillId="0" borderId="0" xfId="0" applyFont="1" applyBorder="1" applyAlignment="1">
      <alignment horizontal="right"/>
    </xf>
    <xf numFmtId="0" fontId="2" fillId="0" borderId="0" xfId="0" applyFont="1" applyAlignment="1">
      <alignment horizontal="left" vertical="top" wrapText="1"/>
    </xf>
    <xf numFmtId="0" fontId="4" fillId="0" borderId="0" xfId="0" applyFont="1" applyBorder="1" applyAlignment="1">
      <alignment horizontal="right" vertical="center"/>
    </xf>
    <xf numFmtId="0" fontId="6" fillId="0" borderId="5"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2" fillId="0" borderId="12" xfId="0" applyFont="1" applyFill="1" applyBorder="1" applyAlignment="1">
      <alignment horizontal="center"/>
    </xf>
    <xf numFmtId="0" fontId="2" fillId="0" borderId="13" xfId="0" applyFont="1" applyFill="1" applyBorder="1" applyAlignment="1">
      <alignment horizontal="center"/>
    </xf>
    <xf numFmtId="0" fontId="2" fillId="0" borderId="5" xfId="0" applyFont="1" applyFill="1" applyBorder="1" applyAlignment="1">
      <alignment horizontal="center" vertical="center"/>
    </xf>
    <xf numFmtId="0" fontId="8" fillId="4" borderId="0" xfId="0" applyFont="1" applyFill="1" applyBorder="1" applyAlignment="1">
      <alignment horizontal="left"/>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8" fillId="4" borderId="0" xfId="0" applyFont="1" applyFill="1" applyAlignment="1">
      <alignment horizontal="left"/>
    </xf>
    <xf numFmtId="0" fontId="2" fillId="0" borderId="5" xfId="0" applyFont="1" applyBorder="1" applyAlignment="1">
      <alignment horizontal="left"/>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6" fillId="0" borderId="6"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6" fillId="0" borderId="4" xfId="0" applyFont="1" applyBorder="1" applyAlignment="1">
      <alignment horizontal="center" vertical="center"/>
    </xf>
    <xf numFmtId="0" fontId="11" fillId="0" borderId="12" xfId="0" applyFont="1" applyFill="1" applyBorder="1" applyAlignment="1">
      <alignment horizontal="center" vertical="center" wrapText="1"/>
    </xf>
    <xf numFmtId="0" fontId="11" fillId="0" borderId="13"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6" fillId="0" borderId="12" xfId="0" applyFont="1" applyFill="1" applyBorder="1" applyAlignment="1">
      <alignment horizontal="center" vertical="center"/>
    </xf>
    <xf numFmtId="0" fontId="6" fillId="0" borderId="1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4" xfId="0" applyFont="1" applyFill="1" applyBorder="1" applyAlignment="1">
      <alignment horizontal="center" vertical="center"/>
    </xf>
    <xf numFmtId="0" fontId="2" fillId="0" borderId="27" xfId="0" applyFont="1" applyFill="1" applyBorder="1" applyAlignment="1">
      <alignment horizontal="left"/>
    </xf>
    <xf numFmtId="0" fontId="2" fillId="0" borderId="25" xfId="0" applyFont="1" applyFill="1" applyBorder="1" applyAlignment="1">
      <alignment horizontal="left"/>
    </xf>
    <xf numFmtId="0" fontId="2" fillId="0" borderId="23" xfId="0" applyFont="1" applyFill="1" applyBorder="1" applyAlignment="1">
      <alignment horizontal="left"/>
    </xf>
    <xf numFmtId="0" fontId="6" fillId="0" borderId="23" xfId="0" applyFont="1" applyBorder="1" applyAlignment="1">
      <alignment horizontal="center"/>
    </xf>
    <xf numFmtId="0" fontId="26" fillId="4" borderId="0" xfId="0" applyFont="1" applyFill="1" applyBorder="1" applyAlignment="1">
      <alignment horizontal="left"/>
    </xf>
    <xf numFmtId="0" fontId="6" fillId="0" borderId="25" xfId="0" applyFont="1" applyFill="1" applyBorder="1" applyAlignment="1">
      <alignment horizontal="center"/>
    </xf>
    <xf numFmtId="0" fontId="6" fillId="0" borderId="23" xfId="0" applyFont="1" applyFill="1" applyBorder="1" applyAlignment="1">
      <alignment horizontal="center"/>
    </xf>
    <xf numFmtId="0" fontId="6" fillId="0" borderId="23" xfId="0" applyFont="1" applyFill="1" applyBorder="1" applyAlignment="1">
      <alignment horizontal="center" vertical="center" wrapText="1"/>
    </xf>
    <xf numFmtId="0" fontId="6" fillId="0" borderId="23" xfId="0" applyFont="1" applyBorder="1" applyAlignment="1">
      <alignment horizontal="center" vertical="center"/>
    </xf>
    <xf numFmtId="0" fontId="6" fillId="0" borderId="24"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9" fillId="0" borderId="24" xfId="0" quotePrefix="1" applyFont="1" applyFill="1" applyBorder="1" applyAlignment="1">
      <alignment horizontal="left"/>
    </xf>
    <xf numFmtId="0" fontId="9" fillId="0" borderId="27" xfId="0" applyFont="1" applyFill="1" applyBorder="1" applyAlignment="1">
      <alignment horizontal="left"/>
    </xf>
    <xf numFmtId="0" fontId="9" fillId="0" borderId="25" xfId="0" applyFont="1" applyFill="1" applyBorder="1" applyAlignment="1">
      <alignment horizontal="left"/>
    </xf>
    <xf numFmtId="0" fontId="15" fillId="4" borderId="0" xfId="0" applyFont="1" applyFill="1" applyBorder="1" applyAlignment="1">
      <alignment horizontal="left"/>
    </xf>
    <xf numFmtId="0" fontId="2" fillId="0" borderId="23" xfId="0" applyFont="1" applyBorder="1" applyAlignment="1">
      <alignment horizontal="center"/>
    </xf>
    <xf numFmtId="0" fontId="6" fillId="0" borderId="24"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2" fillId="0" borderId="24" xfId="0" applyFont="1" applyFill="1" applyBorder="1" applyAlignment="1">
      <alignment horizontal="left"/>
    </xf>
    <xf numFmtId="0" fontId="6" fillId="0" borderId="12" xfId="0" applyFont="1" applyFill="1" applyBorder="1" applyAlignment="1">
      <alignment horizontal="center"/>
    </xf>
    <xf numFmtId="0" fontId="6" fillId="0" borderId="13" xfId="0" applyFont="1" applyFill="1" applyBorder="1" applyAlignment="1">
      <alignment horizontal="center"/>
    </xf>
    <xf numFmtId="0" fontId="6" fillId="0" borderId="5" xfId="0" applyFont="1" applyFill="1" applyBorder="1" applyAlignment="1">
      <alignment horizontal="center" vertical="center" wrapText="1"/>
    </xf>
    <xf numFmtId="1" fontId="2" fillId="0" borderId="5" xfId="0" applyNumberFormat="1" applyFont="1" applyFill="1" applyBorder="1" applyAlignment="1" applyProtection="1">
      <alignment horizontal="center"/>
      <protection locked="0"/>
    </xf>
    <xf numFmtId="0" fontId="2" fillId="0" borderId="5" xfId="0"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vertical="center"/>
    </xf>
    <xf numFmtId="0" fontId="18" fillId="0" borderId="5" xfId="0" applyFont="1" applyBorder="1" applyAlignment="1">
      <alignment horizontal="center" vertical="center"/>
    </xf>
    <xf numFmtId="0" fontId="4" fillId="0" borderId="0" xfId="0" applyFont="1" applyAlignment="1">
      <alignment horizontal="right" vertical="center"/>
    </xf>
    <xf numFmtId="0" fontId="18" fillId="0" borderId="5"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5" xfId="0" applyFont="1" applyBorder="1" applyAlignment="1">
      <alignment horizontal="center" wrapText="1"/>
    </xf>
    <xf numFmtId="0" fontId="18" fillId="0" borderId="5" xfId="0" applyFont="1" applyFill="1" applyBorder="1" applyAlignment="1">
      <alignment horizontal="center" vertical="center"/>
    </xf>
    <xf numFmtId="0" fontId="18" fillId="0" borderId="12" xfId="0" applyFont="1" applyBorder="1" applyAlignment="1">
      <alignment horizontal="center" vertical="center"/>
    </xf>
    <xf numFmtId="0" fontId="18" fillId="0" borderId="14" xfId="0" applyFont="1" applyBorder="1" applyAlignment="1">
      <alignment horizontal="center" vertical="center"/>
    </xf>
    <xf numFmtId="0" fontId="18" fillId="0" borderId="13" xfId="0" applyFont="1" applyBorder="1" applyAlignment="1">
      <alignment horizontal="center" vertical="center"/>
    </xf>
    <xf numFmtId="0" fontId="2" fillId="0" borderId="0" xfId="0" applyFont="1" applyAlignment="1">
      <alignment horizontal="left" vertical="top" wrapText="1"/>
    </xf>
    <xf numFmtId="0" fontId="2" fillId="0" borderId="0" xfId="0" applyFont="1" applyBorder="1" applyAlignment="1">
      <alignment horizontal="left" vertical="top" wrapText="1"/>
    </xf>
    <xf numFmtId="0" fontId="2" fillId="7" borderId="5" xfId="0" applyFont="1" applyFill="1" applyBorder="1" applyAlignment="1">
      <alignment horizontal="center"/>
    </xf>
    <xf numFmtId="0" fontId="2" fillId="8" borderId="12" xfId="0" applyFont="1" applyFill="1" applyBorder="1" applyAlignment="1">
      <alignment horizontal="center"/>
    </xf>
    <xf numFmtId="0" fontId="2" fillId="8" borderId="13" xfId="0" applyFont="1" applyFill="1" applyBorder="1" applyAlignment="1">
      <alignment horizontal="center"/>
    </xf>
    <xf numFmtId="0" fontId="2" fillId="6" borderId="12" xfId="0" applyFont="1" applyFill="1" applyBorder="1" applyAlignment="1">
      <alignment horizontal="center"/>
    </xf>
    <xf numFmtId="0" fontId="2" fillId="6" borderId="13" xfId="0" applyFont="1" applyFill="1" applyBorder="1" applyAlignment="1">
      <alignment horizontal="center"/>
    </xf>
  </cellXfs>
  <cellStyles count="2">
    <cellStyle name="Normal" xfId="0" builtinId="0"/>
    <cellStyle name="Normal 2" xfId="1" xr:uid="{93D1B8A8-1DE1-45A4-8D46-6BFF3B18593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ViscoWave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VW!$AB$79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VW!$AB$80:$AB$379</c:f>
              <c:numCache>
                <c:formatCode>0.00</c:formatCode>
                <c:ptCount val="300"/>
                <c:pt idx="0">
                  <c:v>0</c:v>
                </c:pt>
                <c:pt idx="1">
                  <c:v>0</c:v>
                </c:pt>
                <c:pt idx="2">
                  <c:v>0</c:v>
                </c:pt>
                <c:pt idx="3">
                  <c:v>0</c:v>
                </c:pt>
                <c:pt idx="4">
                  <c:v>0</c:v>
                </c:pt>
                <c:pt idx="5">
                  <c:v>0</c:v>
                </c:pt>
                <c:pt idx="6">
                  <c:v>0</c:v>
                </c:pt>
                <c:pt idx="7">
                  <c:v>0</c:v>
                </c:pt>
                <c:pt idx="8">
                  <c:v>5.9252968723571077E-8</c:v>
                </c:pt>
                <c:pt idx="9">
                  <c:v>6.4944269347079356E-5</c:v>
                </c:pt>
                <c:pt idx="10">
                  <c:v>2.7605114129038356E-4</c:v>
                </c:pt>
                <c:pt idx="11">
                  <c:v>7.2307547195295306E-4</c:v>
                </c:pt>
                <c:pt idx="12">
                  <c:v>1.5000587964103327E-3</c:v>
                </c:pt>
                <c:pt idx="13">
                  <c:v>2.70476905280863E-3</c:v>
                </c:pt>
                <c:pt idx="14">
                  <c:v>4.5009685717916741E-3</c:v>
                </c:pt>
                <c:pt idx="15">
                  <c:v>6.9391761210937999E-3</c:v>
                </c:pt>
                <c:pt idx="16">
                  <c:v>1.0173160565266862E-2</c:v>
                </c:pt>
                <c:pt idx="17">
                  <c:v>1.4311904214821539E-2</c:v>
                </c:pt>
                <c:pt idx="18">
                  <c:v>1.9458135108540296E-2</c:v>
                </c:pt>
                <c:pt idx="19">
                  <c:v>2.5707528520015302E-2</c:v>
                </c:pt>
                <c:pt idx="20">
                  <c:v>3.3089125314570665E-2</c:v>
                </c:pt>
                <c:pt idx="21">
                  <c:v>4.1742139454255103E-2</c:v>
                </c:pt>
                <c:pt idx="22">
                  <c:v>5.1762974139761567E-2</c:v>
                </c:pt>
                <c:pt idx="23">
                  <c:v>6.3241287906178709E-2</c:v>
                </c:pt>
                <c:pt idx="24">
                  <c:v>7.6326393272689905E-2</c:v>
                </c:pt>
                <c:pt idx="25">
                  <c:v>9.118410390313092E-2</c:v>
                </c:pt>
                <c:pt idx="26">
                  <c:v>0.10798653734496926</c:v>
                </c:pt>
                <c:pt idx="27">
                  <c:v>0.12697164358734206</c:v>
                </c:pt>
                <c:pt idx="28">
                  <c:v>0.14833082946301004</c:v>
                </c:pt>
                <c:pt idx="29">
                  <c:v>0.17237651035524931</c:v>
                </c:pt>
                <c:pt idx="30">
                  <c:v>0.19931925814094023</c:v>
                </c:pt>
                <c:pt idx="31">
                  <c:v>0.22954361227113856</c:v>
                </c:pt>
                <c:pt idx="32">
                  <c:v>0.26327728229195624</c:v>
                </c:pt>
                <c:pt idx="33">
                  <c:v>0.30091118063380295</c:v>
                </c:pt>
                <c:pt idx="34">
                  <c:v>0.34286634035594787</c:v>
                </c:pt>
                <c:pt idx="35">
                  <c:v>0.38951519165166582</c:v>
                </c:pt>
                <c:pt idx="36">
                  <c:v>0.44128027456369284</c:v>
                </c:pt>
                <c:pt idx="37">
                  <c:v>0.49852981775400274</c:v>
                </c:pt>
                <c:pt idx="38">
                  <c:v>0.56168328576075133</c:v>
                </c:pt>
                <c:pt idx="39">
                  <c:v>0.63109948209314881</c:v>
                </c:pt>
                <c:pt idx="40">
                  <c:v>0.7071199272343518</c:v>
                </c:pt>
                <c:pt idx="41">
                  <c:v>0.79013830671064744</c:v>
                </c:pt>
                <c:pt idx="42">
                  <c:v>0.88049184864130936</c:v>
                </c:pt>
                <c:pt idx="43">
                  <c:v>0.97843585388435927</c:v>
                </c:pt>
                <c:pt idx="44">
                  <c:v>1.0841967766292817</c:v>
                </c:pt>
                <c:pt idx="45">
                  <c:v>1.1977913038577892</c:v>
                </c:pt>
                <c:pt idx="46">
                  <c:v>1.3192383231774178</c:v>
                </c:pt>
                <c:pt idx="47">
                  <c:v>1.4484721418341586</c:v>
                </c:pt>
                <c:pt idx="48">
                  <c:v>1.585333084894325</c:v>
                </c:pt>
                <c:pt idx="49">
                  <c:v>1.7294955832080312</c:v>
                </c:pt>
                <c:pt idx="50">
                  <c:v>1.8805832423420148</c:v>
                </c:pt>
                <c:pt idx="51">
                  <c:v>2.0381290436931963</c:v>
                </c:pt>
                <c:pt idx="52">
                  <c:v>2.2015049530988615</c:v>
                </c:pt>
                <c:pt idx="53">
                  <c:v>2.3699672162400285</c:v>
                </c:pt>
                <c:pt idx="54">
                  <c:v>2.5428620799819059</c:v>
                </c:pt>
                <c:pt idx="55">
                  <c:v>2.7193580263421193</c:v>
                </c:pt>
                <c:pt idx="56">
                  <c:v>2.89871169262317</c:v>
                </c:pt>
                <c:pt idx="57">
                  <c:v>3.0800671779903714</c:v>
                </c:pt>
                <c:pt idx="58">
                  <c:v>3.2626181346129512</c:v>
                </c:pt>
                <c:pt idx="59">
                  <c:v>3.4455699838876446</c:v>
                </c:pt>
                <c:pt idx="60">
                  <c:v>3.6282066021959873</c:v>
                </c:pt>
                <c:pt idx="61">
                  <c:v>3.809775991794933</c:v>
                </c:pt>
                <c:pt idx="62">
                  <c:v>3.9897263646768901</c:v>
                </c:pt>
                <c:pt idx="63">
                  <c:v>4.1674379231305805</c:v>
                </c:pt>
                <c:pt idx="64">
                  <c:v>4.3424905482353715</c:v>
                </c:pt>
                <c:pt idx="65">
                  <c:v>4.5145867475210366</c:v>
                </c:pt>
                <c:pt idx="66">
                  <c:v>4.6834202008070287</c:v>
                </c:pt>
                <c:pt idx="67">
                  <c:v>4.8488934869168983</c:v>
                </c:pt>
                <c:pt idx="68">
                  <c:v>5.0109104160901046</c:v>
                </c:pt>
                <c:pt idx="69">
                  <c:v>5.1694620020960871</c:v>
                </c:pt>
                <c:pt idx="70">
                  <c:v>5.3246326672464219</c:v>
                </c:pt>
                <c:pt idx="71">
                  <c:v>5.4765436147551378</c:v>
                </c:pt>
                <c:pt idx="72">
                  <c:v>5.6253997895718761</c:v>
                </c:pt>
                <c:pt idx="73">
                  <c:v>5.7714334505483356</c:v>
                </c:pt>
                <c:pt idx="74">
                  <c:v>5.9148920227941222</c:v>
                </c:pt>
                <c:pt idx="75">
                  <c:v>6.0560943452204103</c:v>
                </c:pt>
                <c:pt idx="76">
                  <c:v>6.1953138133856651</c:v>
                </c:pt>
                <c:pt idx="77">
                  <c:v>6.3327498991803699</c:v>
                </c:pt>
                <c:pt idx="78">
                  <c:v>6.4686427783698139</c:v>
                </c:pt>
                <c:pt idx="79">
                  <c:v>6.6032357593885918</c:v>
                </c:pt>
                <c:pt idx="80">
                  <c:v>6.7368333337833555</c:v>
                </c:pt>
                <c:pt idx="81">
                  <c:v>6.8695557638742688</c:v>
                </c:pt>
                <c:pt idx="82">
                  <c:v>7.001542352796104</c:v>
                </c:pt>
                <c:pt idx="83">
                  <c:v>7.1329891054112098</c:v>
                </c:pt>
                <c:pt idx="84">
                  <c:v>7.2639080557064037</c:v>
                </c:pt>
                <c:pt idx="85">
                  <c:v>7.3943229400978883</c:v>
                </c:pt>
                <c:pt idx="86">
                  <c:v>7.524117491223695</c:v>
                </c:pt>
                <c:pt idx="87">
                  <c:v>7.6532672277016225</c:v>
                </c:pt>
                <c:pt idx="88">
                  <c:v>7.7815619295509837</c:v>
                </c:pt>
                <c:pt idx="89">
                  <c:v>7.9088090988667528</c:v>
                </c:pt>
                <c:pt idx="90">
                  <c:v>8.0347431451575879</c:v>
                </c:pt>
                <c:pt idx="91">
                  <c:v>8.1590160799423206</c:v>
                </c:pt>
                <c:pt idx="92">
                  <c:v>8.2812510904493664</c:v>
                </c:pt>
                <c:pt idx="93">
                  <c:v>8.4010584863285498</c:v>
                </c:pt>
                <c:pt idx="94">
                  <c:v>8.5180433697225144</c:v>
                </c:pt>
                <c:pt idx="95">
                  <c:v>8.6317444179875302</c:v>
                </c:pt>
                <c:pt idx="96">
                  <c:v>8.7417505974182923</c:v>
                </c:pt>
                <c:pt idx="97">
                  <c:v>8.8476642769887661</c:v>
                </c:pt>
                <c:pt idx="98">
                  <c:v>8.9490977131776095</c:v>
                </c:pt>
                <c:pt idx="99">
                  <c:v>9.0456054953646863</c:v>
                </c:pt>
                <c:pt idx="100">
                  <c:v>9.1367346102454157</c:v>
                </c:pt>
                <c:pt idx="101">
                  <c:v>9.2221620429383879</c:v>
                </c:pt>
                <c:pt idx="102">
                  <c:v>9.3015368665320999</c:v>
                </c:pt>
                <c:pt idx="103">
                  <c:v>9.3746409034990883</c:v>
                </c:pt>
                <c:pt idx="104">
                  <c:v>9.4413598584068428</c:v>
                </c:pt>
                <c:pt idx="105">
                  <c:v>9.5014292410370285</c:v>
                </c:pt>
                <c:pt idx="106">
                  <c:v>9.5546881924992366</c:v>
                </c:pt>
                <c:pt idx="107">
                  <c:v>9.6010657275169464</c:v>
                </c:pt>
                <c:pt idx="108">
                  <c:v>9.6405879129334284</c:v>
                </c:pt>
                <c:pt idx="109">
                  <c:v>9.6733101654294593</c:v>
                </c:pt>
                <c:pt idx="110">
                  <c:v>9.6992424337065479</c:v>
                </c:pt>
                <c:pt idx="111">
                  <c:v>9.7185224224883164</c:v>
                </c:pt>
                <c:pt idx="112">
                  <c:v>9.7313868457382355</c:v>
                </c:pt>
                <c:pt idx="113">
                  <c:v>9.7380396090850052</c:v>
                </c:pt>
                <c:pt idx="114">
                  <c:v>9.7386816900141611</c:v>
                </c:pt>
                <c:pt idx="115">
                  <c:v>9.7335161016346916</c:v>
                </c:pt>
                <c:pt idx="116">
                  <c:v>9.7228775658604416</c:v>
                </c:pt>
                <c:pt idx="117">
                  <c:v>9.7069370358160167</c:v>
                </c:pt>
                <c:pt idx="118">
                  <c:v>9.6859568958043116</c:v>
                </c:pt>
                <c:pt idx="119">
                  <c:v>9.6602133235691543</c:v>
                </c:pt>
                <c:pt idx="120">
                  <c:v>9.6299905687137173</c:v>
                </c:pt>
                <c:pt idx="121">
                  <c:v>9.5955054825479529</c:v>
                </c:pt>
                <c:pt idx="122">
                  <c:v>9.5570212331588529</c:v>
                </c:pt>
                <c:pt idx="123">
                  <c:v>9.5147429746762242</c:v>
                </c:pt>
                <c:pt idx="124">
                  <c:v>9.4687305196997809</c:v>
                </c:pt>
                <c:pt idx="125">
                  <c:v>9.419191951325578</c:v>
                </c:pt>
                <c:pt idx="126">
                  <c:v>9.3662970686953528</c:v>
                </c:pt>
                <c:pt idx="127">
                  <c:v>9.3103381477027778</c:v>
                </c:pt>
                <c:pt idx="128">
                  <c:v>9.2513738426361094</c:v>
                </c:pt>
                <c:pt idx="129">
                  <c:v>9.189412703764738</c:v>
                </c:pt>
                <c:pt idx="130">
                  <c:v>9.1245019122366244</c:v>
                </c:pt>
                <c:pt idx="131">
                  <c:v>9.0568204955723495</c:v>
                </c:pt>
                <c:pt idx="132">
                  <c:v>8.9864441312804768</c:v>
                </c:pt>
                <c:pt idx="133">
                  <c:v>8.913426874610634</c:v>
                </c:pt>
                <c:pt idx="134">
                  <c:v>8.8377519177597588</c:v>
                </c:pt>
                <c:pt idx="135">
                  <c:v>8.759515353779328</c:v>
                </c:pt>
                <c:pt idx="136">
                  <c:v>8.6787034535927834</c:v>
                </c:pt>
                <c:pt idx="137">
                  <c:v>8.5953407534424624</c:v>
                </c:pt>
                <c:pt idx="138">
                  <c:v>8.509390598544643</c:v>
                </c:pt>
                <c:pt idx="139">
                  <c:v>8.4209993701616046</c:v>
                </c:pt>
                <c:pt idx="140">
                  <c:v>8.3301612295145677</c:v>
                </c:pt>
                <c:pt idx="141">
                  <c:v>8.236905947915858</c:v>
                </c:pt>
                <c:pt idx="142">
                  <c:v>8.1412652633680924</c:v>
                </c:pt>
                <c:pt idx="143">
                  <c:v>8.0432117676152686</c:v>
                </c:pt>
                <c:pt idx="144">
                  <c:v>7.9428936162002657</c:v>
                </c:pt>
                <c:pt idx="145">
                  <c:v>7.8403054649044339</c:v>
                </c:pt>
                <c:pt idx="146">
                  <c:v>7.7355429677383949</c:v>
                </c:pt>
                <c:pt idx="147">
                  <c:v>7.628655821556567</c:v>
                </c:pt>
                <c:pt idx="148">
                  <c:v>7.5196903853645241</c:v>
                </c:pt>
                <c:pt idx="149">
                  <c:v>7.4087517964822309</c:v>
                </c:pt>
                <c:pt idx="150">
                  <c:v>7.2959599104612609</c:v>
                </c:pt>
                <c:pt idx="151">
                  <c:v>7.1813122792382211</c:v>
                </c:pt>
                <c:pt idx="152">
                  <c:v>7.0649059121604569</c:v>
                </c:pt>
                <c:pt idx="153">
                  <c:v>6.9467929674623115</c:v>
                </c:pt>
                <c:pt idx="154">
                  <c:v>6.8270183634183983</c:v>
                </c:pt>
                <c:pt idx="155">
                  <c:v>6.7056841950709867</c:v>
                </c:pt>
                <c:pt idx="156">
                  <c:v>6.5829081781063667</c:v>
                </c:pt>
                <c:pt idx="157">
                  <c:v>6.4588155814479453</c:v>
                </c:pt>
                <c:pt idx="158">
                  <c:v>6.3334700304938103</c:v>
                </c:pt>
                <c:pt idx="159">
                  <c:v>6.2069860889728368</c:v>
                </c:pt>
                <c:pt idx="160">
                  <c:v>6.0794233648694682</c:v>
                </c:pt>
                <c:pt idx="161">
                  <c:v>5.9508930498495181</c:v>
                </c:pt>
                <c:pt idx="162">
                  <c:v>5.8215142854413715</c:v>
                </c:pt>
                <c:pt idx="163">
                  <c:v>5.6913468669363985</c:v>
                </c:pt>
                <c:pt idx="164">
                  <c:v>5.56056489297249</c:v>
                </c:pt>
                <c:pt idx="165">
                  <c:v>5.4292396816571618</c:v>
                </c:pt>
                <c:pt idx="166">
                  <c:v>5.297551299034887</c:v>
                </c:pt>
                <c:pt idx="167">
                  <c:v>5.1655066675927488</c:v>
                </c:pt>
                <c:pt idx="168">
                  <c:v>5.0332693469857279</c:v>
                </c:pt>
                <c:pt idx="169">
                  <c:v>4.9009665685947672</c:v>
                </c:pt>
                <c:pt idx="170">
                  <c:v>4.7686593261018517</c:v>
                </c:pt>
                <c:pt idx="171">
                  <c:v>4.6364517705981312</c:v>
                </c:pt>
                <c:pt idx="172">
                  <c:v>4.5045218916786727</c:v>
                </c:pt>
                <c:pt idx="173">
                  <c:v>4.3729383919709868</c:v>
                </c:pt>
                <c:pt idx="174">
                  <c:v>4.2418078861573303</c:v>
                </c:pt>
                <c:pt idx="175">
                  <c:v>4.1112411855351763</c:v>
                </c:pt>
                <c:pt idx="176">
                  <c:v>3.9813527506021265</c:v>
                </c:pt>
                <c:pt idx="177">
                  <c:v>3.8522545746322367</c:v>
                </c:pt>
                <c:pt idx="178">
                  <c:v>3.7241217076450353</c:v>
                </c:pt>
                <c:pt idx="179">
                  <c:v>3.5970161365103279</c:v>
                </c:pt>
                <c:pt idx="180">
                  <c:v>3.4710386883255042</c:v>
                </c:pt>
                <c:pt idx="181">
                  <c:v>3.3463573695931674</c:v>
                </c:pt>
                <c:pt idx="182">
                  <c:v>3.2229643333853728</c:v>
                </c:pt>
                <c:pt idx="183">
                  <c:v>3.1010009366224542</c:v>
                </c:pt>
                <c:pt idx="184">
                  <c:v>2.9805072499188543</c:v>
                </c:pt>
                <c:pt idx="185">
                  <c:v>2.8615701023597113</c:v>
                </c:pt>
                <c:pt idx="186">
                  <c:v>2.7442141212691324</c:v>
                </c:pt>
                <c:pt idx="187">
                  <c:v>2.6284513934607965</c:v>
                </c:pt>
                <c:pt idx="188">
                  <c:v>2.5142859509339086</c:v>
                </c:pt>
                <c:pt idx="189">
                  <c:v>2.4017821838966489</c:v>
                </c:pt>
                <c:pt idx="190">
                  <c:v>2.2908880456977632</c:v>
                </c:pt>
                <c:pt idx="191">
                  <c:v>2.1815891829157072</c:v>
                </c:pt>
                <c:pt idx="192">
                  <c:v>2.0738751217107496</c:v>
                </c:pt>
                <c:pt idx="193">
                  <c:v>1.967738840338956</c:v>
                </c:pt>
                <c:pt idx="194">
                  <c:v>1.8632364774775108</c:v>
                </c:pt>
                <c:pt idx="195">
                  <c:v>1.7603120179325884</c:v>
                </c:pt>
                <c:pt idx="196">
                  <c:v>1.6590157358741642</c:v>
                </c:pt>
                <c:pt idx="197">
                  <c:v>1.5593554767029389</c:v>
                </c:pt>
                <c:pt idx="198">
                  <c:v>1.4613346566888001</c:v>
                </c:pt>
                <c:pt idx="199">
                  <c:v>1.3650163537125923</c:v>
                </c:pt>
                <c:pt idx="200">
                  <c:v>1.2703514168574241</c:v>
                </c:pt>
                <c:pt idx="201">
                  <c:v>1.1773950727853153</c:v>
                </c:pt>
                <c:pt idx="202">
                  <c:v>1.0860936429951975</c:v>
                </c:pt>
                <c:pt idx="203">
                  <c:v>0.99643651868440186</c:v>
                </c:pt>
                <c:pt idx="204">
                  <c:v>0.90848106757194391</c:v>
                </c:pt>
                <c:pt idx="205">
                  <c:v>0.82217609640274281</c:v>
                </c:pt>
                <c:pt idx="206">
                  <c:v>0.73751040636494269</c:v>
                </c:pt>
                <c:pt idx="207">
                  <c:v>0.65441392017202848</c:v>
                </c:pt>
                <c:pt idx="208">
                  <c:v>0.57293417563372862</c:v>
                </c:pt>
                <c:pt idx="209">
                  <c:v>0.49301369386628602</c:v>
                </c:pt>
                <c:pt idx="210">
                  <c:v>0.41470383254444249</c:v>
                </c:pt>
                <c:pt idx="211">
                  <c:v>0.33795003322857897</c:v>
                </c:pt>
                <c:pt idx="212">
                  <c:v>0.26280866360189958</c:v>
                </c:pt>
                <c:pt idx="213">
                  <c:v>0.18929292358571281</c:v>
                </c:pt>
                <c:pt idx="214">
                  <c:v>0.11741181744516106</c:v>
                </c:pt>
                <c:pt idx="215">
                  <c:v>4.7170333730437781E-2</c:v>
                </c:pt>
                <c:pt idx="216">
                  <c:v>-2.1361538868429619E-2</c:v>
                </c:pt>
                <c:pt idx="217">
                  <c:v>-8.8227294006067034E-2</c:v>
                </c:pt>
                <c:pt idx="218">
                  <c:v>-0.153367604609179</c:v>
                </c:pt>
                <c:pt idx="219">
                  <c:v>-0.21683235226713393</c:v>
                </c:pt>
                <c:pt idx="220">
                  <c:v>-0.27862864616869526</c:v>
                </c:pt>
                <c:pt idx="221">
                  <c:v>-0.33869665233514856</c:v>
                </c:pt>
                <c:pt idx="222">
                  <c:v>-0.39715089820057986</c:v>
                </c:pt>
                <c:pt idx="223">
                  <c:v>-0.45395425459284111</c:v>
                </c:pt>
                <c:pt idx="224">
                  <c:v>-0.50910475420591872</c:v>
                </c:pt>
                <c:pt idx="225">
                  <c:v>-0.56266555186870881</c:v>
                </c:pt>
                <c:pt idx="226">
                  <c:v>-0.61465669053181882</c:v>
                </c:pt>
                <c:pt idx="227">
                  <c:v>-0.6650241972208728</c:v>
                </c:pt>
                <c:pt idx="228">
                  <c:v>-0.71382237647723357</c:v>
                </c:pt>
                <c:pt idx="229">
                  <c:v>-0.76100187073579051</c:v>
                </c:pt>
                <c:pt idx="230">
                  <c:v>-0.80662071754286535</c:v>
                </c:pt>
                <c:pt idx="231">
                  <c:v>-0.85062792691321609</c:v>
                </c:pt>
                <c:pt idx="232">
                  <c:v>-0.89301771979251743</c:v>
                </c:pt>
                <c:pt idx="233">
                  <c:v>-0.93378976587040774</c:v>
                </c:pt>
                <c:pt idx="234">
                  <c:v>-0.97288394464901473</c:v>
                </c:pt>
                <c:pt idx="235">
                  <c:v>-1.0103531614670076</c:v>
                </c:pt>
                <c:pt idx="236">
                  <c:v>-1.0462120805904378</c:v>
                </c:pt>
                <c:pt idx="237">
                  <c:v>-1.080408570122714</c:v>
                </c:pt>
                <c:pt idx="238">
                  <c:v>-1.1130013248284467</c:v>
                </c:pt>
                <c:pt idx="239">
                  <c:v>-1.1440114722184911</c:v>
                </c:pt>
                <c:pt idx="240">
                  <c:v>-1.173391534153567</c:v>
                </c:pt>
                <c:pt idx="241">
                  <c:v>-1.2012027682103477</c:v>
                </c:pt>
                <c:pt idx="242">
                  <c:v>-1.227403763420309</c:v>
                </c:pt>
                <c:pt idx="243">
                  <c:v>-1.2520619381101969</c:v>
                </c:pt>
                <c:pt idx="244">
                  <c:v>-1.2752009030116214</c:v>
                </c:pt>
                <c:pt idx="245">
                  <c:v>-1.2968411966403095</c:v>
                </c:pt>
                <c:pt idx="246">
                  <c:v>-1.317000215174849</c:v>
                </c:pt>
                <c:pt idx="247">
                  <c:v>-1.3356959166058266</c:v>
                </c:pt>
                <c:pt idx="248">
                  <c:v>-1.3529455599208635</c:v>
                </c:pt>
                <c:pt idx="249">
                  <c:v>-1.3687652723459505</c:v>
                </c:pt>
                <c:pt idx="250">
                  <c:v>-1.3831708564840273</c:v>
                </c:pt>
                <c:pt idx="251">
                  <c:v>-1.3961783989477967</c:v>
                </c:pt>
                <c:pt idx="252">
                  <c:v>-1.4078041951074571</c:v>
                </c:pt>
                <c:pt idx="253">
                  <c:v>-1.418064577477258</c:v>
                </c:pt>
                <c:pt idx="254">
                  <c:v>-1.426975922186958</c:v>
                </c:pt>
                <c:pt idx="255">
                  <c:v>-1.4345547170782986</c:v>
                </c:pt>
                <c:pt idx="256">
                  <c:v>-1.4408176223628044</c:v>
                </c:pt>
                <c:pt idx="257">
                  <c:v>-1.4457814717744546</c:v>
                </c:pt>
                <c:pt idx="258">
                  <c:v>-1.449463268112487</c:v>
                </c:pt>
                <c:pt idx="259">
                  <c:v>-1.451880182400642</c:v>
                </c:pt>
                <c:pt idx="260">
                  <c:v>-1.4530496174475283</c:v>
                </c:pt>
                <c:pt idx="261">
                  <c:v>-1.4530537465702091</c:v>
                </c:pt>
                <c:pt idx="262">
                  <c:v>-1.4518621976580379</c:v>
                </c:pt>
                <c:pt idx="263">
                  <c:v>-1.4494845499563089</c:v>
                </c:pt>
                <c:pt idx="264">
                  <c:v>-1.4459349770744141</c:v>
                </c:pt>
                <c:pt idx="265">
                  <c:v>-1.4412312150420297</c:v>
                </c:pt>
                <c:pt idx="266">
                  <c:v>-1.4354542550101066</c:v>
                </c:pt>
                <c:pt idx="267">
                  <c:v>-1.4285729147962845</c:v>
                </c:pt>
                <c:pt idx="268">
                  <c:v>-1.4205974709448981</c:v>
                </c:pt>
                <c:pt idx="269">
                  <c:v>-1.4115435179279152</c:v>
                </c:pt>
                <c:pt idx="270">
                  <c:v>-1.4014300904362602</c:v>
                </c:pt>
                <c:pt idx="271">
                  <c:v>-1.3902748407708432</c:v>
                </c:pt>
                <c:pt idx="272">
                  <c:v>-1.378096128375885</c:v>
                </c:pt>
                <c:pt idx="273">
                  <c:v>-1.364914209532883</c:v>
                </c:pt>
                <c:pt idx="274">
                  <c:v>-1.3507503728449213</c:v>
                </c:pt>
                <c:pt idx="275">
                  <c:v>-1.3356260664118793</c:v>
                </c:pt>
                <c:pt idx="276">
                  <c:v>-1.3195628990819761</c:v>
                </c:pt>
                <c:pt idx="277">
                  <c:v>-1.3025828399194153</c:v>
                </c:pt>
                <c:pt idx="278">
                  <c:v>-1.2847082432267491</c:v>
                </c:pt>
                <c:pt idx="279">
                  <c:v>-1.265961755147706</c:v>
                </c:pt>
                <c:pt idx="280">
                  <c:v>-1.2463662211906601</c:v>
                </c:pt>
                <c:pt idx="281">
                  <c:v>-1.2259446413569095</c:v>
                </c:pt>
                <c:pt idx="282">
                  <c:v>-1.2047201300954586</c:v>
                </c:pt>
                <c:pt idx="283">
                  <c:v>-1.1827158784237173</c:v>
                </c:pt>
                <c:pt idx="284">
                  <c:v>-1.1599551213819586</c:v>
                </c:pt>
                <c:pt idx="285">
                  <c:v>-1.1364611110009062</c:v>
                </c:pt>
                <c:pt idx="286">
                  <c:v>-1.1122570870273625</c:v>
                </c:pt>
                <c:pt idx="287">
                  <c:v>-1.0873662450008459</c:v>
                </c:pt>
                <c:pt idx="288">
                  <c:v>-1.0618117114403032</c:v>
                </c:pt>
                <c:pt idx="289">
                  <c:v>-1.0356165209776635</c:v>
                </c:pt>
                <c:pt idx="290">
                  <c:v>-1.0088035931064554</c:v>
                </c:pt>
                <c:pt idx="291">
                  <c:v>-0.9813957161321466</c:v>
                </c:pt>
                <c:pt idx="292">
                  <c:v>-0.95341553132193269</c:v>
                </c:pt>
                <c:pt idx="293">
                  <c:v>-0.92488551888865511</c:v>
                </c:pt>
                <c:pt idx="294">
                  <c:v>-0.89582798320130852</c:v>
                </c:pt>
                <c:pt idx="295">
                  <c:v>-0.86626503761962026</c:v>
                </c:pt>
                <c:pt idx="296">
                  <c:v>-0.83621859255785747</c:v>
                </c:pt>
                <c:pt idx="297">
                  <c:v>-0.80571034281899778</c:v>
                </c:pt>
                <c:pt idx="298">
                  <c:v>-0.77476175912991219</c:v>
                </c:pt>
                <c:pt idx="299">
                  <c:v>-0.74339408434679577</c:v>
                </c:pt>
              </c:numCache>
            </c:numRef>
          </c:yVal>
          <c:smooth val="1"/>
          <c:extLst>
            <c:ext xmlns:c16="http://schemas.microsoft.com/office/drawing/2014/chart" uri="{C3380CC4-5D6E-409C-BE32-E72D297353CC}">
              <c16:uniqueId val="{00000002-3737-4C9B-80F3-A60303DDE51D}"/>
            </c:ext>
          </c:extLst>
        </c:ser>
        <c:ser>
          <c:idx val="1"/>
          <c:order val="1"/>
          <c:tx>
            <c:strRef>
              <c:f>VW!$AC$79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VW!$AC$80:$AC$379</c:f>
              <c:numCache>
                <c:formatCode>0.00</c:formatCode>
                <c:ptCount val="300"/>
                <c:pt idx="0">
                  <c:v>0</c:v>
                </c:pt>
                <c:pt idx="1">
                  <c:v>0</c:v>
                </c:pt>
                <c:pt idx="2">
                  <c:v>0</c:v>
                </c:pt>
                <c:pt idx="3">
                  <c:v>0</c:v>
                </c:pt>
                <c:pt idx="4">
                  <c:v>0</c:v>
                </c:pt>
                <c:pt idx="5">
                  <c:v>0</c:v>
                </c:pt>
                <c:pt idx="6">
                  <c:v>0</c:v>
                </c:pt>
                <c:pt idx="7">
                  <c:v>0</c:v>
                </c:pt>
                <c:pt idx="8">
                  <c:v>-4.7747172350686825E-9</c:v>
                </c:pt>
                <c:pt idx="9">
                  <c:v>3.8474684769483594E-5</c:v>
                </c:pt>
                <c:pt idx="10">
                  <c:v>1.6957427720134979E-4</c:v>
                </c:pt>
                <c:pt idx="11">
                  <c:v>4.5680156191395792E-4</c:v>
                </c:pt>
                <c:pt idx="12">
                  <c:v>9.6962924553678357E-4</c:v>
                </c:pt>
                <c:pt idx="13">
                  <c:v>1.7819886862107121E-3</c:v>
                </c:pt>
                <c:pt idx="14">
                  <c:v>3.0090350064808599E-3</c:v>
                </c:pt>
                <c:pt idx="15">
                  <c:v>4.7058702374743388E-3</c:v>
                </c:pt>
                <c:pt idx="16">
                  <c:v>6.9832735431937945E-3</c:v>
                </c:pt>
                <c:pt idx="17">
                  <c:v>9.932334357711483E-3</c:v>
                </c:pt>
                <c:pt idx="18">
                  <c:v>1.3639743202522469E-2</c:v>
                </c:pt>
                <c:pt idx="19">
                  <c:v>1.8188208820265402E-2</c:v>
                </c:pt>
                <c:pt idx="20">
                  <c:v>2.3620174713333879E-2</c:v>
                </c:pt>
                <c:pt idx="21">
                  <c:v>3.0037686393033208E-2</c:v>
                </c:pt>
                <c:pt idx="22">
                  <c:v>3.7524328335843876E-2</c:v>
                </c:pt>
                <c:pt idx="23">
                  <c:v>4.6159216093364888E-2</c:v>
                </c:pt>
                <c:pt idx="24">
                  <c:v>5.6056767209867714E-2</c:v>
                </c:pt>
                <c:pt idx="25">
                  <c:v>6.7346024410713509E-2</c:v>
                </c:pt>
                <c:pt idx="26">
                  <c:v>8.016380495578361E-2</c:v>
                </c:pt>
                <c:pt idx="27">
                  <c:v>9.4689393488254628E-2</c:v>
                </c:pt>
                <c:pt idx="28">
                  <c:v>0.11108210251540927</c:v>
                </c:pt>
                <c:pt idx="29">
                  <c:v>0.12957351792943164</c:v>
                </c:pt>
                <c:pt idx="30">
                  <c:v>0.15034625566348631</c:v>
                </c:pt>
                <c:pt idx="31">
                  <c:v>0.17368379751910121</c:v>
                </c:pt>
                <c:pt idx="32">
                  <c:v>0.19979161144329996</c:v>
                </c:pt>
                <c:pt idx="33">
                  <c:v>0.228966240429198</c:v>
                </c:pt>
                <c:pt idx="34">
                  <c:v>0.26153535901902908</c:v>
                </c:pt>
                <c:pt idx="35">
                  <c:v>0.29780694510694489</c:v>
                </c:pt>
                <c:pt idx="36">
                  <c:v>0.33812104298582663</c:v>
                </c:pt>
                <c:pt idx="37">
                  <c:v>0.38279179397079577</c:v>
                </c:pt>
                <c:pt idx="38">
                  <c:v>0.43216292086279645</c:v>
                </c:pt>
                <c:pt idx="39">
                  <c:v>0.48654763604996387</c:v>
                </c:pt>
                <c:pt idx="40">
                  <c:v>0.54624695934136924</c:v>
                </c:pt>
                <c:pt idx="41">
                  <c:v>0.61159153263265753</c:v>
                </c:pt>
                <c:pt idx="42">
                  <c:v>0.68288256156453875</c:v>
                </c:pt>
                <c:pt idx="43">
                  <c:v>0.7603700704823908</c:v>
                </c:pt>
                <c:pt idx="44">
                  <c:v>0.84427918142523672</c:v>
                </c:pt>
                <c:pt idx="45">
                  <c:v>0.93470346923687087</c:v>
                </c:pt>
                <c:pt idx="46">
                  <c:v>1.031715605791063</c:v>
                </c:pt>
                <c:pt idx="47">
                  <c:v>1.1353267478310116</c:v>
                </c:pt>
                <c:pt idx="48">
                  <c:v>1.2454774187243862</c:v>
                </c:pt>
                <c:pt idx="49">
                  <c:v>1.3619927058139643</c:v>
                </c:pt>
                <c:pt idx="50">
                  <c:v>1.4846421765445024</c:v>
                </c:pt>
                <c:pt idx="51">
                  <c:v>1.6131218209545237</c:v>
                </c:pt>
                <c:pt idx="52">
                  <c:v>1.747011085558752</c:v>
                </c:pt>
                <c:pt idx="53">
                  <c:v>1.8857932392634513</c:v>
                </c:pt>
                <c:pt idx="54">
                  <c:v>2.0289778247564141</c:v>
                </c:pt>
                <c:pt idx="55">
                  <c:v>2.1759587464886847</c:v>
                </c:pt>
                <c:pt idx="56">
                  <c:v>2.3261580141090472</c:v>
                </c:pt>
                <c:pt idx="57">
                  <c:v>2.4789231342974136</c:v>
                </c:pt>
                <c:pt idx="58">
                  <c:v>2.6336126573832952</c:v>
                </c:pt>
                <c:pt idx="59">
                  <c:v>2.7895844769820028</c:v>
                </c:pt>
                <c:pt idx="60">
                  <c:v>2.946236812193145</c:v>
                </c:pt>
                <c:pt idx="61">
                  <c:v>3.1029477307197761</c:v>
                </c:pt>
                <c:pt idx="62">
                  <c:v>3.2592094357236046</c:v>
                </c:pt>
                <c:pt idx="63">
                  <c:v>3.4144869078913449</c:v>
                </c:pt>
                <c:pt idx="64">
                  <c:v>3.5683627031470175</c:v>
                </c:pt>
                <c:pt idx="65">
                  <c:v>3.720509395378925</c:v>
                </c:pt>
                <c:pt idx="66">
                  <c:v>3.8706125461422571</c:v>
                </c:pt>
                <c:pt idx="67">
                  <c:v>4.0184914888635603</c:v>
                </c:pt>
                <c:pt idx="68">
                  <c:v>4.1639904240134324</c:v>
                </c:pt>
                <c:pt idx="69">
                  <c:v>4.3070185228717826</c:v>
                </c:pt>
                <c:pt idx="70">
                  <c:v>4.4475575838442811</c:v>
                </c:pt>
                <c:pt idx="71">
                  <c:v>4.5856298436224607</c:v>
                </c:pt>
                <c:pt idx="72">
                  <c:v>4.7213225612300596</c:v>
                </c:pt>
                <c:pt idx="73">
                  <c:v>4.8547570845417019</c:v>
                </c:pt>
                <c:pt idx="74">
                  <c:v>4.9860776603188262</c:v>
                </c:pt>
                <c:pt idx="75">
                  <c:v>5.1154823140313219</c:v>
                </c:pt>
                <c:pt idx="76">
                  <c:v>5.2431567173541627</c:v>
                </c:pt>
                <c:pt idx="77">
                  <c:v>5.3692485006736179</c:v>
                </c:pt>
                <c:pt idx="78">
                  <c:v>5.4939286908381844</c:v>
                </c:pt>
                <c:pt idx="79">
                  <c:v>5.6173751869810129</c:v>
                </c:pt>
                <c:pt idx="80">
                  <c:v>5.739806898283728</c:v>
                </c:pt>
                <c:pt idx="81">
                  <c:v>5.8613427338447721</c:v>
                </c:pt>
                <c:pt idx="82">
                  <c:v>5.9821024820205189</c:v>
                </c:pt>
                <c:pt idx="83">
                  <c:v>6.1022372974723975</c:v>
                </c:pt>
                <c:pt idx="84">
                  <c:v>6.2217925785448971</c:v>
                </c:pt>
                <c:pt idx="85">
                  <c:v>6.3408074002724426</c:v>
                </c:pt>
                <c:pt idx="86">
                  <c:v>6.4592321590570414</c:v>
                </c:pt>
                <c:pt idx="87">
                  <c:v>6.5770554679181839</c:v>
                </c:pt>
                <c:pt idx="88">
                  <c:v>6.6941550358345694</c:v>
                </c:pt>
                <c:pt idx="89">
                  <c:v>6.8104010477442944</c:v>
                </c:pt>
                <c:pt idx="90">
                  <c:v>6.925611936139803</c:v>
                </c:pt>
                <c:pt idx="91">
                  <c:v>7.0395438489262636</c:v>
                </c:pt>
                <c:pt idx="92">
                  <c:v>7.1519204441695328</c:v>
                </c:pt>
                <c:pt idx="93">
                  <c:v>7.2624453313896522</c:v>
                </c:pt>
                <c:pt idx="94">
                  <c:v>7.3708093238129706</c:v>
                </c:pt>
                <c:pt idx="95">
                  <c:v>7.4766562282364442</c:v>
                </c:pt>
                <c:pt idx="96">
                  <c:v>7.5796479295492745</c:v>
                </c:pt>
                <c:pt idx="97">
                  <c:v>7.6794506717636866</c:v>
                </c:pt>
                <c:pt idx="98">
                  <c:v>7.7757338718439843</c:v>
                </c:pt>
                <c:pt idx="99">
                  <c:v>7.8681309500218175</c:v>
                </c:pt>
                <c:pt idx="100">
                  <c:v>7.9562634035243134</c:v>
                </c:pt>
                <c:pt idx="101">
                  <c:v>8.039824617220301</c:v>
                </c:pt>
                <c:pt idx="102">
                  <c:v>8.1184990776508634</c:v>
                </c:pt>
                <c:pt idx="103">
                  <c:v>8.1920512315483602</c:v>
                </c:pt>
                <c:pt idx="104">
                  <c:v>8.2603199444404307</c:v>
                </c:pt>
                <c:pt idx="105">
                  <c:v>8.3230696806624866</c:v>
                </c:pt>
                <c:pt idx="106">
                  <c:v>8.3801218000739741</c:v>
                </c:pt>
                <c:pt idx="107">
                  <c:v>8.4313591209482297</c:v>
                </c:pt>
                <c:pt idx="108">
                  <c:v>8.4767346102200332</c:v>
                </c:pt>
                <c:pt idx="109">
                  <c:v>8.5162358211842299</c:v>
                </c:pt>
                <c:pt idx="110">
                  <c:v>8.5498360285123489</c:v>
                </c:pt>
                <c:pt idx="111">
                  <c:v>8.5775883999257196</c:v>
                </c:pt>
                <c:pt idx="112">
                  <c:v>8.599620041081609</c:v>
                </c:pt>
                <c:pt idx="113">
                  <c:v>8.6160568283645471</c:v>
                </c:pt>
                <c:pt idx="114">
                  <c:v>8.6270320435250198</c:v>
                </c:pt>
                <c:pt idx="115">
                  <c:v>8.6326865392279455</c:v>
                </c:pt>
                <c:pt idx="116">
                  <c:v>8.633244546103608</c:v>
                </c:pt>
                <c:pt idx="117">
                  <c:v>8.62884908154793</c:v>
                </c:pt>
                <c:pt idx="118">
                  <c:v>8.619693227516958</c:v>
                </c:pt>
                <c:pt idx="119">
                  <c:v>8.6059862549256465</c:v>
                </c:pt>
                <c:pt idx="120">
                  <c:v>8.5879478094400739</c:v>
                </c:pt>
                <c:pt idx="121">
                  <c:v>8.5657628634896632</c:v>
                </c:pt>
                <c:pt idx="122">
                  <c:v>8.5396418418486508</c:v>
                </c:pt>
                <c:pt idx="123">
                  <c:v>8.5097645395534123</c:v>
                </c:pt>
                <c:pt idx="124">
                  <c:v>8.4762214591838188</c:v>
                </c:pt>
                <c:pt idx="125">
                  <c:v>8.439178067278851</c:v>
                </c:pt>
                <c:pt idx="126">
                  <c:v>8.3987834530832046</c:v>
                </c:pt>
                <c:pt idx="127">
                  <c:v>8.355259073678436</c:v>
                </c:pt>
                <c:pt idx="128">
                  <c:v>8.308698783508131</c:v>
                </c:pt>
                <c:pt idx="129">
                  <c:v>8.2591508496519239</c:v>
                </c:pt>
                <c:pt idx="130">
                  <c:v>8.2066743003248863</c:v>
                </c:pt>
                <c:pt idx="131">
                  <c:v>8.1514027740990169</c:v>
                </c:pt>
                <c:pt idx="132">
                  <c:v>8.0934182851020005</c:v>
                </c:pt>
                <c:pt idx="133">
                  <c:v>8.0327856290628841</c:v>
                </c:pt>
                <c:pt idx="134">
                  <c:v>7.9695226476707246</c:v>
                </c:pt>
                <c:pt idx="135">
                  <c:v>7.9037042698959343</c:v>
                </c:pt>
                <c:pt idx="136">
                  <c:v>7.8353448691269652</c:v>
                </c:pt>
                <c:pt idx="137">
                  <c:v>7.7644740382547726</c:v>
                </c:pt>
                <c:pt idx="138">
                  <c:v>7.6910845006593851</c:v>
                </c:pt>
                <c:pt idx="139">
                  <c:v>7.6152709693884661</c:v>
                </c:pt>
                <c:pt idx="140">
                  <c:v>7.5370501429074279</c:v>
                </c:pt>
                <c:pt idx="141">
                  <c:v>7.4564522764558872</c:v>
                </c:pt>
                <c:pt idx="142">
                  <c:v>7.3735088191346332</c:v>
                </c:pt>
                <c:pt idx="143">
                  <c:v>7.2882150031366573</c:v>
                </c:pt>
                <c:pt idx="144">
                  <c:v>7.2006654047875287</c:v>
                </c:pt>
                <c:pt idx="145">
                  <c:v>7.1108764036586614</c:v>
                </c:pt>
                <c:pt idx="146">
                  <c:v>7.0189172268022801</c:v>
                </c:pt>
                <c:pt idx="147">
                  <c:v>6.9248359711872274</c:v>
                </c:pt>
                <c:pt idx="148">
                  <c:v>6.8286769925971571</c:v>
                </c:pt>
                <c:pt idx="149">
                  <c:v>6.7305195693381075</c:v>
                </c:pt>
                <c:pt idx="150">
                  <c:v>6.6304572011947194</c:v>
                </c:pt>
                <c:pt idx="151">
                  <c:v>6.5285149526728627</c:v>
                </c:pt>
                <c:pt idx="152">
                  <c:v>6.4247691025493614</c:v>
                </c:pt>
                <c:pt idx="153">
                  <c:v>6.3192743073482802</c:v>
                </c:pt>
                <c:pt idx="154">
                  <c:v>6.2120792864370324</c:v>
                </c:pt>
                <c:pt idx="155">
                  <c:v>6.103266382032599</c:v>
                </c:pt>
                <c:pt idx="156">
                  <c:v>5.9929319282514912</c:v>
                </c:pt>
                <c:pt idx="157">
                  <c:v>5.8811805775510484</c:v>
                </c:pt>
                <c:pt idx="158">
                  <c:v>5.7680833320841405</c:v>
                </c:pt>
                <c:pt idx="159">
                  <c:v>5.6537377999663345</c:v>
                </c:pt>
                <c:pt idx="160">
                  <c:v>5.5382117560078461</c:v>
                </c:pt>
                <c:pt idx="161">
                  <c:v>5.4216002902456601</c:v>
                </c:pt>
                <c:pt idx="162">
                  <c:v>5.3040066903625789</c:v>
                </c:pt>
                <c:pt idx="163">
                  <c:v>5.1855009810610966</c:v>
                </c:pt>
                <c:pt idx="164">
                  <c:v>5.0662172648436092</c:v>
                </c:pt>
                <c:pt idx="165">
                  <c:v>4.9462364837815533</c:v>
                </c:pt>
                <c:pt idx="166">
                  <c:v>4.8256990615740456</c:v>
                </c:pt>
                <c:pt idx="167">
                  <c:v>4.7046499952484844</c:v>
                </c:pt>
                <c:pt idx="168">
                  <c:v>4.5832153924997652</c:v>
                </c:pt>
                <c:pt idx="169">
                  <c:v>4.4615082116649489</c:v>
                </c:pt>
                <c:pt idx="170">
                  <c:v>4.3396021361647223</c:v>
                </c:pt>
                <c:pt idx="171">
                  <c:v>4.2175916049636681</c:v>
                </c:pt>
                <c:pt idx="172">
                  <c:v>4.0956158970937215</c:v>
                </c:pt>
                <c:pt idx="173">
                  <c:v>3.9737557827727668</c:v>
                </c:pt>
                <c:pt idx="174">
                  <c:v>3.8521086161279992</c:v>
                </c:pt>
                <c:pt idx="175">
                  <c:v>3.7307747964887739</c:v>
                </c:pt>
                <c:pt idx="176">
                  <c:v>3.6098567971293485</c:v>
                </c:pt>
                <c:pt idx="177">
                  <c:v>3.4894562527930093</c:v>
                </c:pt>
                <c:pt idx="178">
                  <c:v>3.3697125490314872</c:v>
                </c:pt>
                <c:pt idx="179">
                  <c:v>3.2507033268236705</c:v>
                </c:pt>
                <c:pt idx="180">
                  <c:v>3.1325220074612714</c:v>
                </c:pt>
                <c:pt idx="181">
                  <c:v>3.01530220544341</c:v>
                </c:pt>
                <c:pt idx="182">
                  <c:v>2.8990783299546741</c:v>
                </c:pt>
                <c:pt idx="183">
                  <c:v>2.783961252758671</c:v>
                </c:pt>
                <c:pt idx="184">
                  <c:v>2.6700087762900417</c:v>
                </c:pt>
                <c:pt idx="185">
                  <c:v>2.5573001171278111</c:v>
                </c:pt>
                <c:pt idx="186">
                  <c:v>2.4458792933733569</c:v>
                </c:pt>
                <c:pt idx="187">
                  <c:v>2.3357774611102249</c:v>
                </c:pt>
                <c:pt idx="188">
                  <c:v>2.2270171646555417</c:v>
                </c:pt>
                <c:pt idx="189">
                  <c:v>2.1196538053717107</c:v>
                </c:pt>
                <c:pt idx="190">
                  <c:v>2.0136770276730616</c:v>
                </c:pt>
                <c:pt idx="191">
                  <c:v>1.9090900144241274</c:v>
                </c:pt>
                <c:pt idx="192">
                  <c:v>1.8058969117076173</c:v>
                </c:pt>
                <c:pt idx="193">
                  <c:v>1.7041025227972688</c:v>
                </c:pt>
                <c:pt idx="194">
                  <c:v>1.6037489673853267</c:v>
                </c:pt>
                <c:pt idx="195">
                  <c:v>1.5048166686216227</c:v>
                </c:pt>
                <c:pt idx="196">
                  <c:v>1.4073414753128617</c:v>
                </c:pt>
                <c:pt idx="197">
                  <c:v>1.3113394590804563</c:v>
                </c:pt>
                <c:pt idx="198">
                  <c:v>1.2168223105591756</c:v>
                </c:pt>
                <c:pt idx="199">
                  <c:v>1.1238366683856618</c:v>
                </c:pt>
                <c:pt idx="200">
                  <c:v>1.0323668770534138</c:v>
                </c:pt>
                <c:pt idx="201">
                  <c:v>0.94245166321931573</c:v>
                </c:pt>
                <c:pt idx="202">
                  <c:v>0.85407054327753373</c:v>
                </c:pt>
                <c:pt idx="203">
                  <c:v>0.76722113481810683</c:v>
                </c:pt>
                <c:pt idx="204">
                  <c:v>0.68194219398052147</c:v>
                </c:pt>
                <c:pt idx="205">
                  <c:v>0.59821342143960743</c:v>
                </c:pt>
                <c:pt idx="206">
                  <c:v>0.51603165410119045</c:v>
                </c:pt>
                <c:pt idx="207">
                  <c:v>0.4353588592666181</c:v>
                </c:pt>
                <c:pt idx="208">
                  <c:v>0.35622109923841161</c:v>
                </c:pt>
                <c:pt idx="209">
                  <c:v>0.27858960477582806</c:v>
                </c:pt>
                <c:pt idx="210">
                  <c:v>0.2024945558197013</c:v>
                </c:pt>
                <c:pt idx="211">
                  <c:v>0.12791001804933763</c:v>
                </c:pt>
                <c:pt idx="212">
                  <c:v>5.4869266381809875E-2</c:v>
                </c:pt>
                <c:pt idx="213">
                  <c:v>-1.6613156166587248E-2</c:v>
                </c:pt>
                <c:pt idx="214">
                  <c:v>-8.6526089788628205E-2</c:v>
                </c:pt>
                <c:pt idx="215">
                  <c:v>-0.15486101813012837</c:v>
                </c:pt>
                <c:pt idx="216">
                  <c:v>-0.22157150725921021</c:v>
                </c:pt>
                <c:pt idx="217">
                  <c:v>-0.28667334778130288</c:v>
                </c:pt>
                <c:pt idx="218">
                  <c:v>-0.35012834458285147</c:v>
                </c:pt>
                <c:pt idx="219">
                  <c:v>-0.41195758132758942</c:v>
                </c:pt>
                <c:pt idx="220">
                  <c:v>-0.47216422071475744</c:v>
                </c:pt>
                <c:pt idx="221">
                  <c:v>-0.53071088461011207</c:v>
                </c:pt>
                <c:pt idx="222">
                  <c:v>-0.5876585139477668</c:v>
                </c:pt>
                <c:pt idx="223">
                  <c:v>-0.6429903642725272</c:v>
                </c:pt>
                <c:pt idx="224">
                  <c:v>-0.69670344488027902</c:v>
                </c:pt>
                <c:pt idx="225">
                  <c:v>-0.74883425347910193</c:v>
                </c:pt>
                <c:pt idx="226">
                  <c:v>-0.7993990240653126</c:v>
                </c:pt>
                <c:pt idx="227">
                  <c:v>-0.84836941813483979</c:v>
                </c:pt>
                <c:pt idx="228">
                  <c:v>-0.89577539783611604</c:v>
                </c:pt>
                <c:pt idx="229">
                  <c:v>-0.9415914705030497</c:v>
                </c:pt>
                <c:pt idx="230">
                  <c:v>-0.98585003230689683</c:v>
                </c:pt>
                <c:pt idx="231">
                  <c:v>-1.0285259029009843</c:v>
                </c:pt>
                <c:pt idx="232">
                  <c:v>-1.0696142133512965</c:v>
                </c:pt>
                <c:pt idx="233">
                  <c:v>-1.1091146546433506</c:v>
                </c:pt>
                <c:pt idx="234">
                  <c:v>-1.1469918668560113</c:v>
                </c:pt>
                <c:pt idx="235">
                  <c:v>-1.183273162037725</c:v>
                </c:pt>
                <c:pt idx="236">
                  <c:v>-1.2179708195712566</c:v>
                </c:pt>
                <c:pt idx="237">
                  <c:v>-1.2510573798502427</c:v>
                </c:pt>
                <c:pt idx="238">
                  <c:v>-1.2825660372355987</c:v>
                </c:pt>
                <c:pt idx="239">
                  <c:v>-1.3125144757887672</c:v>
                </c:pt>
                <c:pt idx="240">
                  <c:v>-1.3408794431134528</c:v>
                </c:pt>
                <c:pt idx="241">
                  <c:v>-1.3676971385747125</c:v>
                </c:pt>
                <c:pt idx="242">
                  <c:v>-1.3929492421050187</c:v>
                </c:pt>
                <c:pt idx="243">
                  <c:v>-1.4166761893867419</c:v>
                </c:pt>
                <c:pt idx="244">
                  <c:v>-1.4388997276287439</c:v>
                </c:pt>
                <c:pt idx="245">
                  <c:v>-1.4596390187623447</c:v>
                </c:pt>
                <c:pt idx="246">
                  <c:v>-1.4789113453011582</c:v>
                </c:pt>
                <c:pt idx="247">
                  <c:v>-1.4967338274391826</c:v>
                </c:pt>
                <c:pt idx="248">
                  <c:v>-1.5131231528008156</c:v>
                </c:pt>
                <c:pt idx="249">
                  <c:v>-1.5280954738452626</c:v>
                </c:pt>
                <c:pt idx="250">
                  <c:v>-1.5416667736583254</c:v>
                </c:pt>
                <c:pt idx="251">
                  <c:v>-1.5538531628615586</c:v>
                </c:pt>
                <c:pt idx="252">
                  <c:v>-1.5646708363134905</c:v>
                </c:pt>
                <c:pt idx="253">
                  <c:v>-1.5741360246120975</c:v>
                </c:pt>
                <c:pt idx="254">
                  <c:v>-1.5822649977816396</c:v>
                </c:pt>
                <c:pt idx="255">
                  <c:v>-1.5890740948125262</c:v>
                </c:pt>
                <c:pt idx="256">
                  <c:v>-1.5945797568933406</c:v>
                </c:pt>
                <c:pt idx="257">
                  <c:v>-1.5987985344639297</c:v>
                </c:pt>
                <c:pt idx="258">
                  <c:v>-1.6017471092716919</c:v>
                </c:pt>
                <c:pt idx="259">
                  <c:v>-1.6034423101136874</c:v>
                </c:pt>
                <c:pt idx="260">
                  <c:v>-1.6039011254435167</c:v>
                </c:pt>
                <c:pt idx="261">
                  <c:v>-1.6031792355720871</c:v>
                </c:pt>
                <c:pt idx="262">
                  <c:v>-1.6012711900131782</c:v>
                </c:pt>
                <c:pt idx="263">
                  <c:v>-1.5981883478618781</c:v>
                </c:pt>
                <c:pt idx="264">
                  <c:v>-1.5939451956733401</c:v>
                </c:pt>
                <c:pt idx="265">
                  <c:v>-1.5885583969490573</c:v>
                </c:pt>
                <c:pt idx="266">
                  <c:v>-1.5820831694751594</c:v>
                </c:pt>
                <c:pt idx="267">
                  <c:v>-1.5745140049138926</c:v>
                </c:pt>
                <c:pt idx="268">
                  <c:v>-1.5658630115999381</c:v>
                </c:pt>
                <c:pt idx="269">
                  <c:v>-1.5561458492394613</c:v>
                </c:pt>
                <c:pt idx="270">
                  <c:v>-1.5453803999360285</c:v>
                </c:pt>
                <c:pt idx="271">
                  <c:v>-1.5335846224087293</c:v>
                </c:pt>
                <c:pt idx="272">
                  <c:v>-1.5207771738222768</c:v>
                </c:pt>
                <c:pt idx="273">
                  <c:v>-1.5069778367543658</c:v>
                </c:pt>
                <c:pt idx="274">
                  <c:v>-1.4922071145080347</c:v>
                </c:pt>
                <c:pt idx="275">
                  <c:v>-1.4764858249308273</c:v>
                </c:pt>
                <c:pt idx="276">
                  <c:v>-1.459835084459177</c:v>
                </c:pt>
                <c:pt idx="277">
                  <c:v>-1.4422763530581502</c:v>
                </c:pt>
                <c:pt idx="278">
                  <c:v>-1.4238314285080864</c:v>
                </c:pt>
                <c:pt idx="279">
                  <c:v>-1.4045223937010174</c:v>
                </c:pt>
                <c:pt idx="280">
                  <c:v>-1.3843715614115977</c:v>
                </c:pt>
                <c:pt idx="281">
                  <c:v>-1.3634014468964355</c:v>
                </c:pt>
                <c:pt idx="282">
                  <c:v>-1.3416347278752276</c:v>
                </c:pt>
                <c:pt idx="283">
                  <c:v>-1.3190942126111778</c:v>
                </c:pt>
                <c:pt idx="284">
                  <c:v>-1.2958028079033121</c:v>
                </c:pt>
                <c:pt idx="285">
                  <c:v>-1.2717834850529621</c:v>
                </c:pt>
                <c:pt idx="286">
                  <c:v>-1.2470592446729958</c:v>
                </c:pt>
                <c:pt idx="287">
                  <c:v>-1.2216530771419252</c:v>
                </c:pt>
                <c:pt idx="288">
                  <c:v>-1.1955879287004127</c:v>
                </c:pt>
                <c:pt idx="289">
                  <c:v>-1.1688866728261964</c:v>
                </c:pt>
                <c:pt idx="290">
                  <c:v>-1.1415720833464129</c:v>
                </c:pt>
                <c:pt idx="291">
                  <c:v>-1.1136668073868787</c:v>
                </c:pt>
                <c:pt idx="292">
                  <c:v>-1.085193341426387</c:v>
                </c:pt>
                <c:pt idx="293">
                  <c:v>-1.0561740104288708</c:v>
                </c:pt>
                <c:pt idx="294">
                  <c:v>-1.0266309524274022</c:v>
                </c:pt>
                <c:pt idx="295">
                  <c:v>-0.99658610681814297</c:v>
                </c:pt>
                <c:pt idx="296">
                  <c:v>-0.96606120549400254</c:v>
                </c:pt>
                <c:pt idx="297">
                  <c:v>-0.93507776695359446</c:v>
                </c:pt>
                <c:pt idx="298">
                  <c:v>-0.90365709279848905</c:v>
                </c:pt>
                <c:pt idx="299">
                  <c:v>-0.87182026574196747</c:v>
                </c:pt>
              </c:numCache>
            </c:numRef>
          </c:yVal>
          <c:smooth val="1"/>
          <c:extLst>
            <c:ext xmlns:c16="http://schemas.microsoft.com/office/drawing/2014/chart" uri="{C3380CC4-5D6E-409C-BE32-E72D297353CC}">
              <c16:uniqueId val="{00000004-3737-4C9B-80F3-A60303DDE51D}"/>
            </c:ext>
          </c:extLst>
        </c:ser>
        <c:ser>
          <c:idx val="2"/>
          <c:order val="2"/>
          <c:tx>
            <c:strRef>
              <c:f>VW!$AD$79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VW!$AD$80:$AD$379</c:f>
              <c:numCache>
                <c:formatCode>0.00</c:formatCode>
                <c:ptCount val="300"/>
                <c:pt idx="0">
                  <c:v>0</c:v>
                </c:pt>
                <c:pt idx="1">
                  <c:v>0</c:v>
                </c:pt>
                <c:pt idx="2">
                  <c:v>0</c:v>
                </c:pt>
                <c:pt idx="3">
                  <c:v>0</c:v>
                </c:pt>
                <c:pt idx="4">
                  <c:v>0</c:v>
                </c:pt>
                <c:pt idx="5">
                  <c:v>0</c:v>
                </c:pt>
                <c:pt idx="6">
                  <c:v>0</c:v>
                </c:pt>
                <c:pt idx="7">
                  <c:v>0</c:v>
                </c:pt>
                <c:pt idx="8">
                  <c:v>-1.2620130841687154E-10</c:v>
                </c:pt>
                <c:pt idx="9">
                  <c:v>2.814429037221903E-5</c:v>
                </c:pt>
                <c:pt idx="10">
                  <c:v>1.2689513931493952E-4</c:v>
                </c:pt>
                <c:pt idx="11">
                  <c:v>3.4795472830062503E-4</c:v>
                </c:pt>
                <c:pt idx="12">
                  <c:v>7.4930546553846099E-4</c:v>
                </c:pt>
                <c:pt idx="13">
                  <c:v>1.3932366881676968E-3</c:v>
                </c:pt>
                <c:pt idx="14">
                  <c:v>2.3732325582672964E-3</c:v>
                </c:pt>
                <c:pt idx="15">
                  <c:v>3.7428947341994405E-3</c:v>
                </c:pt>
                <c:pt idx="16">
                  <c:v>5.5941072432892031E-3</c:v>
                </c:pt>
                <c:pt idx="17">
                  <c:v>8.0079127989345061E-3</c:v>
                </c:pt>
                <c:pt idx="18">
                  <c:v>1.1061728238253452E-2</c:v>
                </c:pt>
                <c:pt idx="19">
                  <c:v>1.4830885010537542E-2</c:v>
                </c:pt>
                <c:pt idx="20">
                  <c:v>1.9360811202102608E-2</c:v>
                </c:pt>
                <c:pt idx="21">
                  <c:v>2.4737636667630979E-2</c:v>
                </c:pt>
                <c:pt idx="22">
                  <c:v>3.1037550230986272E-2</c:v>
                </c:pt>
                <c:pt idx="23">
                  <c:v>3.8333507364624729E-2</c:v>
                </c:pt>
                <c:pt idx="24">
                  <c:v>4.6724589504936867E-2</c:v>
                </c:pt>
                <c:pt idx="25">
                  <c:v>5.6322453552205692E-2</c:v>
                </c:pt>
                <c:pt idx="26">
                  <c:v>6.7246709549351372E-2</c:v>
                </c:pt>
                <c:pt idx="27">
                  <c:v>7.9650149434732573E-2</c:v>
                </c:pt>
                <c:pt idx="28">
                  <c:v>9.3674890330670918E-2</c:v>
                </c:pt>
                <c:pt idx="29">
                  <c:v>0.10951624524684681</c:v>
                </c:pt>
                <c:pt idx="30">
                  <c:v>0.12733994846118279</c:v>
                </c:pt>
                <c:pt idx="31">
                  <c:v>0.1473844331029546</c:v>
                </c:pt>
                <c:pt idx="32">
                  <c:v>0.16983935388868757</c:v>
                </c:pt>
                <c:pt idx="33">
                  <c:v>0.19495816858526288</c:v>
                </c:pt>
                <c:pt idx="34">
                  <c:v>0.22302440478993732</c:v>
                </c:pt>
                <c:pt idx="35">
                  <c:v>0.25431179341451254</c:v>
                </c:pt>
                <c:pt idx="36">
                  <c:v>0.28911997811534079</c:v>
                </c:pt>
                <c:pt idx="37">
                  <c:v>0.3277329231088898</c:v>
                </c:pt>
                <c:pt idx="38">
                  <c:v>0.37045596074943371</c:v>
                </c:pt>
                <c:pt idx="39">
                  <c:v>0.41757575711989825</c:v>
                </c:pt>
                <c:pt idx="40">
                  <c:v>0.46936964009466436</c:v>
                </c:pt>
                <c:pt idx="41">
                  <c:v>0.52613639821118963</c:v>
                </c:pt>
                <c:pt idx="42">
                  <c:v>0.58815533858694957</c:v>
                </c:pt>
                <c:pt idx="43">
                  <c:v>0.65566767313478946</c:v>
                </c:pt>
                <c:pt idx="44">
                  <c:v>0.72889283918403791</c:v>
                </c:pt>
                <c:pt idx="45">
                  <c:v>0.80795035139343618</c:v>
                </c:pt>
                <c:pt idx="46">
                  <c:v>0.89293332251373103</c:v>
                </c:pt>
                <c:pt idx="47">
                  <c:v>0.98388409340081706</c:v>
                </c:pt>
                <c:pt idx="48">
                  <c:v>1.080785347820258</c:v>
                </c:pt>
                <c:pt idx="49">
                  <c:v>1.1835269327971571</c:v>
                </c:pt>
                <c:pt idx="50">
                  <c:v>1.2919442096303195</c:v>
                </c:pt>
                <c:pt idx="51">
                  <c:v>1.4058072993226602</c:v>
                </c:pt>
                <c:pt idx="52">
                  <c:v>1.5247894399233628</c:v>
                </c:pt>
                <c:pt idx="53">
                  <c:v>1.6484789844882748</c:v>
                </c:pt>
                <c:pt idx="54">
                  <c:v>1.776467860640081</c:v>
                </c:pt>
                <c:pt idx="55">
                  <c:v>1.9082563427229924</c:v>
                </c:pt>
                <c:pt idx="56">
                  <c:v>2.0433517812793838</c:v>
                </c:pt>
                <c:pt idx="57">
                  <c:v>2.1812016630778621</c:v>
                </c:pt>
                <c:pt idx="58">
                  <c:v>2.3212497785965871</c:v>
                </c:pt>
                <c:pt idx="59">
                  <c:v>2.4629342743189606</c:v>
                </c:pt>
                <c:pt idx="60">
                  <c:v>2.6057177456714107</c:v>
                </c:pt>
                <c:pt idx="61">
                  <c:v>2.7490476661204499</c:v>
                </c:pt>
                <c:pt idx="62">
                  <c:v>2.8924511892719496</c:v>
                </c:pt>
                <c:pt idx="63">
                  <c:v>3.0354409685946981</c:v>
                </c:pt>
                <c:pt idx="64">
                  <c:v>3.1776141711391279</c:v>
                </c:pt>
                <c:pt idx="65">
                  <c:v>3.3186419908223308</c:v>
                </c:pt>
                <c:pt idx="66">
                  <c:v>3.4582134750389013</c:v>
                </c:pt>
                <c:pt idx="67">
                  <c:v>3.5961208133742542</c:v>
                </c:pt>
                <c:pt idx="68">
                  <c:v>3.7321861382666306</c:v>
                </c:pt>
                <c:pt idx="69">
                  <c:v>3.866285750662652</c:v>
                </c:pt>
                <c:pt idx="70">
                  <c:v>3.9983586566991036</c:v>
                </c:pt>
                <c:pt idx="71">
                  <c:v>4.1283829639412346</c:v>
                </c:pt>
                <c:pt idx="72">
                  <c:v>4.2563929396773332</c:v>
                </c:pt>
                <c:pt idx="73">
                  <c:v>4.3824576306122101</c:v>
                </c:pt>
                <c:pt idx="74">
                  <c:v>4.5066705757028895</c:v>
                </c:pt>
                <c:pt idx="75">
                  <c:v>4.6291712971105143</c:v>
                </c:pt>
                <c:pt idx="76">
                  <c:v>4.7500984484201361</c:v>
                </c:pt>
                <c:pt idx="77">
                  <c:v>4.8695669899302008</c:v>
                </c:pt>
                <c:pt idx="78">
                  <c:v>4.9877096293762158</c:v>
                </c:pt>
                <c:pt idx="79">
                  <c:v>5.1046670226548212</c:v>
                </c:pt>
                <c:pt idx="80">
                  <c:v>5.2206129649390389</c:v>
                </c:pt>
                <c:pt idx="81">
                  <c:v>5.335654182264375</c:v>
                </c:pt>
                <c:pt idx="82">
                  <c:v>5.4498934550625515</c:v>
                </c:pt>
                <c:pt idx="83">
                  <c:v>5.5634553221974601</c:v>
                </c:pt>
                <c:pt idx="84">
                  <c:v>5.6763888884679723</c:v>
                </c:pt>
                <c:pt idx="85">
                  <c:v>5.7887335270889402</c:v>
                </c:pt>
                <c:pt idx="86">
                  <c:v>5.9004614250886807</c:v>
                </c:pt>
                <c:pt idx="87">
                  <c:v>6.011563955145184</c:v>
                </c:pt>
                <c:pt idx="88">
                  <c:v>6.1219518224448191</c:v>
                </c:pt>
                <c:pt idx="89">
                  <c:v>6.2315215282311369</c:v>
                </c:pt>
                <c:pt idx="90">
                  <c:v>6.3401278432443071</c:v>
                </c:pt>
                <c:pt idx="91">
                  <c:v>6.4475726727226705</c:v>
                </c:pt>
                <c:pt idx="92">
                  <c:v>6.5536269318185321</c:v>
                </c:pt>
                <c:pt idx="93">
                  <c:v>6.6580404220574687</c:v>
                </c:pt>
                <c:pt idx="94">
                  <c:v>6.7605484449695483</c:v>
                </c:pt>
                <c:pt idx="95">
                  <c:v>6.8608481686205778</c:v>
                </c:pt>
                <c:pt idx="96">
                  <c:v>6.9586437739334288</c:v>
                </c:pt>
                <c:pt idx="97">
                  <c:v>7.0536402045397777</c:v>
                </c:pt>
                <c:pt idx="98">
                  <c:v>7.1455428886239263</c:v>
                </c:pt>
                <c:pt idx="99">
                  <c:v>7.2340301087504715</c:v>
                </c:pt>
                <c:pt idx="100">
                  <c:v>7.3187672506734476</c:v>
                </c:pt>
                <c:pt idx="101">
                  <c:v>7.3994687701924358</c:v>
                </c:pt>
                <c:pt idx="102">
                  <c:v>7.4758458808398389</c:v>
                </c:pt>
                <c:pt idx="103">
                  <c:v>7.5476688505564677</c:v>
                </c:pt>
                <c:pt idx="104">
                  <c:v>7.6147683053496689</c:v>
                </c:pt>
                <c:pt idx="105">
                  <c:v>7.6769270401308374</c:v>
                </c:pt>
                <c:pt idx="106">
                  <c:v>7.7339671784152131</c:v>
                </c:pt>
                <c:pt idx="107">
                  <c:v>7.7857590597137118</c:v>
                </c:pt>
                <c:pt idx="108">
                  <c:v>7.8322298529984247</c:v>
                </c:pt>
                <c:pt idx="109">
                  <c:v>7.8733415831692088</c:v>
                </c:pt>
                <c:pt idx="110">
                  <c:v>7.9090524035721117</c:v>
                </c:pt>
                <c:pt idx="111">
                  <c:v>7.9393804018842191</c:v>
                </c:pt>
                <c:pt idx="112">
                  <c:v>7.9644048216139689</c:v>
                </c:pt>
                <c:pt idx="113">
                  <c:v>7.9842137252241905</c:v>
                </c:pt>
                <c:pt idx="114">
                  <c:v>7.9989065209004924</c:v>
                </c:pt>
                <c:pt idx="115">
                  <c:v>8.0085915667151379</c:v>
                </c:pt>
                <c:pt idx="116">
                  <c:v>8.0134405283198618</c:v>
                </c:pt>
                <c:pt idx="117">
                  <c:v>8.0135747436433231</c:v>
                </c:pt>
                <c:pt idx="118">
                  <c:v>8.0091513439282327</c:v>
                </c:pt>
                <c:pt idx="119">
                  <c:v>8.0003438733087453</c:v>
                </c:pt>
                <c:pt idx="120">
                  <c:v>7.9873361428522474</c:v>
                </c:pt>
                <c:pt idx="121">
                  <c:v>7.970290856442432</c:v>
                </c:pt>
                <c:pt idx="122">
                  <c:v>7.9493889431608888</c:v>
                </c:pt>
                <c:pt idx="123">
                  <c:v>7.9247911223814356</c:v>
                </c:pt>
                <c:pt idx="124">
                  <c:v>7.8965921181904806</c:v>
                </c:pt>
                <c:pt idx="125">
                  <c:v>7.8649358250727675</c:v>
                </c:pt>
                <c:pt idx="126">
                  <c:v>7.8299573995489284</c:v>
                </c:pt>
                <c:pt idx="127">
                  <c:v>7.7918451865528899</c:v>
                </c:pt>
                <c:pt idx="128">
                  <c:v>7.7507011728552451</c:v>
                </c:pt>
                <c:pt idx="129">
                  <c:v>7.7065861491885794</c:v>
                </c:pt>
                <c:pt idx="130">
                  <c:v>7.6595626628354996</c:v>
                </c:pt>
                <c:pt idx="131">
                  <c:v>7.6097453819570795</c:v>
                </c:pt>
                <c:pt idx="132">
                  <c:v>7.5572175469873661</c:v>
                </c:pt>
                <c:pt idx="133">
                  <c:v>7.502048710579321</c:v>
                </c:pt>
                <c:pt idx="134">
                  <c:v>7.4442713488842722</c:v>
                </c:pt>
                <c:pt idx="135">
                  <c:v>7.3839535433549921</c:v>
                </c:pt>
                <c:pt idx="136">
                  <c:v>7.3211219015925799</c:v>
                </c:pt>
                <c:pt idx="137">
                  <c:v>7.2558111500413629</c:v>
                </c:pt>
                <c:pt idx="138">
                  <c:v>7.1880291594815366</c:v>
                </c:pt>
                <c:pt idx="139">
                  <c:v>7.1178540100302898</c:v>
                </c:pt>
                <c:pt idx="140">
                  <c:v>7.0453130423645121</c:v>
                </c:pt>
                <c:pt idx="141">
                  <c:v>6.9704399255069989</c:v>
                </c:pt>
                <c:pt idx="142">
                  <c:v>6.8932692482979725</c:v>
                </c:pt>
                <c:pt idx="143">
                  <c:v>6.8138075489657188</c:v>
                </c:pt>
                <c:pt idx="144">
                  <c:v>6.7321317855945004</c:v>
                </c:pt>
                <c:pt idx="145">
                  <c:v>6.6482682186369146</c:v>
                </c:pt>
                <c:pt idx="146">
                  <c:v>6.5622780278291337</c:v>
                </c:pt>
                <c:pt idx="147">
                  <c:v>6.4742099249468037</c:v>
                </c:pt>
                <c:pt idx="148">
                  <c:v>6.3841080145239104</c:v>
                </c:pt>
                <c:pt idx="149">
                  <c:v>6.2920422985903315</c:v>
                </c:pt>
                <c:pt idx="150">
                  <c:v>6.1980954798917534</c:v>
                </c:pt>
                <c:pt idx="151">
                  <c:v>6.10230238547787</c:v>
                </c:pt>
                <c:pt idx="152">
                  <c:v>6.0047312918172127</c:v>
                </c:pt>
                <c:pt idx="153">
                  <c:v>5.9054364845850156</c:v>
                </c:pt>
                <c:pt idx="154">
                  <c:v>5.8044668355964495</c:v>
                </c:pt>
                <c:pt idx="155">
                  <c:v>5.7018961563955717</c:v>
                </c:pt>
                <c:pt idx="156">
                  <c:v>5.5978102778405692</c:v>
                </c:pt>
                <c:pt idx="157">
                  <c:v>5.4923028920790857</c:v>
                </c:pt>
                <c:pt idx="158">
                  <c:v>5.3854447819063571</c:v>
                </c:pt>
                <c:pt idx="159">
                  <c:v>5.2773241413178695</c:v>
                </c:pt>
                <c:pt idx="160">
                  <c:v>5.1680086259253661</c:v>
                </c:pt>
                <c:pt idx="161">
                  <c:v>5.0575843456405689</c:v>
                </c:pt>
                <c:pt idx="162">
                  <c:v>4.9461455377739298</c:v>
                </c:pt>
                <c:pt idx="163">
                  <c:v>4.8337631062156046</c:v>
                </c:pt>
                <c:pt idx="164">
                  <c:v>4.7205530836546474</c:v>
                </c:pt>
                <c:pt idx="165">
                  <c:v>4.6065964813202571</c:v>
                </c:pt>
                <c:pt idx="166">
                  <c:v>4.4920153290136415</c:v>
                </c:pt>
                <c:pt idx="167">
                  <c:v>4.3768662060843644</c:v>
                </c:pt>
                <c:pt idx="168">
                  <c:v>4.2612587861198508</c:v>
                </c:pt>
                <c:pt idx="169">
                  <c:v>4.1452976015508911</c:v>
                </c:pt>
                <c:pt idx="170">
                  <c:v>4.0290584551454778</c:v>
                </c:pt>
                <c:pt idx="171">
                  <c:v>3.9126308390179236</c:v>
                </c:pt>
                <c:pt idx="172">
                  <c:v>3.7961368178642894</c:v>
                </c:pt>
                <c:pt idx="173">
                  <c:v>3.6796588660851306</c:v>
                </c:pt>
                <c:pt idx="174">
                  <c:v>3.563289396937579</c:v>
                </c:pt>
                <c:pt idx="175">
                  <c:v>3.4471232373002789</c:v>
                </c:pt>
                <c:pt idx="176">
                  <c:v>3.3312561664738518</c:v>
                </c:pt>
                <c:pt idx="177">
                  <c:v>3.2157842675084165</c:v>
                </c:pt>
                <c:pt idx="178">
                  <c:v>3.1008314255503628</c:v>
                </c:pt>
                <c:pt idx="179">
                  <c:v>2.9864790214957844</c:v>
                </c:pt>
                <c:pt idx="180">
                  <c:v>2.8728164443961952</c:v>
                </c:pt>
                <c:pt idx="181">
                  <c:v>2.7599624663950268</c:v>
                </c:pt>
                <c:pt idx="182">
                  <c:v>2.6479657719078675</c:v>
                </c:pt>
                <c:pt idx="183">
                  <c:v>2.5369254659763927</c:v>
                </c:pt>
                <c:pt idx="184">
                  <c:v>2.4269051355077425</c:v>
                </c:pt>
                <c:pt idx="185">
                  <c:v>2.3179802650033006</c:v>
                </c:pt>
                <c:pt idx="186">
                  <c:v>2.2102021328540751</c:v>
                </c:pt>
                <c:pt idx="187">
                  <c:v>2.1036093110880945</c:v>
                </c:pt>
                <c:pt idx="188">
                  <c:v>1.9982321352437722</c:v>
                </c:pt>
                <c:pt idx="189">
                  <c:v>1.8941230451368625</c:v>
                </c:pt>
                <c:pt idx="190">
                  <c:v>1.791288161785108</c:v>
                </c:pt>
                <c:pt idx="191">
                  <c:v>1.689739089780792</c:v>
                </c:pt>
                <c:pt idx="192">
                  <c:v>1.5894870545175093</c:v>
                </c:pt>
                <c:pt idx="193">
                  <c:v>1.4905424126917375</c:v>
                </c:pt>
                <c:pt idx="194">
                  <c:v>1.3929429593950826</c:v>
                </c:pt>
                <c:pt idx="195">
                  <c:v>1.2966837601600454</c:v>
                </c:pt>
                <c:pt idx="196">
                  <c:v>1.2017962663184079</c:v>
                </c:pt>
                <c:pt idx="197">
                  <c:v>1.1082998498215535</c:v>
                </c:pt>
                <c:pt idx="198">
                  <c:v>1.0162095352317597</c:v>
                </c:pt>
                <c:pt idx="199">
                  <c:v>0.92556610918318438</c:v>
                </c:pt>
                <c:pt idx="200">
                  <c:v>0.83636664418142159</c:v>
                </c:pt>
                <c:pt idx="201">
                  <c:v>0.74864411549330256</c:v>
                </c:pt>
                <c:pt idx="202">
                  <c:v>0.66239091931607286</c:v>
                </c:pt>
                <c:pt idx="203">
                  <c:v>0.57760868555451739</c:v>
                </c:pt>
                <c:pt idx="204">
                  <c:v>0.49432971417052851</c:v>
                </c:pt>
                <c:pt idx="205">
                  <c:v>0.41254538731874657</c:v>
                </c:pt>
                <c:pt idx="206">
                  <c:v>0.33225666863596648</c:v>
                </c:pt>
                <c:pt idx="207">
                  <c:v>0.2534388729086296</c:v>
                </c:pt>
                <c:pt idx="208">
                  <c:v>0.17611056813939718</c:v>
                </c:pt>
                <c:pt idx="209">
                  <c:v>0.10025436183008259</c:v>
                </c:pt>
                <c:pt idx="210">
                  <c:v>2.5893105256780583E-2</c:v>
                </c:pt>
                <c:pt idx="211">
                  <c:v>-4.6987922800752875E-2</c:v>
                </c:pt>
                <c:pt idx="212">
                  <c:v>-0.11836414317308171</c:v>
                </c:pt>
                <c:pt idx="213">
                  <c:v>-0.1882209798216487</c:v>
                </c:pt>
                <c:pt idx="214">
                  <c:v>-0.25654698269377979</c:v>
                </c:pt>
                <c:pt idx="215">
                  <c:v>-0.32333231335943025</c:v>
                </c:pt>
                <c:pt idx="216">
                  <c:v>-0.38854027812831549</c:v>
                </c:pt>
                <c:pt idx="217">
                  <c:v>-0.45217701512899333</c:v>
                </c:pt>
                <c:pt idx="218">
                  <c:v>-0.51421254682186346</c:v>
                </c:pt>
                <c:pt idx="219">
                  <c:v>-0.57465749332694271</c:v>
                </c:pt>
                <c:pt idx="220">
                  <c:v>-0.63351343488432954</c:v>
                </c:pt>
                <c:pt idx="221">
                  <c:v>-0.69075169446076001</c:v>
                </c:pt>
                <c:pt idx="222">
                  <c:v>-0.74641315536813135</c:v>
                </c:pt>
                <c:pt idx="223">
                  <c:v>-0.80048774662926347</c:v>
                </c:pt>
                <c:pt idx="224">
                  <c:v>-0.85297232060566008</c:v>
                </c:pt>
                <c:pt idx="225">
                  <c:v>-0.90389343236316411</c:v>
                </c:pt>
                <c:pt idx="226">
                  <c:v>-0.95326462586552696</c:v>
                </c:pt>
                <c:pt idx="227">
                  <c:v>-1.001067316228115</c:v>
                </c:pt>
                <c:pt idx="228">
                  <c:v>-1.0473226821134811</c:v>
                </c:pt>
                <c:pt idx="229">
                  <c:v>-1.0920138795210454</c:v>
                </c:pt>
                <c:pt idx="230">
                  <c:v>-1.1351635391615331</c:v>
                </c:pt>
                <c:pt idx="231">
                  <c:v>-1.1767562811587693</c:v>
                </c:pt>
                <c:pt idx="232">
                  <c:v>-1.2167878869865163</c:v>
                </c:pt>
                <c:pt idx="233">
                  <c:v>-1.2552582487147292</c:v>
                </c:pt>
                <c:pt idx="234">
                  <c:v>-1.2921415264906115</c:v>
                </c:pt>
                <c:pt idx="235">
                  <c:v>-1.3274558454401155</c:v>
                </c:pt>
                <c:pt idx="236">
                  <c:v>-1.3612120015823055</c:v>
                </c:pt>
                <c:pt idx="237">
                  <c:v>-1.3933917699418792</c:v>
                </c:pt>
                <c:pt idx="238">
                  <c:v>-1.4240190036897158</c:v>
                </c:pt>
                <c:pt idx="239">
                  <c:v>-1.4531090148503896</c:v>
                </c:pt>
                <c:pt idx="240">
                  <c:v>-1.4806474048340073</c:v>
                </c:pt>
                <c:pt idx="241">
                  <c:v>-1.5066612481948296</c:v>
                </c:pt>
                <c:pt idx="242">
                  <c:v>-1.53114049618651</c:v>
                </c:pt>
                <c:pt idx="243">
                  <c:v>-1.5541151547848997</c:v>
                </c:pt>
                <c:pt idx="244">
                  <c:v>-1.5756056795858351</c:v>
                </c:pt>
                <c:pt idx="245">
                  <c:v>-1.5956299406605581</c:v>
                </c:pt>
                <c:pt idx="246">
                  <c:v>-1.6142047958135568</c:v>
                </c:pt>
                <c:pt idx="247">
                  <c:v>-1.6313463789289955</c:v>
                </c:pt>
                <c:pt idx="248">
                  <c:v>-1.647070598714824</c:v>
                </c:pt>
                <c:pt idx="249">
                  <c:v>-1.6613932253932742</c:v>
                </c:pt>
                <c:pt idx="250">
                  <c:v>-1.6743299647091998</c:v>
                </c:pt>
                <c:pt idx="251">
                  <c:v>-1.6858965473943244</c:v>
                </c:pt>
                <c:pt idx="252">
                  <c:v>-1.6961087285326752</c:v>
                </c:pt>
                <c:pt idx="253">
                  <c:v>-1.70498232912995</c:v>
                </c:pt>
                <c:pt idx="254">
                  <c:v>-1.712533247417896</c:v>
                </c:pt>
                <c:pt idx="255">
                  <c:v>-1.718777469861408</c:v>
                </c:pt>
                <c:pt idx="256">
                  <c:v>-1.7237310903454881</c:v>
                </c:pt>
                <c:pt idx="257">
                  <c:v>-1.7274103185476566</c:v>
                </c:pt>
                <c:pt idx="258">
                  <c:v>-1.7298315042888484</c:v>
                </c:pt>
                <c:pt idx="259">
                  <c:v>-1.731011151960461</c:v>
                </c:pt>
                <c:pt idx="260">
                  <c:v>-1.7309659355720999</c:v>
                </c:pt>
                <c:pt idx="261">
                  <c:v>-1.7297408643937919</c:v>
                </c:pt>
                <c:pt idx="262">
                  <c:v>-1.7273391862002156</c:v>
                </c:pt>
                <c:pt idx="263">
                  <c:v>-1.7237731334907034</c:v>
                </c:pt>
                <c:pt idx="264">
                  <c:v>-1.7190573082018044</c:v>
                </c:pt>
                <c:pt idx="265">
                  <c:v>-1.7132075694463602</c:v>
                </c:pt>
                <c:pt idx="266">
                  <c:v>-1.7062689230918695</c:v>
                </c:pt>
                <c:pt idx="267">
                  <c:v>-1.6982449967869158</c:v>
                </c:pt>
                <c:pt idx="268">
                  <c:v>-1.6891487355815396</c:v>
                </c:pt>
                <c:pt idx="269">
                  <c:v>-1.6789957016264603</c:v>
                </c:pt>
                <c:pt idx="270">
                  <c:v>-1.667802876173891</c:v>
                </c:pt>
                <c:pt idx="271">
                  <c:v>-1.6555883776371876</c:v>
                </c:pt>
                <c:pt idx="272">
                  <c:v>-1.6423710043248023</c:v>
                </c:pt>
                <c:pt idx="273">
                  <c:v>-1.6281701816149365</c:v>
                </c:pt>
                <c:pt idx="274">
                  <c:v>-1.6130058703770727</c:v>
                </c:pt>
                <c:pt idx="275">
                  <c:v>-1.5968984728496052</c:v>
                </c:pt>
                <c:pt idx="276">
                  <c:v>-1.5798688027029044</c:v>
                </c:pt>
                <c:pt idx="277">
                  <c:v>-1.5619380197048016</c:v>
                </c:pt>
                <c:pt idx="278">
                  <c:v>-1.5431275966922964</c:v>
                </c:pt>
                <c:pt idx="279">
                  <c:v>-1.5234592856047016</c:v>
                </c:pt>
                <c:pt idx="280">
                  <c:v>-1.5029550816076152</c:v>
                </c:pt>
                <c:pt idx="281">
                  <c:v>-1.4816371923128449</c:v>
                </c:pt>
                <c:pt idx="282">
                  <c:v>-1.4595279907552152</c:v>
                </c:pt>
                <c:pt idx="283">
                  <c:v>-1.4366499811179374</c:v>
                </c:pt>
                <c:pt idx="284">
                  <c:v>-1.4130257671126409</c:v>
                </c:pt>
                <c:pt idx="285">
                  <c:v>-1.3886780196965642</c:v>
                </c:pt>
                <c:pt idx="286">
                  <c:v>-1.3636294432135989</c:v>
                </c:pt>
                <c:pt idx="287">
                  <c:v>-1.3379027371818299</c:v>
                </c:pt>
                <c:pt idx="288">
                  <c:v>-1.3115205643415155</c:v>
                </c:pt>
                <c:pt idx="289">
                  <c:v>-1.2845055233575062</c:v>
                </c:pt>
                <c:pt idx="290">
                  <c:v>-1.2568801228610897</c:v>
                </c:pt>
                <c:pt idx="291">
                  <c:v>-1.2286667564109681</c:v>
                </c:pt>
                <c:pt idx="292">
                  <c:v>-1.1998876792771482</c:v>
                </c:pt>
                <c:pt idx="293">
                  <c:v>-1.170564988752578</c:v>
                </c:pt>
                <c:pt idx="294">
                  <c:v>-1.1407206089227184</c:v>
                </c:pt>
                <c:pt idx="295">
                  <c:v>-1.1103762783731035</c:v>
                </c:pt>
                <c:pt idx="296">
                  <c:v>-1.0795535405880972</c:v>
                </c:pt>
                <c:pt idx="297">
                  <c:v>-1.0482737362963659</c:v>
                </c:pt>
                <c:pt idx="298">
                  <c:v>-1.0165579988226345</c:v>
                </c:pt>
                <c:pt idx="299">
                  <c:v>-0.9844272515442074</c:v>
                </c:pt>
              </c:numCache>
            </c:numRef>
          </c:yVal>
          <c:smooth val="1"/>
          <c:extLst>
            <c:ext xmlns:c16="http://schemas.microsoft.com/office/drawing/2014/chart" uri="{C3380CC4-5D6E-409C-BE32-E72D297353CC}">
              <c16:uniqueId val="{00000006-3737-4C9B-80F3-A60303DDE51D}"/>
            </c:ext>
          </c:extLst>
        </c:ser>
        <c:ser>
          <c:idx val="3"/>
          <c:order val="3"/>
          <c:tx>
            <c:strRef>
              <c:f>VW!$AE$79</c:f>
              <c:strCache>
                <c:ptCount val="1"/>
                <c:pt idx="0">
                  <c:v>D4</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VW!$AE$80:$AE$379</c:f>
              <c:numCache>
                <c:formatCode>0.00</c:formatCode>
                <c:ptCount val="300"/>
                <c:pt idx="0">
                  <c:v>0</c:v>
                </c:pt>
                <c:pt idx="1">
                  <c:v>0</c:v>
                </c:pt>
                <c:pt idx="2">
                  <c:v>0</c:v>
                </c:pt>
                <c:pt idx="3">
                  <c:v>0</c:v>
                </c:pt>
                <c:pt idx="4">
                  <c:v>0</c:v>
                </c:pt>
                <c:pt idx="5">
                  <c:v>0</c:v>
                </c:pt>
                <c:pt idx="6">
                  <c:v>0</c:v>
                </c:pt>
                <c:pt idx="7">
                  <c:v>0</c:v>
                </c:pt>
                <c:pt idx="8">
                  <c:v>-9.6226204169603762E-10</c:v>
                </c:pt>
                <c:pt idx="9">
                  <c:v>1.7078020905087108E-5</c:v>
                </c:pt>
                <c:pt idx="10">
                  <c:v>7.9997563677426851E-5</c:v>
                </c:pt>
                <c:pt idx="11">
                  <c:v>2.2584116726771152E-4</c:v>
                </c:pt>
                <c:pt idx="12">
                  <c:v>4.9781860009199088E-4</c:v>
                </c:pt>
                <c:pt idx="13">
                  <c:v>9.4363494381846191E-4</c:v>
                </c:pt>
                <c:pt idx="14">
                  <c:v>1.6315172928460643E-3</c:v>
                </c:pt>
                <c:pt idx="15">
                  <c:v>2.6098303966866463E-3</c:v>
                </c:pt>
                <c:pt idx="16">
                  <c:v>3.9480371279260922E-3</c:v>
                </c:pt>
                <c:pt idx="17">
                  <c:v>5.7128104333973775E-3</c:v>
                </c:pt>
                <c:pt idx="18">
                  <c:v>7.9690744920209704E-3</c:v>
                </c:pt>
                <c:pt idx="19">
                  <c:v>1.078085829161406E-2</c:v>
                </c:pt>
                <c:pt idx="20">
                  <c:v>1.419419275887771E-2</c:v>
                </c:pt>
                <c:pt idx="21">
                  <c:v>1.8276960082489222E-2</c:v>
                </c:pt>
                <c:pt idx="22">
                  <c:v>2.3094409751971721E-2</c:v>
                </c:pt>
                <c:pt idx="23">
                  <c:v>2.8710039748222078E-2</c:v>
                </c:pt>
                <c:pt idx="24">
                  <c:v>3.5203284596943302E-2</c:v>
                </c:pt>
                <c:pt idx="25">
                  <c:v>4.2664080926206945E-2</c:v>
                </c:pt>
                <c:pt idx="26">
                  <c:v>5.1189845326361061E-2</c:v>
                </c:pt>
                <c:pt idx="27">
                  <c:v>6.0900422611109853E-2</c:v>
                </c:pt>
                <c:pt idx="28">
                  <c:v>7.1913983407011675E-2</c:v>
                </c:pt>
                <c:pt idx="29">
                  <c:v>8.4382197254444027E-2</c:v>
                </c:pt>
                <c:pt idx="30">
                  <c:v>9.8445598461506481E-2</c:v>
                </c:pt>
                <c:pt idx="31">
                  <c:v>0.11428887925431784</c:v>
                </c:pt>
                <c:pt idx="32">
                  <c:v>0.13207580231039087</c:v>
                </c:pt>
                <c:pt idx="33">
                  <c:v>0.15200755594497745</c:v>
                </c:pt>
                <c:pt idx="34">
                  <c:v>0.17431102190827971</c:v>
                </c:pt>
                <c:pt idx="35">
                  <c:v>0.19921368164641773</c:v>
                </c:pt>
                <c:pt idx="36">
                  <c:v>0.22696146430576675</c:v>
                </c:pt>
                <c:pt idx="37">
                  <c:v>0.25779565010814054</c:v>
                </c:pt>
                <c:pt idx="38">
                  <c:v>0.29197164234174522</c:v>
                </c:pt>
                <c:pt idx="39">
                  <c:v>0.32973735916277969</c:v>
                </c:pt>
                <c:pt idx="40">
                  <c:v>0.37133532170867295</c:v>
                </c:pt>
                <c:pt idx="41">
                  <c:v>0.41702108014789424</c:v>
                </c:pt>
                <c:pt idx="42">
                  <c:v>0.46704116864772993</c:v>
                </c:pt>
                <c:pt idx="43">
                  <c:v>0.5216185385437887</c:v>
                </c:pt>
                <c:pt idx="44">
                  <c:v>0.58095930619645142</c:v>
                </c:pt>
                <c:pt idx="45">
                  <c:v>0.64520547729656452</c:v>
                </c:pt>
                <c:pt idx="46">
                  <c:v>0.71447107986528779</c:v>
                </c:pt>
                <c:pt idx="47">
                  <c:v>0.78883163910230214</c:v>
                </c:pt>
                <c:pt idx="48">
                  <c:v>0.86831698059642837</c:v>
                </c:pt>
                <c:pt idx="49">
                  <c:v>0.95288947894539378</c:v>
                </c:pt>
                <c:pt idx="50">
                  <c:v>1.0424626997707964</c:v>
                </c:pt>
                <c:pt idx="51">
                  <c:v>1.1368968556286279</c:v>
                </c:pt>
                <c:pt idx="52">
                  <c:v>1.2359787271475426</c:v>
                </c:pt>
                <c:pt idx="53">
                  <c:v>1.3394251242492681</c:v>
                </c:pt>
                <c:pt idx="54">
                  <c:v>1.446935966815317</c:v>
                </c:pt>
                <c:pt idx="55">
                  <c:v>1.5581451687494694</c:v>
                </c:pt>
                <c:pt idx="56">
                  <c:v>1.6726736945331411</c:v>
                </c:pt>
                <c:pt idx="57">
                  <c:v>1.7900971247815884</c:v>
                </c:pt>
                <c:pt idx="58">
                  <c:v>1.9099753063089933</c:v>
                </c:pt>
                <c:pt idx="59">
                  <c:v>2.0318561405071147</c:v>
                </c:pt>
                <c:pt idx="60">
                  <c:v>2.1552952729918609</c:v>
                </c:pt>
                <c:pt idx="61">
                  <c:v>2.2798363165434758</c:v>
                </c:pt>
                <c:pt idx="62">
                  <c:v>2.4050660280076466</c:v>
                </c:pt>
                <c:pt idx="63">
                  <c:v>2.5305667790701527</c:v>
                </c:pt>
                <c:pt idx="64">
                  <c:v>2.655970540501591</c:v>
                </c:pt>
                <c:pt idx="65">
                  <c:v>2.7809615831929801</c:v>
                </c:pt>
                <c:pt idx="66">
                  <c:v>2.9052446261110352</c:v>
                </c:pt>
                <c:pt idx="67">
                  <c:v>3.0285925531740903</c:v>
                </c:pt>
                <c:pt idx="68">
                  <c:v>3.1508098364873192</c:v>
                </c:pt>
                <c:pt idx="69">
                  <c:v>3.2717426669951419</c:v>
                </c:pt>
                <c:pt idx="70">
                  <c:v>3.3912858131193504</c:v>
                </c:pt>
                <c:pt idx="71">
                  <c:v>3.5093696859339873</c:v>
                </c:pt>
                <c:pt idx="72">
                  <c:v>3.6259691414542092</c:v>
                </c:pt>
                <c:pt idx="73">
                  <c:v>3.7410919296844964</c:v>
                </c:pt>
                <c:pt idx="74">
                  <c:v>3.8547707827060722</c:v>
                </c:pt>
                <c:pt idx="75">
                  <c:v>3.9670749692660805</c:v>
                </c:pt>
                <c:pt idx="76">
                  <c:v>4.0780835091879242</c:v>
                </c:pt>
                <c:pt idx="77">
                  <c:v>4.1878669721328556</c:v>
                </c:pt>
                <c:pt idx="78">
                  <c:v>4.2965086001426904</c:v>
                </c:pt>
                <c:pt idx="79">
                  <c:v>4.4041008118238452</c:v>
                </c:pt>
                <c:pt idx="80">
                  <c:v>4.510760090535074</c:v>
                </c:pt>
                <c:pt idx="81">
                  <c:v>4.6165686892658364</c:v>
                </c:pt>
                <c:pt idx="82">
                  <c:v>4.7216031042435311</c:v>
                </c:pt>
                <c:pt idx="83">
                  <c:v>4.8259526631333722</c:v>
                </c:pt>
                <c:pt idx="84">
                  <c:v>4.9296637180087508</c:v>
                </c:pt>
                <c:pt idx="85">
                  <c:v>5.0327706132506975</c:v>
                </c:pt>
                <c:pt idx="86">
                  <c:v>5.1352641865338864</c:v>
                </c:pt>
                <c:pt idx="87">
                  <c:v>5.2371386542401535</c:v>
                </c:pt>
                <c:pt idx="88">
                  <c:v>5.3383382054443347</c:v>
                </c:pt>
                <c:pt idx="89">
                  <c:v>5.4387889167610242</c:v>
                </c:pt>
                <c:pt idx="90">
                  <c:v>5.5383861351195653</c:v>
                </c:pt>
                <c:pt idx="91">
                  <c:v>5.6369856209054188</c:v>
                </c:pt>
                <c:pt idx="92">
                  <c:v>5.7344151108280244</c:v>
                </c:pt>
                <c:pt idx="93">
                  <c:v>5.8304815959421905</c:v>
                </c:pt>
                <c:pt idx="94">
                  <c:v>5.9249766370576449</c:v>
                </c:pt>
                <c:pt idx="95">
                  <c:v>6.0176632172460174</c:v>
                </c:pt>
                <c:pt idx="96">
                  <c:v>6.1083010710368315</c:v>
                </c:pt>
                <c:pt idx="97">
                  <c:v>6.1966469356590554</c:v>
                </c:pt>
                <c:pt idx="98">
                  <c:v>6.2824551831394562</c:v>
                </c:pt>
                <c:pt idx="99">
                  <c:v>6.3654616580866366</c:v>
                </c:pt>
                <c:pt idx="100">
                  <c:v>6.4453896707661258</c:v>
                </c:pt>
                <c:pt idx="101">
                  <c:v>6.521988202728596</c:v>
                </c:pt>
                <c:pt idx="102">
                  <c:v>6.5950068577293139</c:v>
                </c:pt>
                <c:pt idx="103">
                  <c:v>6.664230824633143</c:v>
                </c:pt>
                <c:pt idx="104">
                  <c:v>6.7294876202911116</c:v>
                </c:pt>
                <c:pt idx="105">
                  <c:v>6.7905838016913842</c:v>
                </c:pt>
                <c:pt idx="106">
                  <c:v>6.8473480479480529</c:v>
                </c:pt>
                <c:pt idx="107">
                  <c:v>6.8996422745183086</c:v>
                </c:pt>
                <c:pt idx="108">
                  <c:v>6.9473695518916836</c:v>
                </c:pt>
                <c:pt idx="109">
                  <c:v>6.9904632799325563</c:v>
                </c:pt>
                <c:pt idx="110">
                  <c:v>7.028862428186283</c:v>
                </c:pt>
                <c:pt idx="111">
                  <c:v>7.0625460078571924</c:v>
                </c:pt>
                <c:pt idx="112">
                  <c:v>7.0915391037850144</c:v>
                </c:pt>
                <c:pt idx="113">
                  <c:v>7.115883232728514</c:v>
                </c:pt>
                <c:pt idx="114">
                  <c:v>7.1356335826257835</c:v>
                </c:pt>
                <c:pt idx="115">
                  <c:v>7.1508562512252549</c:v>
                </c:pt>
                <c:pt idx="116">
                  <c:v>7.1616603520598261</c:v>
                </c:pt>
                <c:pt idx="117">
                  <c:v>7.1681345231871525</c:v>
                </c:pt>
                <c:pt idx="118">
                  <c:v>7.1703891632577772</c:v>
                </c:pt>
                <c:pt idx="119">
                  <c:v>7.1685501425366001</c:v>
                </c:pt>
                <c:pt idx="120">
                  <c:v>7.1627544253134641</c:v>
                </c:pt>
                <c:pt idx="121">
                  <c:v>7.153130611043033</c:v>
                </c:pt>
                <c:pt idx="122">
                  <c:v>7.1398191003440061</c:v>
                </c:pt>
                <c:pt idx="123">
                  <c:v>7.122951435508293</c:v>
                </c:pt>
                <c:pt idx="124">
                  <c:v>7.1026192193119027</c:v>
                </c:pt>
                <c:pt idx="125">
                  <c:v>7.0789379731242486</c:v>
                </c:pt>
                <c:pt idx="126">
                  <c:v>7.0520214286935747</c:v>
                </c:pt>
                <c:pt idx="127">
                  <c:v>7.0220161584028657</c:v>
                </c:pt>
                <c:pt idx="128">
                  <c:v>6.9890228390703637</c:v>
                </c:pt>
                <c:pt idx="129">
                  <c:v>6.9531108320738646</c:v>
                </c:pt>
                <c:pt idx="130">
                  <c:v>6.9143445633593723</c:v>
                </c:pt>
                <c:pt idx="131">
                  <c:v>6.8728178743254453</c:v>
                </c:pt>
                <c:pt idx="132">
                  <c:v>6.8286101127798187</c:v>
                </c:pt>
                <c:pt idx="133">
                  <c:v>6.7817906122326939</c:v>
                </c:pt>
                <c:pt idx="134">
                  <c:v>6.7324042327860374</c:v>
                </c:pt>
                <c:pt idx="135">
                  <c:v>6.6805126073903844</c:v>
                </c:pt>
                <c:pt idx="136">
                  <c:v>6.6261541163717599</c:v>
                </c:pt>
                <c:pt idx="137">
                  <c:v>6.5693681269715656</c:v>
                </c:pt>
                <c:pt idx="138">
                  <c:v>6.5101770091757034</c:v>
                </c:pt>
                <c:pt idx="139">
                  <c:v>6.4486421162310679</c:v>
                </c:pt>
                <c:pt idx="140">
                  <c:v>6.3847998765037017</c:v>
                </c:pt>
                <c:pt idx="141">
                  <c:v>6.3186870839979354</c:v>
                </c:pt>
                <c:pt idx="142">
                  <c:v>6.2503406710621023</c:v>
                </c:pt>
                <c:pt idx="143">
                  <c:v>6.1797800835886783</c:v>
                </c:pt>
                <c:pt idx="144">
                  <c:v>6.1070643448211177</c:v>
                </c:pt>
                <c:pt idx="145">
                  <c:v>6.032227814499584</c:v>
                </c:pt>
                <c:pt idx="146">
                  <c:v>5.9553227074013471</c:v>
                </c:pt>
                <c:pt idx="147">
                  <c:v>5.8763963947323674</c:v>
                </c:pt>
                <c:pt idx="148">
                  <c:v>5.7954928695792498</c:v>
                </c:pt>
                <c:pt idx="149">
                  <c:v>5.7126714137919459</c:v>
                </c:pt>
                <c:pt idx="150">
                  <c:v>5.6280015472671145</c:v>
                </c:pt>
                <c:pt idx="151">
                  <c:v>5.5415260645263071</c:v>
                </c:pt>
                <c:pt idx="152">
                  <c:v>5.4533040961804549</c:v>
                </c:pt>
                <c:pt idx="153">
                  <c:v>5.3633884602589372</c:v>
                </c:pt>
                <c:pt idx="154">
                  <c:v>5.2718278851663314</c:v>
                </c:pt>
                <c:pt idx="155">
                  <c:v>5.1786855814575974</c:v>
                </c:pt>
                <c:pt idx="156">
                  <c:v>5.084034331039903</c:v>
                </c:pt>
                <c:pt idx="157">
                  <c:v>4.9879538215184338</c:v>
                </c:pt>
                <c:pt idx="158">
                  <c:v>4.8905117119710653</c:v>
                </c:pt>
                <c:pt idx="159">
                  <c:v>4.7917847637745234</c:v>
                </c:pt>
                <c:pt idx="160">
                  <c:v>4.6918388288409396</c:v>
                </c:pt>
                <c:pt idx="161">
                  <c:v>4.5907494658953496</c:v>
                </c:pt>
                <c:pt idx="162">
                  <c:v>4.4885987939330301</c:v>
                </c:pt>
                <c:pt idx="163">
                  <c:v>4.3854562071817931</c:v>
                </c:pt>
                <c:pt idx="164">
                  <c:v>4.2814167677180723</c:v>
                </c:pt>
                <c:pt idx="165">
                  <c:v>4.1765585533762417</c:v>
                </c:pt>
                <c:pt idx="166">
                  <c:v>4.0709824913787784</c:v>
                </c:pt>
                <c:pt idx="167">
                  <c:v>3.9647537623115023</c:v>
                </c:pt>
                <c:pt idx="168">
                  <c:v>3.8579643194804527</c:v>
                </c:pt>
                <c:pt idx="169">
                  <c:v>3.7507069187146529</c:v>
                </c:pt>
                <c:pt idx="170">
                  <c:v>3.643057552947139</c:v>
                </c:pt>
                <c:pt idx="171">
                  <c:v>3.5350981093645983</c:v>
                </c:pt>
                <c:pt idx="172">
                  <c:v>3.4269307531624924</c:v>
                </c:pt>
                <c:pt idx="173">
                  <c:v>3.3186371678032547</c:v>
                </c:pt>
                <c:pt idx="174">
                  <c:v>3.2103023862612017</c:v>
                </c:pt>
                <c:pt idx="175">
                  <c:v>3.1020131419829902</c:v>
                </c:pt>
                <c:pt idx="176">
                  <c:v>2.9938569275981393</c:v>
                </c:pt>
                <c:pt idx="177">
                  <c:v>2.8859216997522759</c:v>
                </c:pt>
                <c:pt idx="178">
                  <c:v>2.7783124366139966</c:v>
                </c:pt>
                <c:pt idx="179">
                  <c:v>2.6711113228284868</c:v>
                </c:pt>
                <c:pt idx="180">
                  <c:v>2.5644021006507471</c:v>
                </c:pt>
                <c:pt idx="181">
                  <c:v>2.4582861645542398</c:v>
                </c:pt>
                <c:pt idx="182">
                  <c:v>2.3528252260958413</c:v>
                </c:pt>
                <c:pt idx="183">
                  <c:v>2.2481053377873823</c:v>
                </c:pt>
                <c:pt idx="184">
                  <c:v>2.1441940272753621</c:v>
                </c:pt>
                <c:pt idx="185">
                  <c:v>2.0411629590857951</c:v>
                </c:pt>
                <c:pt idx="186">
                  <c:v>1.9390693686209823</c:v>
                </c:pt>
                <c:pt idx="187">
                  <c:v>1.8379599410269463</c:v>
                </c:pt>
                <c:pt idx="188">
                  <c:v>1.737873840457395</c:v>
                </c:pt>
                <c:pt idx="189">
                  <c:v>1.6388614468035321</c:v>
                </c:pt>
                <c:pt idx="190">
                  <c:v>1.5409461810836516</c:v>
                </c:pt>
                <c:pt idx="191">
                  <c:v>1.4441499632850621</c:v>
                </c:pt>
                <c:pt idx="192">
                  <c:v>1.3484929932874821</c:v>
                </c:pt>
                <c:pt idx="193">
                  <c:v>1.2539937469141129</c:v>
                </c:pt>
                <c:pt idx="194">
                  <c:v>1.1606865010029561</c:v>
                </c:pt>
                <c:pt idx="195">
                  <c:v>1.0685818058020431</c:v>
                </c:pt>
                <c:pt idx="196">
                  <c:v>0.97770831057867558</c:v>
                </c:pt>
                <c:pt idx="197">
                  <c:v>0.88808959382473818</c:v>
                </c:pt>
                <c:pt idx="198">
                  <c:v>0.79974578674001062</c:v>
                </c:pt>
                <c:pt idx="199">
                  <c:v>0.71271196433643913</c:v>
                </c:pt>
                <c:pt idx="200">
                  <c:v>0.62699890268726932</c:v>
                </c:pt>
                <c:pt idx="201">
                  <c:v>0.5426352737827409</c:v>
                </c:pt>
                <c:pt idx="202">
                  <c:v>0.45962747533914644</c:v>
                </c:pt>
                <c:pt idx="203">
                  <c:v>0.37798375880066049</c:v>
                </c:pt>
                <c:pt idx="204">
                  <c:v>0.29773059942471114</c:v>
                </c:pt>
                <c:pt idx="205">
                  <c:v>0.21887229547374976</c:v>
                </c:pt>
                <c:pt idx="206">
                  <c:v>0.14141552549540709</c:v>
                </c:pt>
                <c:pt idx="207">
                  <c:v>6.5351078431289983E-2</c:v>
                </c:pt>
                <c:pt idx="208">
                  <c:v>-9.3072426437246225E-3</c:v>
                </c:pt>
                <c:pt idx="209">
                  <c:v>-8.2564244997165442E-2</c:v>
                </c:pt>
                <c:pt idx="210">
                  <c:v>-0.15440329050268364</c:v>
                </c:pt>
                <c:pt idx="211">
                  <c:v>-0.22482742141608292</c:v>
                </c:pt>
                <c:pt idx="212">
                  <c:v>-0.293819002306066</c:v>
                </c:pt>
                <c:pt idx="213">
                  <c:v>-0.36136339392598443</c:v>
                </c:pt>
                <c:pt idx="214">
                  <c:v>-0.42744804351577437</c:v>
                </c:pt>
                <c:pt idx="215">
                  <c:v>-0.49206163285059773</c:v>
                </c:pt>
                <c:pt idx="216">
                  <c:v>-0.55517694295326259</c:v>
                </c:pt>
                <c:pt idx="217">
                  <c:v>-0.61679011833952735</c:v>
                </c:pt>
                <c:pt idx="218">
                  <c:v>-0.67687895724712999</c:v>
                </c:pt>
                <c:pt idx="219">
                  <c:v>-0.73544336351821549</c:v>
                </c:pt>
                <c:pt idx="220">
                  <c:v>-0.79248140122835187</c:v>
                </c:pt>
                <c:pt idx="221">
                  <c:v>-0.84797310625030098</c:v>
                </c:pt>
                <c:pt idx="222">
                  <c:v>-0.90193805732290899</c:v>
                </c:pt>
                <c:pt idx="223">
                  <c:v>-0.9543713630952132</c:v>
                </c:pt>
                <c:pt idx="224">
                  <c:v>-1.005269454430082</c:v>
                </c:pt>
                <c:pt idx="225">
                  <c:v>-1.0546470051908625</c:v>
                </c:pt>
                <c:pt idx="226">
                  <c:v>-1.1025139080993285</c:v>
                </c:pt>
                <c:pt idx="227">
                  <c:v>-1.1488606459144128</c:v>
                </c:pt>
                <c:pt idx="228">
                  <c:v>-1.1936988033215605</c:v>
                </c:pt>
                <c:pt idx="229">
                  <c:v>-1.2370200200613397</c:v>
                </c:pt>
                <c:pt idx="230">
                  <c:v>-1.2788370393895165</c:v>
                </c:pt>
                <c:pt idx="231">
                  <c:v>-1.3191429254628837</c:v>
                </c:pt>
                <c:pt idx="232">
                  <c:v>-1.3579346284777727</c:v>
                </c:pt>
                <c:pt idx="233">
                  <c:v>-1.3952119618885774</c:v>
                </c:pt>
                <c:pt idx="234">
                  <c:v>-1.4309595358198561</c:v>
                </c:pt>
                <c:pt idx="235">
                  <c:v>-1.4651861923025045</c:v>
                </c:pt>
                <c:pt idx="236">
                  <c:v>-1.497900044202604</c:v>
                </c:pt>
                <c:pt idx="237">
                  <c:v>-1.5290920997897877</c:v>
                </c:pt>
                <c:pt idx="238">
                  <c:v>-1.5587763291225083</c:v>
                </c:pt>
                <c:pt idx="239">
                  <c:v>-1.5869650122073427</c:v>
                </c:pt>
                <c:pt idx="240">
                  <c:v>-1.6136527971537069</c:v>
                </c:pt>
                <c:pt idx="241">
                  <c:v>-1.6388568425637815</c:v>
                </c:pt>
                <c:pt idx="242">
                  <c:v>-1.6625751520791408</c:v>
                </c:pt>
                <c:pt idx="243">
                  <c:v>-1.6848273209491114</c:v>
                </c:pt>
                <c:pt idx="244">
                  <c:v>-1.7056306297540664</c:v>
                </c:pt>
                <c:pt idx="245">
                  <c:v>-1.7250009382873479</c:v>
                </c:pt>
                <c:pt idx="246">
                  <c:v>-1.7429535857332832</c:v>
                </c:pt>
                <c:pt idx="247">
                  <c:v>-1.7595034384730015</c:v>
                </c:pt>
                <c:pt idx="248">
                  <c:v>-1.7746652546752164</c:v>
                </c:pt>
                <c:pt idx="249">
                  <c:v>-1.7884537693233844</c:v>
                </c:pt>
                <c:pt idx="250">
                  <c:v>-1.8008837207599415</c:v>
                </c:pt>
                <c:pt idx="251">
                  <c:v>-1.8119698968269533</c:v>
                </c:pt>
                <c:pt idx="252">
                  <c:v>-1.8217271393376031</c:v>
                </c:pt>
                <c:pt idx="253">
                  <c:v>-1.8301703876821007</c:v>
                </c:pt>
                <c:pt idx="254">
                  <c:v>-1.8373146897505686</c:v>
                </c:pt>
                <c:pt idx="255">
                  <c:v>-1.8431752110421389</c:v>
                </c:pt>
                <c:pt idx="256">
                  <c:v>-1.8477672507170146</c:v>
                </c:pt>
                <c:pt idx="257">
                  <c:v>-1.8511062487376144</c:v>
                </c:pt>
                <c:pt idx="258">
                  <c:v>-1.8532078054702539</c:v>
                </c:pt>
                <c:pt idx="259">
                  <c:v>-1.8540876924747038</c:v>
                </c:pt>
                <c:pt idx="260">
                  <c:v>-1.8537618635757365</c:v>
                </c:pt>
                <c:pt idx="261">
                  <c:v>-1.8522635556972338</c:v>
                </c:pt>
                <c:pt idx="262">
                  <c:v>-1.8496037342658662</c:v>
                </c:pt>
                <c:pt idx="263">
                  <c:v>-1.8457956456620825</c:v>
                </c:pt>
                <c:pt idx="264">
                  <c:v>-1.8408539485805393</c:v>
                </c:pt>
                <c:pt idx="265">
                  <c:v>-1.8347941347989549</c:v>
                </c:pt>
                <c:pt idx="266">
                  <c:v>-1.8276496352773965</c:v>
                </c:pt>
                <c:pt idx="267">
                  <c:v>-1.8194319370317524</c:v>
                </c:pt>
                <c:pt idx="268">
                  <c:v>-1.8101550458956064</c:v>
                </c:pt>
                <c:pt idx="269">
                  <c:v>-1.7998345849167336</c:v>
                </c:pt>
                <c:pt idx="270">
                  <c:v>-1.7884871814932162</c:v>
                </c:pt>
                <c:pt idx="271">
                  <c:v>-1.7761304658867534</c:v>
                </c:pt>
                <c:pt idx="272">
                  <c:v>-1.762782703164643</c:v>
                </c:pt>
                <c:pt idx="273">
                  <c:v>-1.7484626983006462</c:v>
                </c:pt>
                <c:pt idx="274">
                  <c:v>-1.7331897537377943</c:v>
                </c:pt>
                <c:pt idx="275">
                  <c:v>-1.7169836232264812</c:v>
                </c:pt>
                <c:pt idx="276">
                  <c:v>-1.699864482886557</c:v>
                </c:pt>
                <c:pt idx="277">
                  <c:v>-1.6818528610921148</c:v>
                </c:pt>
                <c:pt idx="278">
                  <c:v>-1.6629696038231747</c:v>
                </c:pt>
                <c:pt idx="279">
                  <c:v>-1.6432358425756046</c:v>
                </c:pt>
                <c:pt idx="280">
                  <c:v>-1.6226729611263329</c:v>
                </c:pt>
                <c:pt idx="281">
                  <c:v>-1.6013025620481314</c:v>
                </c:pt>
                <c:pt idx="282">
                  <c:v>-1.5791464191433622</c:v>
                </c:pt>
                <c:pt idx="283">
                  <c:v>-1.5562264426009997</c:v>
                </c:pt>
                <c:pt idx="284">
                  <c:v>-1.5325646482273843</c:v>
                </c:pt>
                <c:pt idx="285">
                  <c:v>-1.5081831276295086</c:v>
                </c:pt>
                <c:pt idx="286">
                  <c:v>-1.483104016350683</c:v>
                </c:pt>
                <c:pt idx="287">
                  <c:v>-1.4573494577883885</c:v>
                </c:pt>
                <c:pt idx="288">
                  <c:v>-1.4309415739358984</c:v>
                </c:pt>
                <c:pt idx="289">
                  <c:v>-1.4039024399432329</c:v>
                </c:pt>
                <c:pt idx="290">
                  <c:v>-1.3762540595195201</c:v>
                </c:pt>
                <c:pt idx="291">
                  <c:v>-1.3480183425939627</c:v>
                </c:pt>
                <c:pt idx="292">
                  <c:v>-1.3192170835401404</c:v>
                </c:pt>
                <c:pt idx="293">
                  <c:v>-1.2898719430963774</c:v>
                </c:pt>
                <c:pt idx="294">
                  <c:v>-1.2600044334068325</c:v>
                </c:pt>
                <c:pt idx="295">
                  <c:v>-1.2296359050433248</c:v>
                </c:pt>
                <c:pt idx="296">
                  <c:v>-1.1987875364915039</c:v>
                </c:pt>
                <c:pt idx="297">
                  <c:v>-1.1674803243762688</c:v>
                </c:pt>
                <c:pt idx="298">
                  <c:v>-1.1357350773210169</c:v>
                </c:pt>
                <c:pt idx="299">
                  <c:v>-1.1035724125513764</c:v>
                </c:pt>
              </c:numCache>
            </c:numRef>
          </c:yVal>
          <c:smooth val="1"/>
          <c:extLst>
            <c:ext xmlns:c16="http://schemas.microsoft.com/office/drawing/2014/chart" uri="{C3380CC4-5D6E-409C-BE32-E72D297353CC}">
              <c16:uniqueId val="{00000008-3737-4C9B-80F3-A60303DDE51D}"/>
            </c:ext>
          </c:extLst>
        </c:ser>
        <c:ser>
          <c:idx val="4"/>
          <c:order val="4"/>
          <c:tx>
            <c:strRef>
              <c:f>VW!$AF$79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VW!$AF$80:$AF$379</c:f>
              <c:numCache>
                <c:formatCode>0.00</c:formatCode>
                <c:ptCount val="300"/>
                <c:pt idx="0">
                  <c:v>0</c:v>
                </c:pt>
                <c:pt idx="1">
                  <c:v>0</c:v>
                </c:pt>
                <c:pt idx="2">
                  <c:v>0</c:v>
                </c:pt>
                <c:pt idx="3">
                  <c:v>0</c:v>
                </c:pt>
                <c:pt idx="4">
                  <c:v>0</c:v>
                </c:pt>
                <c:pt idx="5">
                  <c:v>0</c:v>
                </c:pt>
                <c:pt idx="6">
                  <c:v>0</c:v>
                </c:pt>
                <c:pt idx="7">
                  <c:v>0</c:v>
                </c:pt>
                <c:pt idx="8">
                  <c:v>4.6321928034520338E-10</c:v>
                </c:pt>
                <c:pt idx="9">
                  <c:v>9.4986003313357796E-6</c:v>
                </c:pt>
                <c:pt idx="10">
                  <c:v>4.6739854857038843E-5</c:v>
                </c:pt>
                <c:pt idx="11">
                  <c:v>1.368671258293749E-4</c:v>
                </c:pt>
                <c:pt idx="12">
                  <c:v>3.1049472168841684E-4</c:v>
                </c:pt>
                <c:pt idx="13">
                  <c:v>6.0252061328807847E-4</c:v>
                </c:pt>
                <c:pt idx="14">
                  <c:v>1.0608072784771909E-3</c:v>
                </c:pt>
                <c:pt idx="15">
                  <c:v>1.7257957553294115E-3</c:v>
                </c:pt>
                <c:pt idx="16">
                  <c:v>2.6485901246655567E-3</c:v>
                </c:pt>
                <c:pt idx="17">
                  <c:v>3.8817767924715172E-3</c:v>
                </c:pt>
                <c:pt idx="18">
                  <c:v>5.4777609017426735E-3</c:v>
                </c:pt>
                <c:pt idx="19">
                  <c:v>7.4890327551401419E-3</c:v>
                </c:pt>
                <c:pt idx="20">
                  <c:v>9.958458312474874E-3</c:v>
                </c:pt>
                <c:pt idx="21">
                  <c:v>1.2939108230398205E-2</c:v>
                </c:pt>
                <c:pt idx="22">
                  <c:v>1.6485106598458005E-2</c:v>
                </c:pt>
                <c:pt idx="23">
                  <c:v>2.0650047789807131E-2</c:v>
                </c:pt>
                <c:pt idx="24">
                  <c:v>2.5496638614266608E-2</c:v>
                </c:pt>
                <c:pt idx="25">
                  <c:v>3.1095761499532141E-2</c:v>
                </c:pt>
                <c:pt idx="26">
                  <c:v>3.7524807242094831E-2</c:v>
                </c:pt>
                <c:pt idx="27">
                  <c:v>4.4875780054606219E-2</c:v>
                </c:pt>
                <c:pt idx="28">
                  <c:v>5.3243832828302112E-2</c:v>
                </c:pt>
                <c:pt idx="29">
                  <c:v>6.2744315978930681E-2</c:v>
                </c:pt>
                <c:pt idx="30">
                  <c:v>7.3492042779427419E-2</c:v>
                </c:pt>
                <c:pt idx="31">
                  <c:v>8.5627269132962897E-2</c:v>
                </c:pt>
                <c:pt idx="32">
                  <c:v>9.9285702593969516E-2</c:v>
                </c:pt>
                <c:pt idx="33">
                  <c:v>0.11462393979063068</c:v>
                </c:pt>
                <c:pt idx="34">
                  <c:v>0.1318190264294441</c:v>
                </c:pt>
                <c:pt idx="35">
                  <c:v>0.15105428628145634</c:v>
                </c:pt>
                <c:pt idx="36">
                  <c:v>0.17252647137694899</c:v>
                </c:pt>
                <c:pt idx="37">
                  <c:v>0.19643438214998138</c:v>
                </c:pt>
                <c:pt idx="38">
                  <c:v>0.22298658601183044</c:v>
                </c:pt>
                <c:pt idx="39">
                  <c:v>0.2523911842471912</c:v>
                </c:pt>
                <c:pt idx="40">
                  <c:v>0.28485437562813787</c:v>
                </c:pt>
                <c:pt idx="41">
                  <c:v>0.3205902593676867</c:v>
                </c:pt>
                <c:pt idx="42">
                  <c:v>0.35981056838726155</c:v>
                </c:pt>
                <c:pt idx="43">
                  <c:v>0.40271422288192504</c:v>
                </c:pt>
                <c:pt idx="44">
                  <c:v>0.44948850112071792</c:v>
                </c:pt>
                <c:pt idx="45">
                  <c:v>0.5002825548844656</c:v>
                </c:pt>
                <c:pt idx="46">
                  <c:v>0.55522090653561051</c:v>
                </c:pt>
                <c:pt idx="47">
                  <c:v>0.61440005017412413</c:v>
                </c:pt>
                <c:pt idx="48">
                  <c:v>0.67788299289325138</c:v>
                </c:pt>
                <c:pt idx="49">
                  <c:v>0.74568568104794686</c:v>
                </c:pt>
                <c:pt idx="50">
                  <c:v>0.81778359966662972</c:v>
                </c:pt>
                <c:pt idx="51">
                  <c:v>0.89411020068802038</c:v>
                </c:pt>
                <c:pt idx="52">
                  <c:v>0.97454489207682726</c:v>
                </c:pt>
                <c:pt idx="53">
                  <c:v>1.0589118447393358</c:v>
                </c:pt>
                <c:pt idx="54">
                  <c:v>1.1470085871888041</c:v>
                </c:pt>
                <c:pt idx="55">
                  <c:v>1.2385849145507881</c:v>
                </c:pt>
                <c:pt idx="56">
                  <c:v>1.3333675893280774</c:v>
                </c:pt>
                <c:pt idx="57">
                  <c:v>1.4310481182960157</c:v>
                </c:pt>
                <c:pt idx="58">
                  <c:v>1.5312963082912439</c:v>
                </c:pt>
                <c:pt idx="59">
                  <c:v>1.633765919888186</c:v>
                </c:pt>
                <c:pt idx="60">
                  <c:v>1.7381069697824416</c:v>
                </c:pt>
                <c:pt idx="61">
                  <c:v>1.8439581462994317</c:v>
                </c:pt>
                <c:pt idx="62">
                  <c:v>1.9509761383429678</c:v>
                </c:pt>
                <c:pt idx="63">
                  <c:v>2.0588165462583543</c:v>
                </c:pt>
                <c:pt idx="64">
                  <c:v>2.1671600699206781</c:v>
                </c:pt>
                <c:pt idx="65">
                  <c:v>2.2757208022957771</c:v>
                </c:pt>
                <c:pt idx="66">
                  <c:v>2.3842309642681245</c:v>
                </c:pt>
                <c:pt idx="67">
                  <c:v>2.4924649322704129</c:v>
                </c:pt>
                <c:pt idx="68">
                  <c:v>2.6002249183003041</c:v>
                </c:pt>
                <c:pt idx="69">
                  <c:v>2.707343862228961</c:v>
                </c:pt>
                <c:pt idx="70">
                  <c:v>2.813690566780394</c:v>
                </c:pt>
                <c:pt idx="71">
                  <c:v>2.9191638292328763</c:v>
                </c:pt>
                <c:pt idx="72">
                  <c:v>3.0236964407070004</c:v>
                </c:pt>
                <c:pt idx="73">
                  <c:v>3.1272499377750367</c:v>
                </c:pt>
                <c:pt idx="74">
                  <c:v>3.2298091678602172</c:v>
                </c:pt>
                <c:pt idx="75">
                  <c:v>3.3313876107916727</c:v>
                </c:pt>
                <c:pt idx="76">
                  <c:v>3.4320136862423718</c:v>
                </c:pt>
                <c:pt idx="77">
                  <c:v>3.5317174844502399</c:v>
                </c:pt>
                <c:pt idx="78">
                  <c:v>3.6305392324565009</c:v>
                </c:pt>
                <c:pt idx="79">
                  <c:v>3.7285288119303561</c:v>
                </c:pt>
                <c:pt idx="80">
                  <c:v>3.8257536948166653</c:v>
                </c:pt>
                <c:pt idx="81">
                  <c:v>3.9222683709825312</c:v>
                </c:pt>
                <c:pt idx="82">
                  <c:v>4.0181229187428231</c:v>
                </c:pt>
                <c:pt idx="83">
                  <c:v>4.1133749160238793</c:v>
                </c:pt>
                <c:pt idx="84">
                  <c:v>4.2080606949765658</c:v>
                </c:pt>
                <c:pt idx="85">
                  <c:v>4.3022059209991763</c:v>
                </c:pt>
                <c:pt idx="86">
                  <c:v>4.3958100051539937</c:v>
                </c:pt>
                <c:pt idx="87">
                  <c:v>4.4888679102003941</c:v>
                </c:pt>
                <c:pt idx="88">
                  <c:v>4.5813453423085546</c:v>
                </c:pt>
                <c:pt idx="89">
                  <c:v>4.6731903700760036</c:v>
                </c:pt>
                <c:pt idx="90">
                  <c:v>4.7643289104766797</c:v>
                </c:pt>
                <c:pt idx="91">
                  <c:v>4.8546582329813619</c:v>
                </c:pt>
                <c:pt idx="92">
                  <c:v>4.9440518550694383</c:v>
                </c:pt>
                <c:pt idx="93">
                  <c:v>5.0323642985857981</c:v>
                </c:pt>
                <c:pt idx="94">
                  <c:v>5.1194349532737284</c:v>
                </c:pt>
                <c:pt idx="95">
                  <c:v>5.2050816972483709</c:v>
                </c:pt>
                <c:pt idx="96">
                  <c:v>5.2891135092818171</c:v>
                </c:pt>
                <c:pt idx="97">
                  <c:v>5.3713335485831077</c:v>
                </c:pt>
                <c:pt idx="98">
                  <c:v>5.451540361668882</c:v>
                </c:pt>
                <c:pt idx="99">
                  <c:v>5.5295195392905718</c:v>
                </c:pt>
                <c:pt idx="100">
                  <c:v>5.6050452310683383</c:v>
                </c:pt>
                <c:pt idx="101">
                  <c:v>5.6779017557247471</c:v>
                </c:pt>
                <c:pt idx="102">
                  <c:v>5.74787476833301</c:v>
                </c:pt>
                <c:pt idx="103">
                  <c:v>5.8147690751494334</c:v>
                </c:pt>
                <c:pt idx="104">
                  <c:v>5.8784169531691761</c:v>
                </c:pt>
                <c:pt idx="105">
                  <c:v>5.9386453253647655</c:v>
                </c:pt>
                <c:pt idx="106">
                  <c:v>5.9952927830689582</c:v>
                </c:pt>
                <c:pt idx="107">
                  <c:v>6.0482196643410999</c:v>
                </c:pt>
                <c:pt idx="108">
                  <c:v>6.097314745470972</c:v>
                </c:pt>
                <c:pt idx="109">
                  <c:v>6.1424914162139714</c:v>
                </c:pt>
                <c:pt idx="110">
                  <c:v>6.1836733794029186</c:v>
                </c:pt>
                <c:pt idx="111">
                  <c:v>6.2208107621807027</c:v>
                </c:pt>
                <c:pt idx="112">
                  <c:v>6.2538872506390559</c:v>
                </c:pt>
                <c:pt idx="113">
                  <c:v>6.2829055076514493</c:v>
                </c:pt>
                <c:pt idx="114">
                  <c:v>6.3078826944373914</c:v>
                </c:pt>
                <c:pt idx="115">
                  <c:v>6.3288478357789462</c:v>
                </c:pt>
                <c:pt idx="116">
                  <c:v>6.345858862078317</c:v>
                </c:pt>
                <c:pt idx="117">
                  <c:v>6.3589712901503779</c:v>
                </c:pt>
                <c:pt idx="118">
                  <c:v>6.3682544591820864</c:v>
                </c:pt>
                <c:pt idx="119">
                  <c:v>6.3737915807362029</c:v>
                </c:pt>
                <c:pt idx="120">
                  <c:v>6.3756769555938266</c:v>
                </c:pt>
                <c:pt idx="121">
                  <c:v>6.3740047947805207</c:v>
                </c:pt>
                <c:pt idx="122">
                  <c:v>6.3688776023757736</c:v>
                </c:pt>
                <c:pt idx="123">
                  <c:v>6.3603963993729993</c:v>
                </c:pt>
                <c:pt idx="124">
                  <c:v>6.3486409971447255</c:v>
                </c:pt>
                <c:pt idx="125">
                  <c:v>6.3337006752373917</c:v>
                </c:pt>
                <c:pt idx="126">
                  <c:v>6.3156664296152849</c:v>
                </c:pt>
                <c:pt idx="127">
                  <c:v>6.2946483559432016</c:v>
                </c:pt>
                <c:pt idx="128">
                  <c:v>6.2707362804605946</c:v>
                </c:pt>
                <c:pt idx="129">
                  <c:v>6.2439986289645786</c:v>
                </c:pt>
                <c:pt idx="130">
                  <c:v>6.214496565595554</c:v>
                </c:pt>
                <c:pt idx="131">
                  <c:v>6.1823055937730285</c:v>
                </c:pt>
                <c:pt idx="132">
                  <c:v>6.1474962883881314</c:v>
                </c:pt>
                <c:pt idx="133">
                  <c:v>6.1101325491172069</c:v>
                </c:pt>
                <c:pt idx="134">
                  <c:v>6.0702631805461227</c:v>
                </c:pt>
                <c:pt idx="135">
                  <c:v>6.0279425690380428</c:v>
                </c:pt>
                <c:pt idx="136">
                  <c:v>5.9832132247482077</c:v>
                </c:pt>
                <c:pt idx="137">
                  <c:v>5.9361151776145968</c:v>
                </c:pt>
                <c:pt idx="138">
                  <c:v>5.8866781596621314</c:v>
                </c:pt>
                <c:pt idx="139">
                  <c:v>5.8349506560665683</c:v>
                </c:pt>
                <c:pt idx="140">
                  <c:v>5.7809713691480171</c:v>
                </c:pt>
                <c:pt idx="141">
                  <c:v>5.7247768676024116</c:v>
                </c:pt>
                <c:pt idx="142">
                  <c:v>5.6664033836596932</c:v>
                </c:pt>
                <c:pt idx="143">
                  <c:v>5.6058770911047313</c:v>
                </c:pt>
                <c:pt idx="144">
                  <c:v>5.5432437827617873</c:v>
                </c:pt>
                <c:pt idx="145">
                  <c:v>5.4785399748682941</c:v>
                </c:pt>
                <c:pt idx="146">
                  <c:v>5.4118100271936704</c:v>
                </c:pt>
                <c:pt idx="147">
                  <c:v>5.3430976946705391</c:v>
                </c:pt>
                <c:pt idx="148">
                  <c:v>5.2724447627782514</c:v>
                </c:pt>
                <c:pt idx="149">
                  <c:v>5.1999013971047185</c:v>
                </c:pt>
                <c:pt idx="150">
                  <c:v>5.1255255433711486</c:v>
                </c:pt>
                <c:pt idx="151">
                  <c:v>5.0493624292000829</c:v>
                </c:pt>
                <c:pt idx="152">
                  <c:v>4.9714638363754649</c:v>
                </c:pt>
                <c:pt idx="153">
                  <c:v>4.891879733314326</c:v>
                </c:pt>
                <c:pt idx="154">
                  <c:v>4.8106575020610665</c:v>
                </c:pt>
                <c:pt idx="155">
                  <c:v>4.7278522321364598</c:v>
                </c:pt>
                <c:pt idx="156">
                  <c:v>4.6435261694157788</c:v>
                </c:pt>
                <c:pt idx="157">
                  <c:v>4.5577472953108504</c:v>
                </c:pt>
                <c:pt idx="158">
                  <c:v>4.4705786747508487</c:v>
                </c:pt>
                <c:pt idx="159">
                  <c:v>4.3820877074080133</c:v>
                </c:pt>
                <c:pt idx="160">
                  <c:v>4.2923370366630378</c:v>
                </c:pt>
                <c:pt idx="161">
                  <c:v>4.2013938006371108</c:v>
                </c:pt>
                <c:pt idx="162">
                  <c:v>4.1093300269827111</c:v>
                </c:pt>
                <c:pt idx="163">
                  <c:v>4.0162119139212322</c:v>
                </c:pt>
                <c:pt idx="164">
                  <c:v>3.922118818646926</c:v>
                </c:pt>
                <c:pt idx="165">
                  <c:v>3.8271238634116016</c:v>
                </c:pt>
                <c:pt idx="166">
                  <c:v>3.7313116421260113</c:v>
                </c:pt>
                <c:pt idx="167">
                  <c:v>3.6347498747913027</c:v>
                </c:pt>
                <c:pt idx="168">
                  <c:v>3.5375173674280882</c:v>
                </c:pt>
                <c:pt idx="169">
                  <c:v>3.4396960650061339</c:v>
                </c:pt>
                <c:pt idx="170">
                  <c:v>3.3413592793378077</c:v>
                </c:pt>
                <c:pt idx="171">
                  <c:v>3.2425818853173962</c:v>
                </c:pt>
                <c:pt idx="172">
                  <c:v>3.143450305638833</c:v>
                </c:pt>
                <c:pt idx="173">
                  <c:v>3.0440422344682374</c:v>
                </c:pt>
                <c:pt idx="174">
                  <c:v>2.9444354350043582</c:v>
                </c:pt>
                <c:pt idx="175">
                  <c:v>2.844708709684272</c:v>
                </c:pt>
                <c:pt idx="176">
                  <c:v>2.7449414118158506</c:v>
                </c:pt>
                <c:pt idx="177">
                  <c:v>2.6452133554676585</c:v>
                </c:pt>
                <c:pt idx="178">
                  <c:v>2.5456139458287654</c:v>
                </c:pt>
                <c:pt idx="179">
                  <c:v>2.4462222110000589</c:v>
                </c:pt>
                <c:pt idx="180">
                  <c:v>2.3471158007179049</c:v>
                </c:pt>
                <c:pt idx="181">
                  <c:v>2.2483819233042222</c:v>
                </c:pt>
                <c:pt idx="182">
                  <c:v>2.1500878400140722</c:v>
                </c:pt>
                <c:pt idx="183">
                  <c:v>2.052309804728452</c:v>
                </c:pt>
                <c:pt idx="184">
                  <c:v>1.9551157065112517</c:v>
                </c:pt>
                <c:pt idx="185">
                  <c:v>1.8585734876567805</c:v>
                </c:pt>
                <c:pt idx="186">
                  <c:v>1.7627430558649748</c:v>
                </c:pt>
                <c:pt idx="187">
                  <c:v>1.6676762558041254</c:v>
                </c:pt>
                <c:pt idx="188">
                  <c:v>1.5734185976344846</c:v>
                </c:pt>
                <c:pt idx="189">
                  <c:v>1.4800198489402925</c:v>
                </c:pt>
                <c:pt idx="190">
                  <c:v>1.3875153128955677</c:v>
                </c:pt>
                <c:pt idx="191">
                  <c:v>1.2959356950560197</c:v>
                </c:pt>
                <c:pt idx="192">
                  <c:v>1.2053091696545422</c:v>
                </c:pt>
                <c:pt idx="193">
                  <c:v>1.1156616917399522</c:v>
                </c:pt>
                <c:pt idx="194">
                  <c:v>1.0270270192645257</c:v>
                </c:pt>
                <c:pt idx="195">
                  <c:v>0.93942710753380765</c:v>
                </c:pt>
                <c:pt idx="196">
                  <c:v>0.85289094408371935</c:v>
                </c:pt>
                <c:pt idx="197">
                  <c:v>0.76744604717312737</c:v>
                </c:pt>
                <c:pt idx="198">
                  <c:v>0.68311737041805676</c:v>
                </c:pt>
                <c:pt idx="199">
                  <c:v>0.59993750458944717</c:v>
                </c:pt>
                <c:pt idx="200">
                  <c:v>0.51792707056989362</c:v>
                </c:pt>
                <c:pt idx="201">
                  <c:v>0.43711375455460821</c:v>
                </c:pt>
                <c:pt idx="202">
                  <c:v>0.35751434149374511</c:v>
                </c:pt>
                <c:pt idx="203">
                  <c:v>0.27914383064876486</c:v>
                </c:pt>
                <c:pt idx="204">
                  <c:v>0.20202672902669255</c:v>
                </c:pt>
                <c:pt idx="205">
                  <c:v>0.12617700781788305</c:v>
                </c:pt>
                <c:pt idx="206">
                  <c:v>5.1607402095217157E-2</c:v>
                </c:pt>
                <c:pt idx="207">
                  <c:v>-2.1678706405608646E-2</c:v>
                </c:pt>
                <c:pt idx="208">
                  <c:v>-9.3667771445104353E-2</c:v>
                </c:pt>
                <c:pt idx="209">
                  <c:v>-0.16435456628545422</c:v>
                </c:pt>
                <c:pt idx="210">
                  <c:v>-0.23372420571944424</c:v>
                </c:pt>
                <c:pt idx="211">
                  <c:v>-0.3017706839833354</c:v>
                </c:pt>
                <c:pt idx="212">
                  <c:v>-0.36847884434739314</c:v>
                </c:pt>
                <c:pt idx="213">
                  <c:v>-0.43383315786477511</c:v>
                </c:pt>
                <c:pt idx="214">
                  <c:v>-0.49781934574598119</c:v>
                </c:pt>
                <c:pt idx="215">
                  <c:v>-0.56042406008199919</c:v>
                </c:pt>
                <c:pt idx="216">
                  <c:v>-0.62162548637107018</c:v>
                </c:pt>
                <c:pt idx="217">
                  <c:v>-0.68141291470566667</c:v>
                </c:pt>
                <c:pt idx="218">
                  <c:v>-0.73976803278249625</c:v>
                </c:pt>
                <c:pt idx="219">
                  <c:v>-0.79668315949081603</c:v>
                </c:pt>
                <c:pt idx="220">
                  <c:v>-0.85215230165938571</c:v>
                </c:pt>
                <c:pt idx="221">
                  <c:v>-0.9061600135823068</c:v>
                </c:pt>
                <c:pt idx="222">
                  <c:v>-0.95871102355188542</c:v>
                </c:pt>
                <c:pt idx="223">
                  <c:v>-1.0098013006561073</c:v>
                </c:pt>
                <c:pt idx="224">
                  <c:v>-1.0594258990151391</c:v>
                </c:pt>
                <c:pt idx="225">
                  <c:v>-1.1075902654024805</c:v>
                </c:pt>
                <c:pt idx="226">
                  <c:v>-1.1542997010070011</c:v>
                </c:pt>
                <c:pt idx="227">
                  <c:v>-1.1995491496021125</c:v>
                </c:pt>
                <c:pt idx="228">
                  <c:v>-1.2433432564494384</c:v>
                </c:pt>
                <c:pt idx="229">
                  <c:v>-1.2856779378289904</c:v>
                </c:pt>
                <c:pt idx="230">
                  <c:v>-1.3265589831265046</c:v>
                </c:pt>
                <c:pt idx="231">
                  <c:v>-1.365983782003994</c:v>
                </c:pt>
                <c:pt idx="232">
                  <c:v>-1.4039500243324223</c:v>
                </c:pt>
                <c:pt idx="233">
                  <c:v>-1.440457247558258</c:v>
                </c:pt>
                <c:pt idx="234">
                  <c:v>-1.4754969314412685</c:v>
                </c:pt>
                <c:pt idx="235">
                  <c:v>-1.5090722642337731</c:v>
                </c:pt>
                <c:pt idx="236">
                  <c:v>-1.5411887205847417</c:v>
                </c:pt>
                <c:pt idx="237">
                  <c:v>-1.5718428963471609</c:v>
                </c:pt>
                <c:pt idx="238">
                  <c:v>-1.601042370362292</c:v>
                </c:pt>
                <c:pt idx="239">
                  <c:v>-1.6287963436641171</c:v>
                </c:pt>
                <c:pt idx="240">
                  <c:v>-1.6551047574861817</c:v>
                </c:pt>
                <c:pt idx="241">
                  <c:v>-1.6799782054180017</c:v>
                </c:pt>
                <c:pt idx="242">
                  <c:v>-1.7034190979057964</c:v>
                </c:pt>
                <c:pt idx="243">
                  <c:v>-1.7254400265256544</c:v>
                </c:pt>
                <c:pt idx="244">
                  <c:v>-1.746054837196275</c:v>
                </c:pt>
                <c:pt idx="245">
                  <c:v>-1.765276955338877</c:v>
                </c:pt>
                <c:pt idx="246">
                  <c:v>-1.7831197343322387</c:v>
                </c:pt>
                <c:pt idx="247">
                  <c:v>-1.799596366003096</c:v>
                </c:pt>
                <c:pt idx="248">
                  <c:v>-1.8147200880272998</c:v>
                </c:pt>
                <c:pt idx="249">
                  <c:v>-1.828504237507601</c:v>
                </c:pt>
                <c:pt idx="250">
                  <c:v>-1.840962244819961</c:v>
                </c:pt>
                <c:pt idx="251">
                  <c:v>-1.8521076454265981</c:v>
                </c:pt>
                <c:pt idx="252">
                  <c:v>-1.8619540769358145</c:v>
                </c:pt>
                <c:pt idx="253">
                  <c:v>-1.870515310844219</c:v>
                </c:pt>
                <c:pt idx="254">
                  <c:v>-1.8778052572287682</c:v>
                </c:pt>
                <c:pt idx="255">
                  <c:v>-1.8838379688554772</c:v>
                </c:pt>
                <c:pt idx="256">
                  <c:v>-1.8886276517704415</c:v>
                </c:pt>
                <c:pt idx="257">
                  <c:v>-1.8921886714480891</c:v>
                </c:pt>
                <c:pt idx="258">
                  <c:v>-1.8945355715001981</c:v>
                </c:pt>
                <c:pt idx="259">
                  <c:v>-1.8956830850904189</c:v>
                </c:pt>
                <c:pt idx="260">
                  <c:v>-1.8956461480421327</c:v>
                </c:pt>
                <c:pt idx="261">
                  <c:v>-1.8944494105452641</c:v>
                </c:pt>
                <c:pt idx="262">
                  <c:v>-1.89210751297107</c:v>
                </c:pt>
                <c:pt idx="263">
                  <c:v>-1.8886342485153762</c:v>
                </c:pt>
                <c:pt idx="264">
                  <c:v>-1.8840441062638882</c:v>
                </c:pt>
                <c:pt idx="265">
                  <c:v>-1.8783521000834549</c:v>
                </c:pt>
                <c:pt idx="266">
                  <c:v>-1.8715834139480103</c:v>
                </c:pt>
                <c:pt idx="267">
                  <c:v>-1.8637534674358613</c:v>
                </c:pt>
                <c:pt idx="268">
                  <c:v>-1.8548769938137311</c:v>
                </c:pt>
                <c:pt idx="269">
                  <c:v>-1.8449695723084623</c:v>
                </c:pt>
                <c:pt idx="270">
                  <c:v>-1.8340474443872039</c:v>
                </c:pt>
                <c:pt idx="271">
                  <c:v>-1.8221276432256504</c:v>
                </c:pt>
                <c:pt idx="272">
                  <c:v>-1.8092277539430586</c:v>
                </c:pt>
                <c:pt idx="273">
                  <c:v>-1.7953658254225631</c:v>
                </c:pt>
                <c:pt idx="274">
                  <c:v>-1.7805603560837</c:v>
                </c:pt>
                <c:pt idx="275">
                  <c:v>-1.7648302770350279</c:v>
                </c:pt>
                <c:pt idx="276">
                  <c:v>-1.7481949274076836</c:v>
                </c:pt>
                <c:pt idx="277">
                  <c:v>-1.7306739943652902</c:v>
                </c:pt>
                <c:pt idx="278">
                  <c:v>-1.7122874826123673</c:v>
                </c:pt>
                <c:pt idx="279">
                  <c:v>-1.6930556872205427</c:v>
                </c:pt>
                <c:pt idx="280">
                  <c:v>-1.6729991649462181</c:v>
                </c:pt>
                <c:pt idx="281">
                  <c:v>-1.652138704917792</c:v>
                </c:pt>
                <c:pt idx="282">
                  <c:v>-1.630495286009894</c:v>
                </c:pt>
                <c:pt idx="283">
                  <c:v>-1.608090044862245</c:v>
                </c:pt>
                <c:pt idx="284">
                  <c:v>-1.5849442463177965</c:v>
                </c:pt>
                <c:pt idx="285">
                  <c:v>-1.5610792538655547</c:v>
                </c:pt>
                <c:pt idx="286">
                  <c:v>-1.5365164983008279</c:v>
                </c:pt>
                <c:pt idx="287">
                  <c:v>-1.5112774426306896</c:v>
                </c:pt>
                <c:pt idx="288">
                  <c:v>-1.4853835528764816</c:v>
                </c:pt>
                <c:pt idx="289">
                  <c:v>-1.4588562727141545</c:v>
                </c:pt>
                <c:pt idx="290">
                  <c:v>-1.431716999154985</c:v>
                </c:pt>
                <c:pt idx="291">
                  <c:v>-1.4039870594999471</c:v>
                </c:pt>
                <c:pt idx="292">
                  <c:v>-1.3756876892499366</c:v>
                </c:pt>
                <c:pt idx="293">
                  <c:v>-1.3468400135600511</c:v>
                </c:pt>
                <c:pt idx="294">
                  <c:v>-1.3174650323641777</c:v>
                </c:pt>
                <c:pt idx="295">
                  <c:v>-1.2875836078803704</c:v>
                </c:pt>
                <c:pt idx="296">
                  <c:v>-1.2572164543236783</c:v>
                </c:pt>
                <c:pt idx="297">
                  <c:v>-1.2263841287161326</c:v>
                </c:pt>
                <c:pt idx="298">
                  <c:v>-1.1951070249628677</c:v>
                </c:pt>
                <c:pt idx="299">
                  <c:v>-1.1634053701294729</c:v>
                </c:pt>
              </c:numCache>
            </c:numRef>
          </c:yVal>
          <c:smooth val="1"/>
          <c:extLst>
            <c:ext xmlns:c16="http://schemas.microsoft.com/office/drawing/2014/chart" uri="{C3380CC4-5D6E-409C-BE32-E72D297353CC}">
              <c16:uniqueId val="{0000000A-3737-4C9B-80F3-A60303DDE51D}"/>
            </c:ext>
          </c:extLst>
        </c:ser>
        <c:ser>
          <c:idx val="5"/>
          <c:order val="5"/>
          <c:tx>
            <c:strRef>
              <c:f>VW!$AG$79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VW!$AG$80:$AG$379</c:f>
              <c:numCache>
                <c:formatCode>0.00</c:formatCode>
                <c:ptCount val="300"/>
                <c:pt idx="0">
                  <c:v>0</c:v>
                </c:pt>
                <c:pt idx="1">
                  <c:v>0</c:v>
                </c:pt>
                <c:pt idx="2">
                  <c:v>0</c:v>
                </c:pt>
                <c:pt idx="3">
                  <c:v>0</c:v>
                </c:pt>
                <c:pt idx="4">
                  <c:v>0</c:v>
                </c:pt>
                <c:pt idx="5">
                  <c:v>0</c:v>
                </c:pt>
                <c:pt idx="6">
                  <c:v>0</c:v>
                </c:pt>
                <c:pt idx="7">
                  <c:v>0</c:v>
                </c:pt>
                <c:pt idx="8">
                  <c:v>-3.3990350767379628E-10</c:v>
                </c:pt>
                <c:pt idx="9">
                  <c:v>1.598165618296196E-6</c:v>
                </c:pt>
                <c:pt idx="10">
                  <c:v>1.0006554921049445E-5</c:v>
                </c:pt>
                <c:pt idx="11">
                  <c:v>3.4116284945543767E-5</c:v>
                </c:pt>
                <c:pt idx="12">
                  <c:v>8.6258813296946662E-5</c:v>
                </c:pt>
                <c:pt idx="13">
                  <c:v>1.8193753668981657E-4</c:v>
                </c:pt>
                <c:pt idx="14">
                  <c:v>3.41040575964781E-4</c:v>
                </c:pt>
                <c:pt idx="15">
                  <c:v>5.8629589207120686E-4</c:v>
                </c:pt>
                <c:pt idx="16">
                  <c:v>9.4222511441046817E-4</c:v>
                </c:pt>
                <c:pt idx="17">
                  <c:v>1.4369447420083891E-3</c:v>
                </c:pt>
                <c:pt idx="18">
                  <c:v>2.1002795939625766E-3</c:v>
                </c:pt>
                <c:pt idx="19">
                  <c:v>2.9631580672037569E-3</c:v>
                </c:pt>
                <c:pt idx="20">
                  <c:v>4.0559552135167737E-3</c:v>
                </c:pt>
                <c:pt idx="21">
                  <c:v>5.4094396786195913E-3</c:v>
                </c:pt>
                <c:pt idx="22">
                  <c:v>7.0570010321455148E-3</c:v>
                </c:pt>
                <c:pt idx="23">
                  <c:v>9.0329366163284797E-3</c:v>
                </c:pt>
                <c:pt idx="24">
                  <c:v>1.1373704967046476E-2</c:v>
                </c:pt>
                <c:pt idx="25">
                  <c:v>1.4119955601359221E-2</c:v>
                </c:pt>
                <c:pt idx="26">
                  <c:v>1.7316377545472352E-2</c:v>
                </c:pt>
                <c:pt idx="27">
                  <c:v>2.1012960699750238E-2</c:v>
                </c:pt>
                <c:pt idx="28">
                  <c:v>2.5265108824590862E-2</c:v>
                </c:pt>
                <c:pt idx="29">
                  <c:v>3.0134484138537539E-2</c:v>
                </c:pt>
                <c:pt idx="30">
                  <c:v>3.5689116335860888E-2</c:v>
                </c:pt>
                <c:pt idx="31">
                  <c:v>4.2003953058159217E-2</c:v>
                </c:pt>
                <c:pt idx="32">
                  <c:v>4.9161070022995926E-2</c:v>
                </c:pt>
                <c:pt idx="33">
                  <c:v>5.7248356791671208E-2</c:v>
                </c:pt>
                <c:pt idx="34">
                  <c:v>6.6364219492413279E-2</c:v>
                </c:pt>
                <c:pt idx="35">
                  <c:v>7.6615996454375654E-2</c:v>
                </c:pt>
                <c:pt idx="36">
                  <c:v>8.811843665494086E-2</c:v>
                </c:pt>
                <c:pt idx="37">
                  <c:v>0.10099327600301576</c:v>
                </c:pt>
                <c:pt idx="38">
                  <c:v>0.1153680868051403</c:v>
                </c:pt>
                <c:pt idx="39">
                  <c:v>0.13137564228484666</c:v>
                </c:pt>
                <c:pt idx="40">
                  <c:v>0.14915146921310585</c:v>
                </c:pt>
                <c:pt idx="41">
                  <c:v>0.16883465331351269</c:v>
                </c:pt>
                <c:pt idx="42">
                  <c:v>0.19056789221096987</c:v>
                </c:pt>
                <c:pt idx="43">
                  <c:v>0.2144935501619061</c:v>
                </c:pt>
                <c:pt idx="44">
                  <c:v>0.24075110698349617</c:v>
                </c:pt>
                <c:pt idx="45">
                  <c:v>0.26947207941822987</c:v>
                </c:pt>
                <c:pt idx="46">
                  <c:v>0.30077553216723102</c:v>
                </c:pt>
                <c:pt idx="47">
                  <c:v>0.3347684027143944</c:v>
                </c:pt>
                <c:pt idx="48">
                  <c:v>0.37154297309562484</c:v>
                </c:pt>
                <c:pt idx="49">
                  <c:v>0.41117240714963021</c:v>
                </c:pt>
                <c:pt idx="50">
                  <c:v>0.45370796515210848</c:v>
                </c:pt>
                <c:pt idx="51">
                  <c:v>0.49917859526783859</c:v>
                </c:pt>
                <c:pt idx="52">
                  <c:v>0.54758749218626768</c:v>
                </c:pt>
                <c:pt idx="53">
                  <c:v>0.59890824307093327</c:v>
                </c:pt>
                <c:pt idx="54">
                  <c:v>0.65308805839003581</c:v>
                </c:pt>
                <c:pt idx="55">
                  <c:v>0.71004937842752591</c:v>
                </c:pt>
                <c:pt idx="56">
                  <c:v>0.76968977823713614</c:v>
                </c:pt>
                <c:pt idx="57">
                  <c:v>0.83188475409130802</c:v>
                </c:pt>
                <c:pt idx="58">
                  <c:v>0.89648813197732025</c:v>
                </c:pt>
                <c:pt idx="59">
                  <c:v>0.96333566925271874</c:v>
                </c:pt>
                <c:pt idx="60">
                  <c:v>1.032249002503425</c:v>
                </c:pt>
                <c:pt idx="61">
                  <c:v>1.1030377422372037</c:v>
                </c:pt>
                <c:pt idx="62">
                  <c:v>1.1755039963708815</c:v>
                </c:pt>
                <c:pt idx="63">
                  <c:v>1.2494462610330748</c:v>
                </c:pt>
                <c:pt idx="64">
                  <c:v>1.324661544154957</c:v>
                </c:pt>
                <c:pt idx="65">
                  <c:v>1.4009530688678347</c:v>
                </c:pt>
                <c:pt idx="66">
                  <c:v>1.4781315589684736</c:v>
                </c:pt>
                <c:pt idx="67">
                  <c:v>1.5560176687631744</c:v>
                </c:pt>
                <c:pt idx="68">
                  <c:v>1.6344458253103762</c:v>
                </c:pt>
                <c:pt idx="69">
                  <c:v>1.7132633899220802</c:v>
                </c:pt>
                <c:pt idx="70">
                  <c:v>1.7923327800339954</c:v>
                </c:pt>
                <c:pt idx="71">
                  <c:v>1.8715325658009128</c:v>
                </c:pt>
                <c:pt idx="72">
                  <c:v>1.9507577151000244</c:v>
                </c:pt>
                <c:pt idx="73">
                  <c:v>2.0299201535544906</c:v>
                </c:pt>
                <c:pt idx="74">
                  <c:v>2.1089474266782262</c:v>
                </c:pt>
                <c:pt idx="75">
                  <c:v>2.1877826713697281</c:v>
                </c:pt>
                <c:pt idx="76">
                  <c:v>2.2663835387392917</c:v>
                </c:pt>
                <c:pt idx="77">
                  <c:v>2.3447172303875701</c:v>
                </c:pt>
                <c:pt idx="78">
                  <c:v>2.422758522563722</c:v>
                </c:pt>
                <c:pt idx="79">
                  <c:v>2.500490608678497</c:v>
                </c:pt>
                <c:pt idx="80">
                  <c:v>2.577905952609401</c:v>
                </c:pt>
                <c:pt idx="81">
                  <c:v>2.6550027282471049</c:v>
                </c:pt>
                <c:pt idx="82">
                  <c:v>2.7317799107570098</c:v>
                </c:pt>
                <c:pt idx="83">
                  <c:v>2.808239816253344</c:v>
                </c:pt>
                <c:pt idx="84">
                  <c:v>2.8843852342169125</c:v>
                </c:pt>
                <c:pt idx="85">
                  <c:v>2.9602147221528674</c:v>
                </c:pt>
                <c:pt idx="86">
                  <c:v>3.0357210769896517</c:v>
                </c:pt>
                <c:pt idx="87">
                  <c:v>3.1108910458971213</c:v>
                </c:pt>
                <c:pt idx="88">
                  <c:v>3.1857045130452888</c:v>
                </c:pt>
                <c:pt idx="89">
                  <c:v>3.2601311351730411</c:v>
                </c:pt>
                <c:pt idx="90">
                  <c:v>3.3341309492606062</c:v>
                </c:pt>
                <c:pt idx="91">
                  <c:v>3.4076520246689399</c:v>
                </c:pt>
                <c:pt idx="92">
                  <c:v>3.4806290755699378</c:v>
                </c:pt>
                <c:pt idx="93">
                  <c:v>3.5529845842161341</c:v>
                </c:pt>
                <c:pt idx="94">
                  <c:v>3.6246300785061552</c:v>
                </c:pt>
                <c:pt idx="95">
                  <c:v>3.6954658120546697</c:v>
                </c:pt>
                <c:pt idx="96">
                  <c:v>3.7653816233006108</c:v>
                </c:pt>
                <c:pt idx="97">
                  <c:v>3.8342600185429809</c:v>
                </c:pt>
                <c:pt idx="98">
                  <c:v>3.9019774592425724</c:v>
                </c:pt>
                <c:pt idx="99">
                  <c:v>3.9684036484503369</c:v>
                </c:pt>
                <c:pt idx="100">
                  <c:v>4.0334004082962363</c:v>
                </c:pt>
                <c:pt idx="101">
                  <c:v>4.0968254599940934</c:v>
                </c:pt>
                <c:pt idx="102">
                  <c:v>4.1585356332305841</c:v>
                </c:pt>
                <c:pt idx="103">
                  <c:v>4.2183889506824581</c:v>
                </c:pt>
                <c:pt idx="104">
                  <c:v>4.2762505462611466</c:v>
                </c:pt>
                <c:pt idx="105">
                  <c:v>4.3319904821416273</c:v>
                </c:pt>
                <c:pt idx="106">
                  <c:v>4.3854806359801204</c:v>
                </c:pt>
                <c:pt idx="107">
                  <c:v>4.4365995845181461</c:v>
                </c:pt>
                <c:pt idx="108">
                  <c:v>4.4852363198405927</c:v>
                </c:pt>
                <c:pt idx="109">
                  <c:v>4.5312918122727188</c:v>
                </c:pt>
                <c:pt idx="110">
                  <c:v>4.5746771380963933</c:v>
                </c:pt>
                <c:pt idx="111">
                  <c:v>4.6153138515659666</c:v>
                </c:pt>
                <c:pt idx="112">
                  <c:v>4.6531385155522598</c:v>
                </c:pt>
                <c:pt idx="113">
                  <c:v>4.6881024297559168</c:v>
                </c:pt>
                <c:pt idx="114">
                  <c:v>4.7201685813641472</c:v>
                </c:pt>
                <c:pt idx="115">
                  <c:v>4.7493104412998717</c:v>
                </c:pt>
                <c:pt idx="116">
                  <c:v>4.7755140588988736</c:v>
                </c:pt>
                <c:pt idx="117">
                  <c:v>4.7987761364198063</c:v>
                </c:pt>
                <c:pt idx="118">
                  <c:v>4.8191004800928754</c:v>
                </c:pt>
                <c:pt idx="119">
                  <c:v>4.8365006520300202</c:v>
                </c:pt>
                <c:pt idx="120">
                  <c:v>4.8509996596584335</c:v>
                </c:pt>
                <c:pt idx="121">
                  <c:v>4.8626273158803661</c:v>
                </c:pt>
                <c:pt idx="122">
                  <c:v>4.8714192167881345</c:v>
                </c:pt>
                <c:pt idx="123">
                  <c:v>4.8774163375985822</c:v>
                </c:pt>
                <c:pt idx="124">
                  <c:v>4.8806593761124031</c:v>
                </c:pt>
                <c:pt idx="125">
                  <c:v>4.8811888121001106</c:v>
                </c:pt>
                <c:pt idx="126">
                  <c:v>4.8790490001909763</c:v>
                </c:pt>
                <c:pt idx="127">
                  <c:v>4.8742897762910911</c:v>
                </c:pt>
                <c:pt idx="128">
                  <c:v>4.8669636883193679</c:v>
                </c:pt>
                <c:pt idx="129">
                  <c:v>4.85711818448332</c:v>
                </c:pt>
                <c:pt idx="130">
                  <c:v>4.8447961639853698</c:v>
                </c:pt>
                <c:pt idx="131">
                  <c:v>4.8300414065750266</c:v>
                </c:pt>
                <c:pt idx="132">
                  <c:v>4.8128996388261989</c:v>
                </c:pt>
                <c:pt idx="133">
                  <c:v>4.7934151532452827</c:v>
                </c:pt>
                <c:pt idx="134">
                  <c:v>4.7716290637736645</c:v>
                </c:pt>
                <c:pt idx="135">
                  <c:v>4.7475806160412324</c:v>
                </c:pt>
                <c:pt idx="136">
                  <c:v>4.7213077855749308</c:v>
                </c:pt>
                <c:pt idx="137">
                  <c:v>4.69284541470316</c:v>
                </c:pt>
                <c:pt idx="138">
                  <c:v>4.6622255469833744</c:v>
                </c:pt>
                <c:pt idx="139">
                  <c:v>4.6294808252149693</c:v>
                </c:pt>
                <c:pt idx="140">
                  <c:v>4.5946456775473798</c:v>
                </c:pt>
                <c:pt idx="141">
                  <c:v>4.5577525313243914</c:v>
                </c:pt>
                <c:pt idx="142">
                  <c:v>4.5188332802333804</c:v>
                </c:pt>
                <c:pt idx="143">
                  <c:v>4.4779181243621888</c:v>
                </c:pt>
                <c:pt idx="144">
                  <c:v>4.4350381726582322</c:v>
                </c:pt>
                <c:pt idx="145">
                  <c:v>4.390226801242048</c:v>
                </c:pt>
                <c:pt idx="146">
                  <c:v>4.3435173881123648</c:v>
                </c:pt>
                <c:pt idx="147">
                  <c:v>4.2949451317143632</c:v>
                </c:pt>
                <c:pt idx="148">
                  <c:v>4.2445454971368219</c:v>
                </c:pt>
                <c:pt idx="149">
                  <c:v>4.1923552977930028</c:v>
                </c:pt>
                <c:pt idx="150">
                  <c:v>4.1384148440719013</c:v>
                </c:pt>
                <c:pt idx="151">
                  <c:v>4.0827647896380395</c:v>
                </c:pt>
                <c:pt idx="152">
                  <c:v>4.0254451231397228</c:v>
                </c:pt>
                <c:pt idx="153">
                  <c:v>3.9664972461210746</c:v>
                </c:pt>
                <c:pt idx="154">
                  <c:v>3.9059622461555548</c:v>
                </c:pt>
                <c:pt idx="155">
                  <c:v>3.8438821558530702</c:v>
                </c:pt>
                <c:pt idx="156">
                  <c:v>3.780302179374385</c:v>
                </c:pt>
                <c:pt idx="157">
                  <c:v>3.7152707379534284</c:v>
                </c:pt>
                <c:pt idx="158">
                  <c:v>3.6488376658729225</c:v>
                </c:pt>
                <c:pt idx="159">
                  <c:v>3.5810536004335916</c:v>
                </c:pt>
                <c:pt idx="160">
                  <c:v>3.5119699924117089</c:v>
                </c:pt>
                <c:pt idx="161">
                  <c:v>3.4416386754370225</c:v>
                </c:pt>
                <c:pt idx="162">
                  <c:v>3.3701135631459365</c:v>
                </c:pt>
                <c:pt idx="163">
                  <c:v>3.2974492357271017</c:v>
                </c:pt>
                <c:pt idx="164">
                  <c:v>3.2237019016181643</c:v>
                </c:pt>
                <c:pt idx="165">
                  <c:v>3.1489299931269326</c:v>
                </c:pt>
                <c:pt idx="166">
                  <c:v>3.0731934470886459</c:v>
                </c:pt>
                <c:pt idx="167">
                  <c:v>2.996552314557837</c:v>
                </c:pt>
                <c:pt idx="168">
                  <c:v>2.9190657676403098</c:v>
                </c:pt>
                <c:pt idx="169">
                  <c:v>2.8407957766769085</c:v>
                </c:pt>
                <c:pt idx="170">
                  <c:v>2.7618040600505656</c:v>
                </c:pt>
                <c:pt idx="171">
                  <c:v>2.6821511193077514</c:v>
                </c:pt>
                <c:pt idx="172">
                  <c:v>2.6018998313866648</c:v>
                </c:pt>
                <c:pt idx="173">
                  <c:v>2.5211142743954134</c:v>
                </c:pt>
                <c:pt idx="174">
                  <c:v>2.4398572007724231</c:v>
                </c:pt>
                <c:pt idx="175">
                  <c:v>2.3581916656323232</c:v>
                </c:pt>
                <c:pt idx="176">
                  <c:v>2.2761811901729523</c:v>
                </c:pt>
                <c:pt idx="177">
                  <c:v>2.1938895056979542</c:v>
                </c:pt>
                <c:pt idx="178">
                  <c:v>2.1113821691016956</c:v>
                </c:pt>
                <c:pt idx="179">
                  <c:v>2.0287253145859769</c:v>
                </c:pt>
                <c:pt idx="180">
                  <c:v>1.9459831913706735</c:v>
                </c:pt>
                <c:pt idx="181">
                  <c:v>1.8632213093694525</c:v>
                </c:pt>
                <c:pt idx="182">
                  <c:v>1.7805038670677837</c:v>
                </c:pt>
                <c:pt idx="183">
                  <c:v>1.6978924453473698</c:v>
                </c:pt>
                <c:pt idx="184">
                  <c:v>1.6154485145941968</c:v>
                </c:pt>
                <c:pt idx="185">
                  <c:v>1.5332316699484114</c:v>
                </c:pt>
                <c:pt idx="186">
                  <c:v>1.4512995544969025</c:v>
                </c:pt>
                <c:pt idx="187">
                  <c:v>1.3697063621623706</c:v>
                </c:pt>
                <c:pt idx="188">
                  <c:v>1.2885026711593972</c:v>
                </c:pt>
                <c:pt idx="189">
                  <c:v>1.2077373450456184</c:v>
                </c:pt>
                <c:pt idx="190">
                  <c:v>1.1274565806464691</c:v>
                </c:pt>
                <c:pt idx="191">
                  <c:v>1.047701894762171</c:v>
                </c:pt>
                <c:pt idx="192">
                  <c:v>0.9685120738767794</c:v>
                </c:pt>
                <c:pt idx="193">
                  <c:v>0.88992372392485253</c:v>
                </c:pt>
                <c:pt idx="194">
                  <c:v>0.81197299901543041</c:v>
                </c:pt>
                <c:pt idx="195">
                  <c:v>0.73469476874909367</c:v>
                </c:pt>
                <c:pt idx="196">
                  <c:v>0.65812208556891294</c:v>
                </c:pt>
                <c:pt idx="197">
                  <c:v>0.58228836922404803</c:v>
                </c:pt>
                <c:pt idx="198">
                  <c:v>0.50722586493048938</c:v>
                </c:pt>
                <c:pt idx="199">
                  <c:v>0.43296696080165564</c:v>
                </c:pt>
                <c:pt idx="200">
                  <c:v>0.35954323151122342</c:v>
                </c:pt>
                <c:pt idx="201">
                  <c:v>0.28698468858064474</c:v>
                </c:pt>
                <c:pt idx="202">
                  <c:v>0.2153203059762222</c:v>
                </c:pt>
                <c:pt idx="203">
                  <c:v>0.14457605095575593</c:v>
                </c:pt>
                <c:pt idx="204">
                  <c:v>7.4778121374326156E-2</c:v>
                </c:pt>
                <c:pt idx="205">
                  <c:v>5.9522543692504442E-3</c:v>
                </c:pt>
                <c:pt idx="206">
                  <c:v>-6.1878633348513574E-2</c:v>
                </c:pt>
                <c:pt idx="207">
                  <c:v>-0.12869424097768192</c:v>
                </c:pt>
                <c:pt idx="208">
                  <c:v>-0.19447536562667381</c:v>
                </c:pt>
                <c:pt idx="209">
                  <c:v>-0.25920323676327162</c:v>
                </c:pt>
                <c:pt idx="210">
                  <c:v>-0.32285982187139689</c:v>
                </c:pt>
                <c:pt idx="211">
                  <c:v>-0.38542730857643837</c:v>
                </c:pt>
                <c:pt idx="212">
                  <c:v>-0.44688848378344603</c:v>
                </c:pt>
                <c:pt idx="213">
                  <c:v>-0.50722484106646326</c:v>
                </c:pt>
                <c:pt idx="214">
                  <c:v>-0.56641817438805842</c:v>
                </c:pt>
                <c:pt idx="215">
                  <c:v>-0.62445101031125072</c:v>
                </c:pt>
                <c:pt idx="216">
                  <c:v>-0.68130494580088408</c:v>
                </c:pt>
                <c:pt idx="217">
                  <c:v>-0.73696199290761921</c:v>
                </c:pt>
                <c:pt idx="218">
                  <c:v>-0.79140537647932596</c:v>
                </c:pt>
                <c:pt idx="219">
                  <c:v>-0.84461908892629944</c:v>
                </c:pt>
                <c:pt idx="220">
                  <c:v>-0.89658997147331654</c:v>
                </c:pt>
                <c:pt idx="221">
                  <c:v>-0.94730459149576074</c:v>
                </c:pt>
                <c:pt idx="222">
                  <c:v>-0.99675161870695828</c:v>
                </c:pt>
                <c:pt idx="223">
                  <c:v>-1.0449230628036514</c:v>
                </c:pt>
                <c:pt idx="224">
                  <c:v>-1.0918101652123773</c:v>
                </c:pt>
                <c:pt idx="225">
                  <c:v>-1.1374063498957192</c:v>
                </c:pt>
                <c:pt idx="226">
                  <c:v>-1.1817080431382367</c:v>
                </c:pt>
                <c:pt idx="227">
                  <c:v>-1.2247109091631327</c:v>
                </c:pt>
                <c:pt idx="228">
                  <c:v>-1.266410843572547</c:v>
                </c:pt>
                <c:pt idx="229">
                  <c:v>-1.3068047598515811</c:v>
                </c:pt>
                <c:pt idx="230">
                  <c:v>-1.3458900212963505</c:v>
                </c:pt>
                <c:pt idx="231">
                  <c:v>-1.3836649197853697</c:v>
                </c:pt>
                <c:pt idx="232">
                  <c:v>-1.4201267777833724</c:v>
                </c:pt>
                <c:pt idx="233">
                  <c:v>-1.4552734883852303</c:v>
                </c:pt>
                <c:pt idx="234">
                  <c:v>-1.4891022887726606</c:v>
                </c:pt>
                <c:pt idx="235">
                  <c:v>-1.5216108435096998</c:v>
                </c:pt>
                <c:pt idx="236">
                  <c:v>-1.552799699542595</c:v>
                </c:pt>
                <c:pt idx="237">
                  <c:v>-1.5826690399878081</c:v>
                </c:pt>
                <c:pt idx="238">
                  <c:v>-1.6112195261296798</c:v>
                </c:pt>
                <c:pt idx="239">
                  <c:v>-1.6384546822808974</c:v>
                </c:pt>
                <c:pt idx="240">
                  <c:v>-1.6643774660047415</c:v>
                </c:pt>
                <c:pt idx="241">
                  <c:v>-1.688991092398465</c:v>
                </c:pt>
                <c:pt idx="242">
                  <c:v>-1.7122998578327016</c:v>
                </c:pt>
                <c:pt idx="243">
                  <c:v>-1.7343085155310964</c:v>
                </c:pt>
                <c:pt idx="244">
                  <c:v>-1.7550242668160114</c:v>
                </c:pt>
                <c:pt idx="245">
                  <c:v>-1.7744551974829386</c:v>
                </c:pt>
                <c:pt idx="246">
                  <c:v>-1.7926098232396734</c:v>
                </c:pt>
                <c:pt idx="247">
                  <c:v>-1.809497113565204</c:v>
                </c:pt>
                <c:pt idx="248">
                  <c:v>-1.8251263320388265</c:v>
                </c:pt>
                <c:pt idx="249">
                  <c:v>-1.8395069934104502</c:v>
                </c:pt>
                <c:pt idx="250">
                  <c:v>-1.852648868363467</c:v>
                </c:pt>
                <c:pt idx="251">
                  <c:v>-1.864561983785973</c:v>
                </c:pt>
                <c:pt idx="252">
                  <c:v>-1.8752566060444087</c:v>
                </c:pt>
                <c:pt idx="253">
                  <c:v>-1.8847432329967906</c:v>
                </c:pt>
                <c:pt idx="254">
                  <c:v>-1.8930325890700137</c:v>
                </c:pt>
                <c:pt idx="255">
                  <c:v>-1.90013562639722</c:v>
                </c:pt>
                <c:pt idx="256">
                  <c:v>-1.9060635294127943</c:v>
                </c:pt>
                <c:pt idx="257">
                  <c:v>-1.9108277171414452</c:v>
                </c:pt>
                <c:pt idx="258">
                  <c:v>-1.9144398517762773</c:v>
                </c:pt>
                <c:pt idx="259">
                  <c:v>-1.9169118455680834</c:v>
                </c:pt>
                <c:pt idx="260">
                  <c:v>-1.918255869218205</c:v>
                </c:pt>
                <c:pt idx="261">
                  <c:v>-1.9184859633726496</c:v>
                </c:pt>
                <c:pt idx="262">
                  <c:v>-1.9176168617030764</c:v>
                </c:pt>
                <c:pt idx="263">
                  <c:v>-1.9156616494583449</c:v>
                </c:pt>
                <c:pt idx="264">
                  <c:v>-1.9126334102561513</c:v>
                </c:pt>
                <c:pt idx="265">
                  <c:v>-1.9085455192855025</c:v>
                </c:pt>
                <c:pt idx="266">
                  <c:v>-1.9034131622943247</c:v>
                </c:pt>
                <c:pt idx="267">
                  <c:v>-1.8972523087591746</c:v>
                </c:pt>
                <c:pt idx="268">
                  <c:v>-1.8900774010651507</c:v>
                </c:pt>
                <c:pt idx="269">
                  <c:v>-1.8819029732940473</c:v>
                </c:pt>
                <c:pt idx="270">
                  <c:v>-1.8727439152014747</c:v>
                </c:pt>
                <c:pt idx="271">
                  <c:v>-1.8626153808638994</c:v>
                </c:pt>
                <c:pt idx="272">
                  <c:v>-1.8515329411494255</c:v>
                </c:pt>
                <c:pt idx="273">
                  <c:v>-1.8395126162178024</c:v>
                </c:pt>
                <c:pt idx="274">
                  <c:v>-1.8265708416753239</c:v>
                </c:pt>
                <c:pt idx="275">
                  <c:v>-1.8127244321838225</c:v>
                </c:pt>
                <c:pt idx="276">
                  <c:v>-1.7979905672920191</c:v>
                </c:pt>
                <c:pt idx="277">
                  <c:v>-1.782386773739097</c:v>
                </c:pt>
                <c:pt idx="278">
                  <c:v>-1.7659309067876114</c:v>
                </c:pt>
                <c:pt idx="279">
                  <c:v>-1.7486411255507586</c:v>
                </c:pt>
                <c:pt idx="280">
                  <c:v>-1.7305358672895139</c:v>
                </c:pt>
                <c:pt idx="281">
                  <c:v>-1.7116338215822837</c:v>
                </c:pt>
                <c:pt idx="282">
                  <c:v>-1.6919538977950817</c:v>
                </c:pt>
                <c:pt idx="283">
                  <c:v>-1.6715151975765881</c:v>
                </c:pt>
                <c:pt idx="284">
                  <c:v>-1.6503369884997874</c:v>
                </c:pt>
                <c:pt idx="285">
                  <c:v>-1.6284386782789402</c:v>
                </c:pt>
                <c:pt idx="286">
                  <c:v>-1.6058397875570725</c:v>
                </c:pt>
                <c:pt idx="287">
                  <c:v>-1.5825599208632573</c:v>
                </c:pt>
                <c:pt idx="288">
                  <c:v>-1.5586187415074888</c:v>
                </c:pt>
                <c:pt idx="289">
                  <c:v>-1.5340359490313349</c:v>
                </c:pt>
                <c:pt idx="290">
                  <c:v>-1.5088312573325822</c:v>
                </c:pt>
                <c:pt idx="291">
                  <c:v>-1.4830243744681835</c:v>
                </c:pt>
                <c:pt idx="292">
                  <c:v>-1.4566349833625289</c:v>
                </c:pt>
                <c:pt idx="293">
                  <c:v>-1.4296827249755191</c:v>
                </c:pt>
                <c:pt idx="294">
                  <c:v>-1.4021871840056779</c:v>
                </c:pt>
                <c:pt idx="295">
                  <c:v>-1.3741678763265865</c:v>
                </c:pt>
                <c:pt idx="296">
                  <c:v>-1.3456442381747609</c:v>
                </c:pt>
                <c:pt idx="297">
                  <c:v>-1.3166356160154924</c:v>
                </c:pt>
                <c:pt idx="298">
                  <c:v>-1.2871612592264425</c:v>
                </c:pt>
                <c:pt idx="299">
                  <c:v>-1.2572403147941131</c:v>
                </c:pt>
              </c:numCache>
            </c:numRef>
          </c:yVal>
          <c:smooth val="1"/>
          <c:extLst>
            <c:ext xmlns:c16="http://schemas.microsoft.com/office/drawing/2014/chart" uri="{C3380CC4-5D6E-409C-BE32-E72D297353CC}">
              <c16:uniqueId val="{0000000C-3737-4C9B-80F3-A60303DDE51D}"/>
            </c:ext>
          </c:extLst>
        </c:ser>
        <c:ser>
          <c:idx val="6"/>
          <c:order val="6"/>
          <c:tx>
            <c:strRef>
              <c:f>VW!$AH$79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VW!$AH$80:$AH$379</c:f>
              <c:numCache>
                <c:formatCode>0.00</c:formatCode>
                <c:ptCount val="300"/>
                <c:pt idx="0">
                  <c:v>0</c:v>
                </c:pt>
                <c:pt idx="1">
                  <c:v>0</c:v>
                </c:pt>
                <c:pt idx="2">
                  <c:v>0</c:v>
                </c:pt>
                <c:pt idx="3">
                  <c:v>0</c:v>
                </c:pt>
                <c:pt idx="4">
                  <c:v>0</c:v>
                </c:pt>
                <c:pt idx="5">
                  <c:v>0</c:v>
                </c:pt>
                <c:pt idx="6">
                  <c:v>0</c:v>
                </c:pt>
                <c:pt idx="7">
                  <c:v>0</c:v>
                </c:pt>
                <c:pt idx="8">
                  <c:v>1.6337324970444824E-10</c:v>
                </c:pt>
                <c:pt idx="9">
                  <c:v>-4.1808257678869013E-7</c:v>
                </c:pt>
                <c:pt idx="10">
                  <c:v>-1.0489108518172018E-6</c:v>
                </c:pt>
                <c:pt idx="11">
                  <c:v>-4.9384049028979227E-7</c:v>
                </c:pt>
                <c:pt idx="12">
                  <c:v>4.1018179594015579E-6</c:v>
                </c:pt>
                <c:pt idx="13">
                  <c:v>1.7120537565743962E-5</c:v>
                </c:pt>
                <c:pt idx="14">
                  <c:v>4.4084420199745848E-5</c:v>
                </c:pt>
                <c:pt idx="15">
                  <c:v>9.3526498798730088E-5</c:v>
                </c:pt>
                <c:pt idx="16">
                  <c:v>1.7457222535224553E-4</c:v>
                </c:pt>
                <c:pt idx="17">
                  <c:v>2.9848478810144626E-4</c:v>
                </c:pt>
                <c:pt idx="18">
                  <c:v>4.7821989879763321E-4</c:v>
                </c:pt>
                <c:pt idx="19">
                  <c:v>7.2819441472461548E-4</c:v>
                </c:pt>
                <c:pt idx="20">
                  <c:v>1.0644367119119059E-3</c:v>
                </c:pt>
                <c:pt idx="21">
                  <c:v>1.5025793960939348E-3</c:v>
                </c:pt>
                <c:pt idx="22">
                  <c:v>2.0597123647791145E-3</c:v>
                </c:pt>
                <c:pt idx="23">
                  <c:v>2.7541220261890209E-3</c:v>
                </c:pt>
                <c:pt idx="24">
                  <c:v>3.6046742865663488E-3</c:v>
                </c:pt>
                <c:pt idx="25">
                  <c:v>4.6316487755675853E-3</c:v>
                </c:pt>
                <c:pt idx="26">
                  <c:v>5.8572561469989372E-3</c:v>
                </c:pt>
                <c:pt idx="27">
                  <c:v>7.3054450858314858E-3</c:v>
                </c:pt>
                <c:pt idx="28">
                  <c:v>9.0033608988572909E-3</c:v>
                </c:pt>
                <c:pt idx="29">
                  <c:v>1.0979991165199824E-2</c:v>
                </c:pt>
                <c:pt idx="30">
                  <c:v>1.3268733144324602E-2</c:v>
                </c:pt>
                <c:pt idx="31">
                  <c:v>1.5904894822065162E-2</c:v>
                </c:pt>
                <c:pt idx="32">
                  <c:v>1.892930698129177E-2</c:v>
                </c:pt>
                <c:pt idx="33">
                  <c:v>2.2385094719559965E-2</c:v>
                </c:pt>
                <c:pt idx="34">
                  <c:v>2.6319643951335098E-2</c:v>
                </c:pt>
                <c:pt idx="35">
                  <c:v>3.0785931598039169E-2</c:v>
                </c:pt>
                <c:pt idx="36">
                  <c:v>3.5841525146951013E-2</c:v>
                </c:pt>
                <c:pt idx="37">
                  <c:v>4.154942041444229E-2</c:v>
                </c:pt>
                <c:pt idx="38">
                  <c:v>4.7976731434668705E-2</c:v>
                </c:pt>
                <c:pt idx="39">
                  <c:v>5.5195592230960572E-2</c:v>
                </c:pt>
                <c:pt idx="40">
                  <c:v>6.32822026027898E-2</c:v>
                </c:pt>
                <c:pt idx="41">
                  <c:v>7.231575107462869E-2</c:v>
                </c:pt>
                <c:pt idx="42">
                  <c:v>8.2379394652324023E-2</c:v>
                </c:pt>
                <c:pt idx="43">
                  <c:v>9.355990255250328E-2</c:v>
                </c:pt>
                <c:pt idx="44">
                  <c:v>0.10594604418128413</c:v>
                </c:pt>
                <c:pt idx="45">
                  <c:v>0.1196288455143516</c:v>
                </c:pt>
                <c:pt idx="46">
                  <c:v>0.13469753379493193</c:v>
                </c:pt>
                <c:pt idx="47">
                  <c:v>0.15123901611571505</c:v>
                </c:pt>
                <c:pt idx="48">
                  <c:v>0.16933679345542468</c:v>
                </c:pt>
                <c:pt idx="49">
                  <c:v>0.1890700723891876</c:v>
                </c:pt>
                <c:pt idx="50">
                  <c:v>0.21051074859176602</c:v>
                </c:pt>
                <c:pt idx="51">
                  <c:v>0.23372237025471063</c:v>
                </c:pt>
                <c:pt idx="52">
                  <c:v>0.25875943469442814</c:v>
                </c:pt>
                <c:pt idx="53">
                  <c:v>0.28566514188133407</c:v>
                </c:pt>
                <c:pt idx="54">
                  <c:v>0.31446824091417197</c:v>
                </c:pt>
                <c:pt idx="55">
                  <c:v>0.34518548710192754</c:v>
                </c:pt>
                <c:pt idx="56">
                  <c:v>0.37781877769583588</c:v>
                </c:pt>
                <c:pt idx="57">
                  <c:v>0.41235721210938059</c:v>
                </c:pt>
                <c:pt idx="58">
                  <c:v>0.44877554133992043</c:v>
                </c:pt>
                <c:pt idx="59">
                  <c:v>0.48703506025295884</c:v>
                </c:pt>
                <c:pt idx="60">
                  <c:v>0.52708394996310026</c:v>
                </c:pt>
                <c:pt idx="61">
                  <c:v>0.56885951524473088</c:v>
                </c:pt>
                <c:pt idx="62">
                  <c:v>0.61228710502401484</c:v>
                </c:pt>
                <c:pt idx="63">
                  <c:v>0.65728441289676387</c:v>
                </c:pt>
                <c:pt idx="64">
                  <c:v>0.70376026839865502</c:v>
                </c:pt>
                <c:pt idx="65">
                  <c:v>0.75161754801698089</c:v>
                </c:pt>
                <c:pt idx="66">
                  <c:v>0.80075651864398878</c:v>
                </c:pt>
                <c:pt idx="67">
                  <c:v>0.85107429373718335</c:v>
                </c:pt>
                <c:pt idx="68">
                  <c:v>0.90246865168392343</c:v>
                </c:pt>
                <c:pt idx="69">
                  <c:v>0.95483846856939725</c:v>
                </c:pt>
                <c:pt idx="70">
                  <c:v>1.0080847931644594</c:v>
                </c:pt>
                <c:pt idx="71">
                  <c:v>1.0621125162317862</c:v>
                </c:pt>
                <c:pt idx="72">
                  <c:v>1.1168308141476526</c:v>
                </c:pt>
                <c:pt idx="73">
                  <c:v>1.1721544979825809</c:v>
                </c:pt>
                <c:pt idx="74">
                  <c:v>1.228004569540571</c:v>
                </c:pt>
                <c:pt idx="75">
                  <c:v>1.2843079487512703</c:v>
                </c:pt>
                <c:pt idx="76">
                  <c:v>1.3409988306039109</c:v>
                </c:pt>
                <c:pt idx="77">
                  <c:v>1.3980184176884995</c:v>
                </c:pt>
                <c:pt idx="78">
                  <c:v>1.4553128883350632</c:v>
                </c:pt>
                <c:pt idx="79">
                  <c:v>1.5128333814563246</c:v>
                </c:pt>
                <c:pt idx="80">
                  <c:v>1.5705355364970632</c:v>
                </c:pt>
                <c:pt idx="81">
                  <c:v>1.6283816594619855</c:v>
                </c:pt>
                <c:pt idx="82">
                  <c:v>1.6863374659013182</c:v>
                </c:pt>
                <c:pt idx="83">
                  <c:v>1.7443710319953822</c:v>
                </c:pt>
                <c:pt idx="84">
                  <c:v>1.8024547720902759</c:v>
                </c:pt>
                <c:pt idx="85">
                  <c:v>1.8605623568114211</c:v>
                </c:pt>
                <c:pt idx="86">
                  <c:v>1.9186689274342519</c:v>
                </c:pt>
                <c:pt idx="87">
                  <c:v>1.9767478396489071</c:v>
                </c:pt>
                <c:pt idx="88">
                  <c:v>2.0347728801839171</c:v>
                </c:pt>
                <c:pt idx="89">
                  <c:v>2.0927152665319064</c:v>
                </c:pt>
                <c:pt idx="90">
                  <c:v>2.1505437356410857</c:v>
                </c:pt>
                <c:pt idx="91">
                  <c:v>2.208223819168619</c:v>
                </c:pt>
                <c:pt idx="92">
                  <c:v>2.2657164406343586</c:v>
                </c:pt>
                <c:pt idx="93">
                  <c:v>2.3229772235944965</c:v>
                </c:pt>
                <c:pt idx="94">
                  <c:v>2.3799563219082538</c:v>
                </c:pt>
                <c:pt idx="95">
                  <c:v>2.4365989634072194</c:v>
                </c:pt>
                <c:pt idx="96">
                  <c:v>2.4928442132222859</c:v>
                </c:pt>
                <c:pt idx="97">
                  <c:v>2.5486257372672947</c:v>
                </c:pt>
                <c:pt idx="98">
                  <c:v>2.6038724616182369</c:v>
                </c:pt>
                <c:pt idx="99">
                  <c:v>2.6585095483459904</c:v>
                </c:pt>
                <c:pt idx="100">
                  <c:v>2.7124577429312811</c:v>
                </c:pt>
                <c:pt idx="101">
                  <c:v>2.7656323402477017</c:v>
                </c:pt>
                <c:pt idx="102">
                  <c:v>2.817945793723255</c:v>
                </c:pt>
                <c:pt idx="103">
                  <c:v>2.8693072230610919</c:v>
                </c:pt>
                <c:pt idx="104">
                  <c:v>2.919624282463956</c:v>
                </c:pt>
                <c:pt idx="105">
                  <c:v>2.9688067413998049</c:v>
                </c:pt>
                <c:pt idx="106">
                  <c:v>3.0167639026416446</c:v>
                </c:pt>
                <c:pt idx="107">
                  <c:v>3.0634052269374301</c:v>
                </c:pt>
                <c:pt idx="108">
                  <c:v>3.1086416065330695</c:v>
                </c:pt>
                <c:pt idx="109">
                  <c:v>3.1523874497221067</c:v>
                </c:pt>
                <c:pt idx="110">
                  <c:v>3.1945620119099694</c:v>
                </c:pt>
                <c:pt idx="111">
                  <c:v>3.2350878607794478</c:v>
                </c:pt>
                <c:pt idx="112">
                  <c:v>3.2738921294993011</c:v>
                </c:pt>
                <c:pt idx="113">
                  <c:v>3.3109088919959118</c:v>
                </c:pt>
                <c:pt idx="114">
                  <c:v>3.3460790236610758</c:v>
                </c:pt>
                <c:pt idx="115">
                  <c:v>3.3793498057559339</c:v>
                </c:pt>
                <c:pt idx="116">
                  <c:v>3.4106737454564393</c:v>
                </c:pt>
                <c:pt idx="117">
                  <c:v>3.440011709165383</c:v>
                </c:pt>
                <c:pt idx="118">
                  <c:v>3.4673298088850979</c:v>
                </c:pt>
                <c:pt idx="119">
                  <c:v>3.4925999616880059</c:v>
                </c:pt>
                <c:pt idx="120">
                  <c:v>3.5158000669093514</c:v>
                </c:pt>
                <c:pt idx="121">
                  <c:v>3.5369145340154349</c:v>
                </c:pt>
                <c:pt idx="122">
                  <c:v>3.5559325976582503</c:v>
                </c:pt>
                <c:pt idx="123">
                  <c:v>3.5728489344861956</c:v>
                </c:pt>
                <c:pt idx="124">
                  <c:v>3.5876635196299347</c:v>
                </c:pt>
                <c:pt idx="125">
                  <c:v>3.6003776549368802</c:v>
                </c:pt>
                <c:pt idx="126">
                  <c:v>3.610995871124858</c:v>
                </c:pt>
                <c:pt idx="127">
                  <c:v>3.6195249171865229</c:v>
                </c:pt>
                <c:pt idx="128">
                  <c:v>3.6259773632348842</c:v>
                </c:pt>
                <c:pt idx="129">
                  <c:v>3.630368241615777</c:v>
                </c:pt>
                <c:pt idx="130">
                  <c:v>3.6327127527228433</c:v>
                </c:pt>
                <c:pt idx="131">
                  <c:v>3.6330254884249449</c:v>
                </c:pt>
                <c:pt idx="132">
                  <c:v>3.6313235732847309</c:v>
                </c:pt>
                <c:pt idx="133">
                  <c:v>3.6276256893300602</c:v>
                </c:pt>
                <c:pt idx="134">
                  <c:v>3.621951763368271</c:v>
                </c:pt>
                <c:pt idx="135">
                  <c:v>3.6143207151272514</c:v>
                </c:pt>
                <c:pt idx="136">
                  <c:v>3.6047528182590396</c:v>
                </c:pt>
                <c:pt idx="137">
                  <c:v>3.5932680151285044</c:v>
                </c:pt>
                <c:pt idx="138">
                  <c:v>3.5798865905100024</c:v>
                </c:pt>
                <c:pt idx="139">
                  <c:v>3.5646269781512623</c:v>
                </c:pt>
                <c:pt idx="140">
                  <c:v>3.5475097958997002</c:v>
                </c:pt>
                <c:pt idx="141">
                  <c:v>3.5285558199073965</c:v>
                </c:pt>
                <c:pt idx="142">
                  <c:v>3.5077860752187862</c:v>
                </c:pt>
                <c:pt idx="143">
                  <c:v>3.4852222568376701</c:v>
                </c:pt>
                <c:pt idx="144">
                  <c:v>3.4608846257634336</c:v>
                </c:pt>
                <c:pt idx="145">
                  <c:v>3.4347958632215447</c:v>
                </c:pt>
                <c:pt idx="146">
                  <c:v>3.4069785252992175</c:v>
                </c:pt>
                <c:pt idx="147">
                  <c:v>3.3774565791366751</c:v>
                </c:pt>
                <c:pt idx="148">
                  <c:v>3.3462549311457588</c:v>
                </c:pt>
                <c:pt idx="149">
                  <c:v>3.3133988709825268</c:v>
                </c:pt>
                <c:pt idx="150">
                  <c:v>3.2789149421371566</c:v>
                </c:pt>
                <c:pt idx="151">
                  <c:v>3.2428322714853763</c:v>
                </c:pt>
                <c:pt idx="152">
                  <c:v>3.2051798678583352</c:v>
                </c:pt>
                <c:pt idx="153">
                  <c:v>3.1659880334893469</c:v>
                </c:pt>
                <c:pt idx="154">
                  <c:v>3.1252879305908308</c:v>
                </c:pt>
                <c:pt idx="155">
                  <c:v>3.083110957458199</c:v>
                </c:pt>
                <c:pt idx="156">
                  <c:v>3.0394895291039692</c:v>
                </c:pt>
                <c:pt idx="157">
                  <c:v>2.9944575457461853</c:v>
                </c:pt>
                <c:pt idx="158">
                  <c:v>2.9480510407502596</c:v>
                </c:pt>
                <c:pt idx="159">
                  <c:v>2.9003067404111973</c:v>
                </c:pt>
                <c:pt idx="160">
                  <c:v>2.8512629329866086</c:v>
                </c:pt>
                <c:pt idx="161">
                  <c:v>2.8009582660941996</c:v>
                </c:pt>
                <c:pt idx="162">
                  <c:v>2.7494323154097655</c:v>
                </c:pt>
                <c:pt idx="163">
                  <c:v>2.6967262263568847</c:v>
                </c:pt>
                <c:pt idx="164">
                  <c:v>2.6428809445417967</c:v>
                </c:pt>
                <c:pt idx="165">
                  <c:v>2.58793954487528</c:v>
                </c:pt>
                <c:pt idx="166">
                  <c:v>2.531945126490653</c:v>
                </c:pt>
                <c:pt idx="167">
                  <c:v>2.4749434088701121</c:v>
                </c:pt>
                <c:pt idx="168">
                  <c:v>2.416978972610607</c:v>
                </c:pt>
                <c:pt idx="169">
                  <c:v>2.3580974456388515</c:v>
                </c:pt>
                <c:pt idx="170">
                  <c:v>2.2983458086677118</c:v>
                </c:pt>
                <c:pt idx="171">
                  <c:v>2.2377708836789334</c:v>
                </c:pt>
                <c:pt idx="172">
                  <c:v>2.1764191658236043</c:v>
                </c:pt>
                <c:pt idx="173">
                  <c:v>2.1143389308185867</c:v>
                </c:pt>
                <c:pt idx="174">
                  <c:v>2.0515784433553872</c:v>
                </c:pt>
                <c:pt idx="175">
                  <c:v>1.9881860852296478</c:v>
                </c:pt>
                <c:pt idx="176">
                  <c:v>1.9242104071548836</c:v>
                </c:pt>
                <c:pt idx="177">
                  <c:v>1.859700265203087</c:v>
                </c:pt>
                <c:pt idx="178">
                  <c:v>1.7947043688262936</c:v>
                </c:pt>
                <c:pt idx="179">
                  <c:v>1.729273096732717</c:v>
                </c:pt>
                <c:pt idx="180">
                  <c:v>1.6634565374234029</c:v>
                </c:pt>
                <c:pt idx="181">
                  <c:v>1.5973042263994399</c:v>
                </c:pt>
                <c:pt idx="182">
                  <c:v>1.5308675265289489</c:v>
                </c:pt>
                <c:pt idx="183">
                  <c:v>1.4641959323412577</c:v>
                </c:pt>
                <c:pt idx="184">
                  <c:v>1.3973395723367603</c:v>
                </c:pt>
                <c:pt idx="185">
                  <c:v>1.3303476597928428</c:v>
                </c:pt>
                <c:pt idx="186">
                  <c:v>1.2632694428415103</c:v>
                </c:pt>
                <c:pt idx="187">
                  <c:v>1.1961533320848259</c:v>
                </c:pt>
                <c:pt idx="188">
                  <c:v>1.1290465077025615</c:v>
                </c:pt>
                <c:pt idx="189">
                  <c:v>1.0619943106901593</c:v>
                </c:pt>
                <c:pt idx="190">
                  <c:v>0.99504209106139907</c:v>
                </c:pt>
                <c:pt idx="191">
                  <c:v>0.92823326677604512</c:v>
                </c:pt>
                <c:pt idx="192">
                  <c:v>0.86160952755778708</c:v>
                </c:pt>
                <c:pt idx="193">
                  <c:v>0.79521100780903786</c:v>
                </c:pt>
                <c:pt idx="194">
                  <c:v>0.72907610213426466</c:v>
                </c:pt>
                <c:pt idx="195">
                  <c:v>0.66324342632532163</c:v>
                </c:pt>
                <c:pt idx="196">
                  <c:v>0.59774952346249544</c:v>
                </c:pt>
                <c:pt idx="197">
                  <c:v>0.53263059269432111</c:v>
                </c:pt>
                <c:pt idx="198">
                  <c:v>0.46792221987657712</c:v>
                </c:pt>
                <c:pt idx="199">
                  <c:v>0.4036588642587583</c:v>
                </c:pt>
                <c:pt idx="200">
                  <c:v>0.33987559689682872</c:v>
                </c:pt>
                <c:pt idx="201">
                  <c:v>0.27660573748678247</c:v>
                </c:pt>
                <c:pt idx="202">
                  <c:v>0.21388293213628909</c:v>
                </c:pt>
                <c:pt idx="203">
                  <c:v>0.15173933805309867</c:v>
                </c:pt>
                <c:pt idx="204">
                  <c:v>9.0205528013917166E-2</c:v>
                </c:pt>
                <c:pt idx="205">
                  <c:v>2.9312504391556232E-2</c:v>
                </c:pt>
                <c:pt idx="206">
                  <c:v>-3.0910079646844262E-2</c:v>
                </c:pt>
                <c:pt idx="207">
                  <c:v>-9.0433290910703457E-2</c:v>
                </c:pt>
                <c:pt idx="208">
                  <c:v>-0.14923066011483216</c:v>
                </c:pt>
                <c:pt idx="209">
                  <c:v>-0.20727564237177479</c:v>
                </c:pt>
                <c:pt idx="210">
                  <c:v>-0.26454364470253017</c:v>
                </c:pt>
                <c:pt idx="211">
                  <c:v>-0.32100979761187132</c:v>
                </c:pt>
                <c:pt idx="212">
                  <c:v>-0.3766511386047921</c:v>
                </c:pt>
                <c:pt idx="213">
                  <c:v>-0.43144476843494189</c:v>
                </c:pt>
                <c:pt idx="214">
                  <c:v>-0.48536817223997708</c:v>
                </c:pt>
                <c:pt idx="215">
                  <c:v>-0.53839937607690613</c:v>
                </c:pt>
                <c:pt idx="216">
                  <c:v>-0.59051755113277238</c:v>
                </c:pt>
                <c:pt idx="217">
                  <c:v>-0.64170117706904584</c:v>
                </c:pt>
                <c:pt idx="218">
                  <c:v>-0.69193042967650675</c:v>
                </c:pt>
                <c:pt idx="219">
                  <c:v>-0.74118517662880246</c:v>
                </c:pt>
                <c:pt idx="220">
                  <c:v>-0.78944684891970673</c:v>
                </c:pt>
                <c:pt idx="221">
                  <c:v>-0.8366985572249882</c:v>
                </c:pt>
                <c:pt idx="222">
                  <c:v>-0.88292269512442245</c:v>
                </c:pt>
                <c:pt idx="223">
                  <c:v>-0.92810463024261991</c:v>
                </c:pt>
                <c:pt idx="224">
                  <c:v>-0.97223058264609408</c:v>
                </c:pt>
                <c:pt idx="225">
                  <c:v>-1.0152872576408303</c:v>
                </c:pt>
                <c:pt idx="226">
                  <c:v>-1.0572632457187174</c:v>
                </c:pt>
                <c:pt idx="227">
                  <c:v>-1.0981490954642941</c:v>
                </c:pt>
                <c:pt idx="228">
                  <c:v>-1.1379351359704901</c:v>
                </c:pt>
                <c:pt idx="229">
                  <c:v>-1.176613596225895</c:v>
                </c:pt>
                <c:pt idx="230">
                  <c:v>-1.2141765046314099</c:v>
                </c:pt>
                <c:pt idx="231">
                  <c:v>-1.250617905424775</c:v>
                </c:pt>
                <c:pt idx="232">
                  <c:v>-1.2859320071296596</c:v>
                </c:pt>
                <c:pt idx="233">
                  <c:v>-1.3201134989884795</c:v>
                </c:pt>
                <c:pt idx="234">
                  <c:v>-1.3531581134505271</c:v>
                </c:pt>
                <c:pt idx="235">
                  <c:v>-1.3850608879303445</c:v>
                </c:pt>
                <c:pt idx="236">
                  <c:v>-1.4158180992553473</c:v>
                </c:pt>
                <c:pt idx="237">
                  <c:v>-1.4454274967412997</c:v>
                </c:pt>
                <c:pt idx="238">
                  <c:v>-1.4738863048225335</c:v>
                </c:pt>
                <c:pt idx="239">
                  <c:v>-1.5011930031915526</c:v>
                </c:pt>
                <c:pt idx="240">
                  <c:v>-1.5273475428216199</c:v>
                </c:pt>
                <c:pt idx="241">
                  <c:v>-1.5523493263394688</c:v>
                </c:pt>
                <c:pt idx="242">
                  <c:v>-1.576199349238683</c:v>
                </c:pt>
                <c:pt idx="243">
                  <c:v>-1.5988980871041174</c:v>
                </c:pt>
                <c:pt idx="244">
                  <c:v>-1.6204472974308226</c:v>
                </c:pt>
                <c:pt idx="245">
                  <c:v>-1.6408496384240698</c:v>
                </c:pt>
                <c:pt idx="246">
                  <c:v>-1.6601084966238862</c:v>
                </c:pt>
                <c:pt idx="247">
                  <c:v>-1.678227814796325</c:v>
                </c:pt>
                <c:pt idx="248">
                  <c:v>-1.6952120374665909</c:v>
                </c:pt>
                <c:pt idx="249">
                  <c:v>-1.7110660700320068</c:v>
                </c:pt>
                <c:pt idx="250">
                  <c:v>-1.7257952267944645</c:v>
                </c:pt>
                <c:pt idx="251">
                  <c:v>-1.7394051835144178</c:v>
                </c:pt>
                <c:pt idx="252">
                  <c:v>-1.7519019610117994</c:v>
                </c:pt>
                <c:pt idx="253">
                  <c:v>-1.7632919144698762</c:v>
                </c:pt>
                <c:pt idx="254">
                  <c:v>-1.7735817230142052</c:v>
                </c:pt>
                <c:pt idx="255">
                  <c:v>-1.7827783820014074</c:v>
                </c:pt>
                <c:pt idx="256">
                  <c:v>-1.7908891987825928</c:v>
                </c:pt>
                <c:pt idx="257">
                  <c:v>-1.7979217924206772</c:v>
                </c:pt>
                <c:pt idx="258">
                  <c:v>-1.8038840971498007</c:v>
                </c:pt>
                <c:pt idx="259">
                  <c:v>-1.8087843669816697</c:v>
                </c:pt>
                <c:pt idx="260">
                  <c:v>-1.8126311818709322</c:v>
                </c:pt>
                <c:pt idx="261">
                  <c:v>-1.8154330358700823</c:v>
                </c:pt>
                <c:pt idx="262">
                  <c:v>-1.8172002266959277</c:v>
                </c:pt>
                <c:pt idx="263">
                  <c:v>-1.8179429274570784</c:v>
                </c:pt>
                <c:pt idx="264">
                  <c:v>-1.8176713651638172</c:v>
                </c:pt>
                <c:pt idx="265">
                  <c:v>-1.8163959416970366</c:v>
                </c:pt>
                <c:pt idx="266">
                  <c:v>-1.8141269734394589</c:v>
                </c:pt>
                <c:pt idx="267">
                  <c:v>-1.8108765770735717</c:v>
                </c:pt>
                <c:pt idx="268">
                  <c:v>-1.8066567261730013</c:v>
                </c:pt>
                <c:pt idx="269">
                  <c:v>-1.8014794523896729</c:v>
                </c:pt>
                <c:pt idx="270">
                  <c:v>-1.7953569879116686</c:v>
                </c:pt>
                <c:pt idx="271">
                  <c:v>-1.7883019172435977</c:v>
                </c:pt>
                <c:pt idx="272">
                  <c:v>-1.7803271717638522</c:v>
                </c:pt>
                <c:pt idx="273">
                  <c:v>-1.7714460132147913</c:v>
                </c:pt>
                <c:pt idx="274">
                  <c:v>-1.7616720570967854</c:v>
                </c:pt>
                <c:pt idx="275">
                  <c:v>-1.7510192945334444</c:v>
                </c:pt>
                <c:pt idx="276">
                  <c:v>-1.7395020820860776</c:v>
                </c:pt>
                <c:pt idx="277">
                  <c:v>-1.7271351254707294</c:v>
                </c:pt>
                <c:pt idx="278">
                  <c:v>-1.713933463762791</c:v>
                </c:pt>
                <c:pt idx="279">
                  <c:v>-1.6999124544496416</c:v>
                </c:pt>
                <c:pt idx="280">
                  <c:v>-1.685087757507753</c:v>
                </c:pt>
                <c:pt idx="281">
                  <c:v>-1.6694753160369373</c:v>
                </c:pt>
                <c:pt idx="282">
                  <c:v>-1.6530913334057267</c:v>
                </c:pt>
                <c:pt idx="283">
                  <c:v>-1.6359522515110716</c:v>
                </c:pt>
                <c:pt idx="284">
                  <c:v>-1.6180747286105452</c:v>
                </c:pt>
                <c:pt idx="285">
                  <c:v>-1.5994756171398246</c:v>
                </c:pt>
                <c:pt idx="286">
                  <c:v>-1.5801719409053177</c:v>
                </c:pt>
                <c:pt idx="287">
                  <c:v>-1.5601808723297903</c:v>
                </c:pt>
                <c:pt idx="288">
                  <c:v>-1.5395197109606737</c:v>
                </c:pt>
                <c:pt idx="289">
                  <c:v>-1.5182058637128362</c:v>
                </c:pt>
                <c:pt idx="290">
                  <c:v>-1.496256825662539</c:v>
                </c:pt>
                <c:pt idx="291">
                  <c:v>-1.4736901618198168</c:v>
                </c:pt>
                <c:pt idx="292">
                  <c:v>-1.4505234905129505</c:v>
                </c:pt>
                <c:pt idx="293">
                  <c:v>-1.4267744677583125</c:v>
                </c:pt>
                <c:pt idx="294">
                  <c:v>-1.4024607737702166</c:v>
                </c:pt>
                <c:pt idx="295">
                  <c:v>-1.3776001010511612</c:v>
                </c:pt>
                <c:pt idx="296">
                  <c:v>-1.3522101438111442</c:v>
                </c:pt>
                <c:pt idx="297">
                  <c:v>-1.3263085884796815</c:v>
                </c:pt>
                <c:pt idx="298">
                  <c:v>-1.2999131057922904</c:v>
                </c:pt>
                <c:pt idx="299">
                  <c:v>-1.2730413441043396</c:v>
                </c:pt>
              </c:numCache>
            </c:numRef>
          </c:yVal>
          <c:smooth val="1"/>
          <c:extLst>
            <c:ext xmlns:c16="http://schemas.microsoft.com/office/drawing/2014/chart" uri="{C3380CC4-5D6E-409C-BE32-E72D297353CC}">
              <c16:uniqueId val="{0000000E-3737-4C9B-80F3-A60303DDE51D}"/>
            </c:ext>
          </c:extLst>
        </c:ser>
        <c:ser>
          <c:idx val="7"/>
          <c:order val="7"/>
          <c:tx>
            <c:strRef>
              <c:f>VW!$AI$79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VW!$AI$80:$AI$379</c:f>
              <c:numCache>
                <c:formatCode>0.00</c:formatCode>
                <c:ptCount val="300"/>
                <c:pt idx="0">
                  <c:v>0</c:v>
                </c:pt>
                <c:pt idx="1">
                  <c:v>0</c:v>
                </c:pt>
                <c:pt idx="2">
                  <c:v>0</c:v>
                </c:pt>
                <c:pt idx="3">
                  <c:v>0</c:v>
                </c:pt>
                <c:pt idx="4">
                  <c:v>0</c:v>
                </c:pt>
                <c:pt idx="5">
                  <c:v>0</c:v>
                </c:pt>
                <c:pt idx="6">
                  <c:v>0</c:v>
                </c:pt>
                <c:pt idx="7">
                  <c:v>0</c:v>
                </c:pt>
                <c:pt idx="8">
                  <c:v>-1.3987388133909433E-11</c:v>
                </c:pt>
                <c:pt idx="9">
                  <c:v>-4.5412145776798771E-7</c:v>
                </c:pt>
                <c:pt idx="10">
                  <c:v>-2.2305779154698415E-6</c:v>
                </c:pt>
                <c:pt idx="11">
                  <c:v>-6.267002063052438E-6</c:v>
                </c:pt>
                <c:pt idx="12">
                  <c:v>-1.3298969785974272E-5</c:v>
                </c:pt>
                <c:pt idx="13">
                  <c:v>-2.3657994956235206E-5</c:v>
                </c:pt>
                <c:pt idx="14">
                  <c:v>-3.7594052274398433E-5</c:v>
                </c:pt>
                <c:pt idx="15">
                  <c:v>-5.4238427230021615E-5</c:v>
                </c:pt>
                <c:pt idx="16">
                  <c:v>-7.2189457236614683E-5</c:v>
                </c:pt>
                <c:pt idx="17">
                  <c:v>-8.9362925045026679E-5</c:v>
                </c:pt>
                <c:pt idx="18">
                  <c:v>-1.0266381249382926E-4</c:v>
                </c:pt>
                <c:pt idx="19">
                  <c:v>-1.0805434184930524E-4</c:v>
                </c:pt>
                <c:pt idx="20">
                  <c:v>-1.0014105330281263E-4</c:v>
                </c:pt>
                <c:pt idx="21">
                  <c:v>-7.3187649762046023E-5</c:v>
                </c:pt>
                <c:pt idx="22">
                  <c:v>-2.0967947607272338E-5</c:v>
                </c:pt>
                <c:pt idx="23">
                  <c:v>6.3578721486572329E-5</c:v>
                </c:pt>
                <c:pt idx="24">
                  <c:v>1.8785583799527783E-4</c:v>
                </c:pt>
                <c:pt idx="25">
                  <c:v>3.5962903781862517E-4</c:v>
                </c:pt>
                <c:pt idx="26">
                  <c:v>5.8731731883353365E-4</c:v>
                </c:pt>
                <c:pt idx="27">
                  <c:v>8.7977983637591971E-4</c:v>
                </c:pt>
                <c:pt idx="28">
                  <c:v>1.2469837741545498E-3</c:v>
                </c:pt>
                <c:pt idx="29">
                  <c:v>1.699504117825547E-3</c:v>
                </c:pt>
                <c:pt idx="30">
                  <c:v>2.2495065737325511E-3</c:v>
                </c:pt>
                <c:pt idx="31">
                  <c:v>2.9099569982323284E-3</c:v>
                </c:pt>
                <c:pt idx="32">
                  <c:v>3.6958983567334908E-3</c:v>
                </c:pt>
                <c:pt idx="33">
                  <c:v>4.6238197761495937E-3</c:v>
                </c:pt>
                <c:pt idx="34">
                  <c:v>5.7113672623379796E-3</c:v>
                </c:pt>
                <c:pt idx="35">
                  <c:v>6.9784946119702349E-3</c:v>
                </c:pt>
                <c:pt idx="36">
                  <c:v>8.4474659795606925E-3</c:v>
                </c:pt>
                <c:pt idx="37">
                  <c:v>1.0143394015486857E-2</c:v>
                </c:pt>
                <c:pt idx="38">
                  <c:v>1.2094049011517305E-2</c:v>
                </c:pt>
                <c:pt idx="39">
                  <c:v>1.4330209225118863E-2</c:v>
                </c:pt>
                <c:pt idx="40">
                  <c:v>1.6885839657844182E-2</c:v>
                </c:pt>
                <c:pt idx="41">
                  <c:v>1.9797418583500637E-2</c:v>
                </c:pt>
                <c:pt idx="42">
                  <c:v>2.3104253283086334E-2</c:v>
                </c:pt>
                <c:pt idx="43">
                  <c:v>2.6849062708782769E-2</c:v>
                </c:pt>
                <c:pt idx="44">
                  <c:v>3.1077723157141506E-2</c:v>
                </c:pt>
                <c:pt idx="45">
                  <c:v>3.5840097763856396E-2</c:v>
                </c:pt>
                <c:pt idx="46">
                  <c:v>4.1189009136503696E-2</c:v>
                </c:pt>
                <c:pt idx="47">
                  <c:v>4.7179357906620131E-2</c:v>
                </c:pt>
                <c:pt idx="48">
                  <c:v>5.3867808901971168E-2</c:v>
                </c:pt>
                <c:pt idx="49">
                  <c:v>6.1312777616392394E-2</c:v>
                </c:pt>
                <c:pt idx="50">
                  <c:v>6.957338251877529E-2</c:v>
                </c:pt>
                <c:pt idx="51">
                  <c:v>7.8708465910665618E-2</c:v>
                </c:pt>
                <c:pt idx="52">
                  <c:v>8.877639054659385E-2</c:v>
                </c:pt>
                <c:pt idx="53">
                  <c:v>9.9834300603031223E-2</c:v>
                </c:pt>
                <c:pt idx="54">
                  <c:v>0.11193568720241082</c:v>
                </c:pt>
                <c:pt idx="55">
                  <c:v>0.12513038450836628</c:v>
                </c:pt>
                <c:pt idx="56">
                  <c:v>0.13946317971565314</c:v>
                </c:pt>
                <c:pt idx="57">
                  <c:v>0.15497359413956582</c:v>
                </c:pt>
                <c:pt idx="58">
                  <c:v>0.17169515683350067</c:v>
                </c:pt>
                <c:pt idx="59">
                  <c:v>0.18965465190748515</c:v>
                </c:pt>
                <c:pt idx="60">
                  <c:v>0.20887147033535453</c:v>
                </c:pt>
                <c:pt idx="61">
                  <c:v>0.22935798015156586</c:v>
                </c:pt>
                <c:pt idx="62">
                  <c:v>0.25111844203368866</c:v>
                </c:pt>
                <c:pt idx="63">
                  <c:v>0.27414996755514714</c:v>
                </c:pt>
                <c:pt idx="64">
                  <c:v>0.29844206802099471</c:v>
                </c:pt>
                <c:pt idx="65">
                  <c:v>0.32397643141161936</c:v>
                </c:pt>
                <c:pt idx="66">
                  <c:v>0.35072853502358808</c:v>
                </c:pt>
                <c:pt idx="67">
                  <c:v>0.37866744305422756</c:v>
                </c:pt>
                <c:pt idx="68">
                  <c:v>0.40775698450783254</c:v>
                </c:pt>
                <c:pt idx="69">
                  <c:v>0.4379566962178093</c:v>
                </c:pt>
                <c:pt idx="70">
                  <c:v>0.46922215896425556</c:v>
                </c:pt>
                <c:pt idx="71">
                  <c:v>0.50150594612354238</c:v>
                </c:pt>
                <c:pt idx="72">
                  <c:v>0.53475815103339663</c:v>
                </c:pt>
                <c:pt idx="73">
                  <c:v>0.56892718819557175</c:v>
                </c:pt>
                <c:pt idx="74">
                  <c:v>0.60396068489266652</c:v>
                </c:pt>
                <c:pt idx="75">
                  <c:v>0.63980568482692712</c:v>
                </c:pt>
                <c:pt idx="76">
                  <c:v>0.67640963576090574</c:v>
                </c:pt>
                <c:pt idx="77">
                  <c:v>0.71372149094569015</c:v>
                </c:pt>
                <c:pt idx="78">
                  <c:v>0.75169139933379525</c:v>
                </c:pt>
                <c:pt idx="79">
                  <c:v>0.79027052338352655</c:v>
                </c:pt>
                <c:pt idx="80">
                  <c:v>0.82941073418469824</c:v>
                </c:pt>
                <c:pt idx="81">
                  <c:v>0.86906616076451826</c:v>
                </c:pt>
                <c:pt idx="82">
                  <c:v>0.90919309847573804</c:v>
                </c:pt>
                <c:pt idx="83">
                  <c:v>0.94974893750243672</c:v>
                </c:pt>
                <c:pt idx="84">
                  <c:v>0.99069339269777223</c:v>
                </c:pt>
                <c:pt idx="85">
                  <c:v>1.0319881537728581</c:v>
                </c:pt>
                <c:pt idx="86">
                  <c:v>1.0735970426712065</c:v>
                </c:pt>
                <c:pt idx="87">
                  <c:v>1.1154847507147336</c:v>
                </c:pt>
                <c:pt idx="88">
                  <c:v>1.1576174019161634</c:v>
                </c:pt>
                <c:pt idx="89">
                  <c:v>1.1999620571801404</c:v>
                </c:pt>
                <c:pt idx="90">
                  <c:v>1.2424862711626612</c:v>
                </c:pt>
                <c:pt idx="91">
                  <c:v>1.2851581796135645</c:v>
                </c:pt>
                <c:pt idx="92">
                  <c:v>1.3279458878427606</c:v>
                </c:pt>
                <c:pt idx="93">
                  <c:v>1.3708167568191623</c:v>
                </c:pt>
                <c:pt idx="94">
                  <c:v>1.4137368870173932</c:v>
                </c:pt>
                <c:pt idx="95">
                  <c:v>1.4566712316541595</c:v>
                </c:pt>
                <c:pt idx="96">
                  <c:v>1.499582911015134</c:v>
                </c:pt>
                <c:pt idx="97">
                  <c:v>1.5424327972658598</c:v>
                </c:pt>
                <c:pt idx="98">
                  <c:v>1.5851795504235926</c:v>
                </c:pt>
                <c:pt idx="99">
                  <c:v>1.6277801436778203</c:v>
                </c:pt>
                <c:pt idx="100">
                  <c:v>1.6701899246354874</c:v>
                </c:pt>
                <c:pt idx="101">
                  <c:v>1.7123614563431651</c:v>
                </c:pt>
                <c:pt idx="102">
                  <c:v>1.7542448700707858</c:v>
                </c:pt>
                <c:pt idx="103">
                  <c:v>1.7957874945746157</c:v>
                </c:pt>
                <c:pt idx="104">
                  <c:v>1.8369336303152539</c:v>
                </c:pt>
                <c:pt idx="105">
                  <c:v>1.8776267653159342</c:v>
                </c:pt>
                <c:pt idx="106">
                  <c:v>1.9178095129239172</c:v>
                </c:pt>
                <c:pt idx="107">
                  <c:v>1.9574229608291536</c:v>
                </c:pt>
                <c:pt idx="108">
                  <c:v>1.9964066700335563</c:v>
                </c:pt>
                <c:pt idx="109">
                  <c:v>2.0346993724006186</c:v>
                </c:pt>
                <c:pt idx="110">
                  <c:v>2.0722403182058033</c:v>
                </c:pt>
                <c:pt idx="111">
                  <c:v>2.1089689781928667</c:v>
                </c:pt>
                <c:pt idx="112">
                  <c:v>2.1448247912474456</c:v>
                </c:pt>
                <c:pt idx="113">
                  <c:v>2.1797483939042226</c:v>
                </c:pt>
                <c:pt idx="114">
                  <c:v>2.2136824770424299</c:v>
                </c:pt>
                <c:pt idx="115">
                  <c:v>2.2465721316661997</c:v>
                </c:pt>
                <c:pt idx="116">
                  <c:v>2.2783641336960025</c:v>
                </c:pt>
                <c:pt idx="117">
                  <c:v>2.3090084882712536</c:v>
                </c:pt>
                <c:pt idx="118">
                  <c:v>2.3384581564313476</c:v>
                </c:pt>
                <c:pt idx="119">
                  <c:v>2.3666686682048907</c:v>
                </c:pt>
                <c:pt idx="120">
                  <c:v>2.3935984082707948</c:v>
                </c:pt>
                <c:pt idx="121">
                  <c:v>2.4192092560304657</c:v>
                </c:pt>
                <c:pt idx="122">
                  <c:v>2.443466251833291</c:v>
                </c:pt>
                <c:pt idx="123">
                  <c:v>2.4663378250483774</c:v>
                </c:pt>
                <c:pt idx="124">
                  <c:v>2.4877967725714916</c:v>
                </c:pt>
                <c:pt idx="125">
                  <c:v>2.5078185517150309</c:v>
                </c:pt>
                <c:pt idx="126">
                  <c:v>2.5263809430543032</c:v>
                </c:pt>
                <c:pt idx="127">
                  <c:v>2.5434634068045106</c:v>
                </c:pt>
                <c:pt idx="128">
                  <c:v>2.5590489013556952</c:v>
                </c:pt>
                <c:pt idx="129">
                  <c:v>2.5731243692200771</c:v>
                </c:pt>
                <c:pt idx="130">
                  <c:v>2.5856793648923184</c:v>
                </c:pt>
                <c:pt idx="131">
                  <c:v>2.5967044476896288</c:v>
                </c:pt>
                <c:pt idx="132">
                  <c:v>2.606191912214022</c:v>
                </c:pt>
                <c:pt idx="133">
                  <c:v>2.6141362661533174</c:v>
                </c:pt>
                <c:pt idx="134">
                  <c:v>2.6205344520757943</c:v>
                </c:pt>
                <c:pt idx="135">
                  <c:v>2.6253846790164981</c:v>
                </c:pt>
                <c:pt idx="136">
                  <c:v>2.6286868708027833</c:v>
                </c:pt>
                <c:pt idx="137">
                  <c:v>2.6304424140589702</c:v>
                </c:pt>
                <c:pt idx="138">
                  <c:v>2.6306542041076861</c:v>
                </c:pt>
                <c:pt idx="139">
                  <c:v>2.6293252395582716</c:v>
                </c:pt>
                <c:pt idx="140">
                  <c:v>2.6264597397011578</c:v>
                </c:pt>
                <c:pt idx="141">
                  <c:v>2.6220633421497479</c:v>
                </c:pt>
                <c:pt idx="142">
                  <c:v>2.6161427164082602</c:v>
                </c:pt>
                <c:pt idx="143">
                  <c:v>2.608706015635323</c:v>
                </c:pt>
                <c:pt idx="144">
                  <c:v>2.5997614407001715</c:v>
                </c:pt>
                <c:pt idx="145">
                  <c:v>2.5893183807900888</c:v>
                </c:pt>
                <c:pt idx="146">
                  <c:v>2.5773871396431316</c:v>
                </c:pt>
                <c:pt idx="147">
                  <c:v>2.5639790321373317</c:v>
                </c:pt>
                <c:pt idx="148">
                  <c:v>2.5491066862777885</c:v>
                </c:pt>
                <c:pt idx="149">
                  <c:v>2.5327834664260958</c:v>
                </c:pt>
                <c:pt idx="150">
                  <c:v>2.5150234474964823</c:v>
                </c:pt>
                <c:pt idx="151">
                  <c:v>2.4958425789240213</c:v>
                </c:pt>
                <c:pt idx="152">
                  <c:v>2.4752579032844384</c:v>
                </c:pt>
                <c:pt idx="153">
                  <c:v>2.4532875536918692</c:v>
                </c:pt>
                <c:pt idx="154">
                  <c:v>2.4299509360560143</c:v>
                </c:pt>
                <c:pt idx="155">
                  <c:v>2.4052681175739221</c:v>
                </c:pt>
                <c:pt idx="156">
                  <c:v>2.3792597463269129</c:v>
                </c:pt>
                <c:pt idx="157">
                  <c:v>2.3519472683056244</c:v>
                </c:pt>
                <c:pt idx="158">
                  <c:v>2.3233535599349993</c:v>
                </c:pt>
                <c:pt idx="159">
                  <c:v>2.2935025519793499</c:v>
                </c:pt>
                <c:pt idx="160">
                  <c:v>2.2624194335241219</c:v>
                </c:pt>
                <c:pt idx="161">
                  <c:v>2.2301302554485511</c:v>
                </c:pt>
                <c:pt idx="162">
                  <c:v>2.1966616842018558</c:v>
                </c:pt>
                <c:pt idx="163">
                  <c:v>2.1620415723954958</c:v>
                </c:pt>
                <c:pt idx="164">
                  <c:v>2.1262980804462397</c:v>
                </c:pt>
                <c:pt idx="165">
                  <c:v>2.0894603677181371</c:v>
                </c:pt>
                <c:pt idx="166">
                  <c:v>2.0515580291721358</c:v>
                </c:pt>
                <c:pt idx="167">
                  <c:v>2.0126221717386326</c:v>
                </c:pt>
                <c:pt idx="168">
                  <c:v>1.9726843233165143</c:v>
                </c:pt>
                <c:pt idx="169">
                  <c:v>1.931776240469673</c:v>
                </c:pt>
                <c:pt idx="170">
                  <c:v>1.8899307578820037</c:v>
                </c:pt>
                <c:pt idx="171">
                  <c:v>1.8471812695898631</c:v>
                </c:pt>
                <c:pt idx="172">
                  <c:v>1.8035609699551425</c:v>
                </c:pt>
                <c:pt idx="173">
                  <c:v>1.7591038277112399</c:v>
                </c:pt>
                <c:pt idx="174">
                  <c:v>1.7138444220663673</c:v>
                </c:pt>
                <c:pt idx="175">
                  <c:v>1.667817597900195</c:v>
                </c:pt>
                <c:pt idx="176">
                  <c:v>1.6210584662410721</c:v>
                </c:pt>
                <c:pt idx="177">
                  <c:v>1.5736024030781903</c:v>
                </c:pt>
                <c:pt idx="178">
                  <c:v>1.5254846097128942</c:v>
                </c:pt>
                <c:pt idx="179">
                  <c:v>1.4767410547447541</c:v>
                </c:pt>
                <c:pt idx="180">
                  <c:v>1.4274082806791362</c:v>
                </c:pt>
                <c:pt idx="181">
                  <c:v>1.3775225640970983</c:v>
                </c:pt>
                <c:pt idx="182">
                  <c:v>1.3271213116042415</c:v>
                </c:pt>
                <c:pt idx="183">
                  <c:v>1.276241917446973</c:v>
                </c:pt>
                <c:pt idx="184">
                  <c:v>1.2249220495908169</c:v>
                </c:pt>
                <c:pt idx="185">
                  <c:v>1.1731995441076937</c:v>
                </c:pt>
                <c:pt idx="186">
                  <c:v>1.1211125556217423</c:v>
                </c:pt>
                <c:pt idx="187">
                  <c:v>1.0686996279822976</c:v>
                </c:pt>
                <c:pt idx="188">
                  <c:v>1.0159994047843417</c:v>
                </c:pt>
                <c:pt idx="189">
                  <c:v>0.96304998077080539</c:v>
                </c:pt>
                <c:pt idx="190">
                  <c:v>0.90988969448780377</c:v>
                </c:pt>
                <c:pt idx="191">
                  <c:v>0.85655683764856305</c:v>
                </c:pt>
                <c:pt idx="192">
                  <c:v>0.80308921947955936</c:v>
                </c:pt>
                <c:pt idx="193">
                  <c:v>0.74952412551073799</c:v>
                </c:pt>
                <c:pt idx="194">
                  <c:v>0.6958978418582813</c:v>
                </c:pt>
                <c:pt idx="195">
                  <c:v>0.64224661819616946</c:v>
                </c:pt>
                <c:pt idx="196">
                  <c:v>0.58860603027929392</c:v>
                </c:pt>
                <c:pt idx="197">
                  <c:v>0.53501110406476104</c:v>
                </c:pt>
                <c:pt idx="198">
                  <c:v>0.48149663304580359</c:v>
                </c:pt>
                <c:pt idx="199">
                  <c:v>0.42809665261339552</c:v>
                </c:pt>
                <c:pt idx="200">
                  <c:v>0.37484535331965041</c:v>
                </c:pt>
                <c:pt idx="201">
                  <c:v>0.32177637787099561</c:v>
                </c:pt>
                <c:pt idx="202">
                  <c:v>0.26892335446617122</c:v>
                </c:pt>
                <c:pt idx="203">
                  <c:v>0.21631968323395986</c:v>
                </c:pt>
                <c:pt idx="204">
                  <c:v>0.16399767296723702</c:v>
                </c:pt>
                <c:pt idx="205">
                  <c:v>0.11198950407514459</c:v>
                </c:pt>
                <c:pt idx="206">
                  <c:v>6.0327025601840084E-2</c:v>
                </c:pt>
                <c:pt idx="207">
                  <c:v>9.0418483056541894E-3</c:v>
                </c:pt>
                <c:pt idx="208">
                  <c:v>-4.1835600202672928E-2</c:v>
                </c:pt>
                <c:pt idx="209">
                  <c:v>-9.2275443726463444E-2</c:v>
                </c:pt>
                <c:pt idx="210">
                  <c:v>-0.14224890411292085</c:v>
                </c:pt>
                <c:pt idx="211">
                  <c:v>-0.19172767027793411</c:v>
                </c:pt>
                <c:pt idx="212">
                  <c:v>-0.24068447298832762</c:v>
                </c:pt>
                <c:pt idx="213">
                  <c:v>-0.2890929392790319</c:v>
                </c:pt>
                <c:pt idx="214">
                  <c:v>-0.33692724271270452</c:v>
                </c:pt>
                <c:pt idx="215">
                  <c:v>-0.38416215811145282</c:v>
                </c:pt>
                <c:pt idx="216">
                  <c:v>-0.43077355363036363</c:v>
                </c:pt>
                <c:pt idx="217">
                  <c:v>-0.47673750100969103</c:v>
                </c:pt>
                <c:pt idx="218">
                  <c:v>-0.52203096401821114</c:v>
                </c:pt>
                <c:pt idx="219">
                  <c:v>-0.56663126051461365</c:v>
                </c:pt>
                <c:pt idx="220">
                  <c:v>-0.61051628117763912</c:v>
                </c:pt>
                <c:pt idx="221">
                  <c:v>-0.6536653446234304</c:v>
                </c:pt>
                <c:pt idx="222">
                  <c:v>-0.69605778581351974</c:v>
                </c:pt>
                <c:pt idx="223">
                  <c:v>-0.73767410041398329</c:v>
                </c:pt>
                <c:pt idx="224">
                  <c:v>-0.77849610937750158</c:v>
                </c:pt>
                <c:pt idx="225">
                  <c:v>-0.81850611318960254</c:v>
                </c:pt>
                <c:pt idx="226">
                  <c:v>-0.8576873857887366</c:v>
                </c:pt>
                <c:pt idx="227">
                  <c:v>-0.89602489179262512</c:v>
                </c:pt>
                <c:pt idx="228">
                  <c:v>-0.93350427809197689</c:v>
                </c:pt>
                <c:pt idx="229">
                  <c:v>-0.97011243676806591</c:v>
                </c:pt>
                <c:pt idx="230">
                  <c:v>-1.0058368549694197</c:v>
                </c:pt>
                <c:pt idx="231">
                  <c:v>-1.0406662068217203</c:v>
                </c:pt>
                <c:pt idx="232">
                  <c:v>-1.0745901871822945</c:v>
                </c:pt>
                <c:pt idx="233">
                  <c:v>-1.1075991394520517</c:v>
                </c:pt>
                <c:pt idx="234">
                  <c:v>-1.1396845394594675</c:v>
                </c:pt>
                <c:pt idx="235">
                  <c:v>-1.170838046072868</c:v>
                </c:pt>
                <c:pt idx="236">
                  <c:v>-1.2010517131757963</c:v>
                </c:pt>
                <c:pt idx="237">
                  <c:v>-1.2303188239537992</c:v>
                </c:pt>
                <c:pt idx="238">
                  <c:v>-1.2586329273810917</c:v>
                </c:pt>
                <c:pt idx="239">
                  <c:v>-1.285988019128298</c:v>
                </c:pt>
                <c:pt idx="240">
                  <c:v>-1.3123793231021892</c:v>
                </c:pt>
                <c:pt idx="241">
                  <c:v>-1.3378023099414278</c:v>
                </c:pt>
                <c:pt idx="242">
                  <c:v>-1.362253308523371</c:v>
                </c:pt>
                <c:pt idx="243">
                  <c:v>-1.385728874581666</c:v>
                </c:pt>
                <c:pt idx="244">
                  <c:v>-1.4082259388004144</c:v>
                </c:pt>
                <c:pt idx="245">
                  <c:v>-1.4297421457351469</c:v>
                </c:pt>
                <c:pt idx="246">
                  <c:v>-1.4502757880707917</c:v>
                </c:pt>
                <c:pt idx="247">
                  <c:v>-1.469825771719296</c:v>
                </c:pt>
                <c:pt idx="248">
                  <c:v>-1.4883915508915848</c:v>
                </c:pt>
                <c:pt idx="249">
                  <c:v>-1.5059730886154292</c:v>
                </c:pt>
                <c:pt idx="250">
                  <c:v>-1.5225708271508998</c:v>
                </c:pt>
                <c:pt idx="251">
                  <c:v>-1.5381856569566938</c:v>
                </c:pt>
                <c:pt idx="252">
                  <c:v>-1.5528189008111555</c:v>
                </c:pt>
                <c:pt idx="253">
                  <c:v>-1.5664722957080659</c:v>
                </c:pt>
                <c:pt idx="254">
                  <c:v>-1.579147981777848</c:v>
                </c:pt>
                <c:pt idx="255">
                  <c:v>-1.5908484943612</c:v>
                </c:pt>
                <c:pt idx="256">
                  <c:v>-1.6015767583118996</c:v>
                </c:pt>
                <c:pt idx="257">
                  <c:v>-1.6113360854172034</c:v>
                </c:pt>
                <c:pt idx="258">
                  <c:v>-1.6201301727983894</c:v>
                </c:pt>
                <c:pt idx="259">
                  <c:v>-1.6279631037637661</c:v>
                </c:pt>
                <c:pt idx="260">
                  <c:v>-1.6348393498764024</c:v>
                </c:pt>
                <c:pt idx="261">
                  <c:v>-1.6407633197929445</c:v>
                </c:pt>
                <c:pt idx="262">
                  <c:v>-1.6457403105257138</c:v>
                </c:pt>
                <c:pt idx="263">
                  <c:v>-1.6497763221716175</c:v>
                </c:pt>
                <c:pt idx="264">
                  <c:v>-1.6528776834255654</c:v>
                </c:pt>
                <c:pt idx="265">
                  <c:v>-1.6550510591598959</c:v>
                </c:pt>
                <c:pt idx="266">
                  <c:v>-1.6563029987339866</c:v>
                </c:pt>
                <c:pt idx="267">
                  <c:v>-1.6566409147846655</c:v>
                </c:pt>
                <c:pt idx="268">
                  <c:v>-1.6560729063706141</c:v>
                </c:pt>
                <c:pt idx="269">
                  <c:v>-1.6546073901299885</c:v>
                </c:pt>
                <c:pt idx="270">
                  <c:v>-1.6522531130205553</c:v>
                </c:pt>
                <c:pt idx="271">
                  <c:v>-1.6490191515452548</c:v>
                </c:pt>
                <c:pt idx="272">
                  <c:v>-1.6449149434440169</c:v>
                </c:pt>
                <c:pt idx="273">
                  <c:v>-1.6399502949713087</c:v>
                </c:pt>
                <c:pt idx="274">
                  <c:v>-1.6341353848862299</c:v>
                </c:pt>
                <c:pt idx="275">
                  <c:v>-1.627480767130228</c:v>
                </c:pt>
                <c:pt idx="276">
                  <c:v>-1.6199973642928853</c:v>
                </c:pt>
                <c:pt idx="277">
                  <c:v>-1.6116964643045872</c:v>
                </c:pt>
                <c:pt idx="278">
                  <c:v>-1.6025897098171236</c:v>
                </c:pt>
                <c:pt idx="279">
                  <c:v>-1.5926890864025509</c:v>
                </c:pt>
                <c:pt idx="280">
                  <c:v>-1.5820069102316745</c:v>
                </c:pt>
                <c:pt idx="281">
                  <c:v>-1.5705558130770707</c:v>
                </c:pt>
                <c:pt idx="282">
                  <c:v>-1.5583487266682021</c:v>
                </c:pt>
                <c:pt idx="283">
                  <c:v>-1.5453988660391507</c:v>
                </c:pt>
                <c:pt idx="284">
                  <c:v>-1.5317197122913868</c:v>
                </c:pt>
                <c:pt idx="285">
                  <c:v>-1.517324995488329</c:v>
                </c:pt>
                <c:pt idx="286">
                  <c:v>-1.5022286773817857</c:v>
                </c:pt>
                <c:pt idx="287">
                  <c:v>-1.4864449349366431</c:v>
                </c:pt>
                <c:pt idx="288">
                  <c:v>-1.4699881437047799</c:v>
                </c:pt>
                <c:pt idx="289">
                  <c:v>-1.4528728622277494</c:v>
                </c:pt>
                <c:pt idx="290">
                  <c:v>-1.4351138166085182</c:v>
                </c:pt>
                <c:pt idx="291">
                  <c:v>-1.416725885901873</c:v>
                </c:pt>
                <c:pt idx="292">
                  <c:v>-1.3977240889584364</c:v>
                </c:pt>
                <c:pt idx="293">
                  <c:v>-1.3781235710671429</c:v>
                </c:pt>
                <c:pt idx="294">
                  <c:v>-1.3579395918014048</c:v>
                </c:pt>
                <c:pt idx="295">
                  <c:v>-1.337187513775876</c:v>
                </c:pt>
                <c:pt idx="296">
                  <c:v>-1.3158827923272614</c:v>
                </c:pt>
                <c:pt idx="297">
                  <c:v>-1.2940409661015162</c:v>
                </c:pt>
                <c:pt idx="298">
                  <c:v>-1.2716776482075776</c:v>
                </c:pt>
                <c:pt idx="299">
                  <c:v>-1.2488085182229824</c:v>
                </c:pt>
              </c:numCache>
            </c:numRef>
          </c:yVal>
          <c:smooth val="1"/>
          <c:extLst>
            <c:ext xmlns:c16="http://schemas.microsoft.com/office/drawing/2014/chart" uri="{C3380CC4-5D6E-409C-BE32-E72D297353CC}">
              <c16:uniqueId val="{00000010-3737-4C9B-80F3-A60303DDE51D}"/>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12-3737-4C9B-80F3-A60303DDE51D}"/>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3.9718501580000001</c:v>
                </c:pt>
                <c:pt idx="9">
                  <c:v>11.915550229999999</c:v>
                </c:pt>
                <c:pt idx="10">
                  <c:v>23.831111910000001</c:v>
                </c:pt>
                <c:pt idx="11">
                  <c:v>39.718517310000003</c:v>
                </c:pt>
                <c:pt idx="12">
                  <c:v>59.577774130000002</c:v>
                </c:pt>
                <c:pt idx="13">
                  <c:v>87.380722210000002</c:v>
                </c:pt>
                <c:pt idx="14">
                  <c:v>115.1837158</c:v>
                </c:pt>
                <c:pt idx="15">
                  <c:v>150.93037409999999</c:v>
                </c:pt>
                <c:pt idx="16">
                  <c:v>190.64888389999999</c:v>
                </c:pt>
                <c:pt idx="17">
                  <c:v>234.3392413</c:v>
                </c:pt>
                <c:pt idx="18">
                  <c:v>282.00144999999998</c:v>
                </c:pt>
                <c:pt idx="19">
                  <c:v>329.66374209999998</c:v>
                </c:pt>
                <c:pt idx="20">
                  <c:v>385.26965330000002</c:v>
                </c:pt>
                <c:pt idx="21">
                  <c:v>444.84732120000001</c:v>
                </c:pt>
                <c:pt idx="22">
                  <c:v>508.39703400000002</c:v>
                </c:pt>
                <c:pt idx="23">
                  <c:v>579.89041859999998</c:v>
                </c:pt>
                <c:pt idx="24">
                  <c:v>659.32737770000006</c:v>
                </c:pt>
                <c:pt idx="25">
                  <c:v>746.70819089999998</c:v>
                </c:pt>
                <c:pt idx="26">
                  <c:v>846.00429659999998</c:v>
                </c:pt>
                <c:pt idx="27">
                  <c:v>953.24445400000002</c:v>
                </c:pt>
                <c:pt idx="28">
                  <c:v>1076.3720080000001</c:v>
                </c:pt>
                <c:pt idx="29">
                  <c:v>1207.4428720000001</c:v>
                </c:pt>
                <c:pt idx="30">
                  <c:v>1358.373413</c:v>
                </c:pt>
                <c:pt idx="31">
                  <c:v>1517.24721</c:v>
                </c:pt>
                <c:pt idx="32">
                  <c:v>1695.9807519999999</c:v>
                </c:pt>
                <c:pt idx="33">
                  <c:v>1894.5734620000001</c:v>
                </c:pt>
                <c:pt idx="34">
                  <c:v>2109.0532549999998</c:v>
                </c:pt>
                <c:pt idx="35">
                  <c:v>2343.392578</c:v>
                </c:pt>
                <c:pt idx="36">
                  <c:v>2593.619021</c:v>
                </c:pt>
                <c:pt idx="37">
                  <c:v>2863.7051860000001</c:v>
                </c:pt>
                <c:pt idx="38">
                  <c:v>3149.6788539999998</c:v>
                </c:pt>
                <c:pt idx="39">
                  <c:v>3451.5390189999998</c:v>
                </c:pt>
                <c:pt idx="40">
                  <c:v>3773.2592770000001</c:v>
                </c:pt>
                <c:pt idx="41">
                  <c:v>4110.8670330000004</c:v>
                </c:pt>
                <c:pt idx="42">
                  <c:v>4460.3886480000001</c:v>
                </c:pt>
                <c:pt idx="43">
                  <c:v>4821.8274289999999</c:v>
                </c:pt>
                <c:pt idx="44">
                  <c:v>5183.2662529999998</c:v>
                </c:pt>
                <c:pt idx="45">
                  <c:v>5548.6772460000002</c:v>
                </c:pt>
                <c:pt idx="46">
                  <c:v>5914.087751</c:v>
                </c:pt>
                <c:pt idx="47">
                  <c:v>6275.5253670000002</c:v>
                </c:pt>
                <c:pt idx="48">
                  <c:v>6625.0486799999999</c:v>
                </c:pt>
                <c:pt idx="49">
                  <c:v>6962.6564189999999</c:v>
                </c:pt>
                <c:pt idx="50">
                  <c:v>7284.3764650000003</c:v>
                </c:pt>
                <c:pt idx="51">
                  <c:v>7582.2658819999997</c:v>
                </c:pt>
                <c:pt idx="52">
                  <c:v>7852.3508389999997</c:v>
                </c:pt>
                <c:pt idx="53">
                  <c:v>8102.5776720000003</c:v>
                </c:pt>
                <c:pt idx="54">
                  <c:v>8321.0300769999994</c:v>
                </c:pt>
                <c:pt idx="55">
                  <c:v>8515.6503909999992</c:v>
                </c:pt>
                <c:pt idx="56">
                  <c:v>8678.497206</c:v>
                </c:pt>
                <c:pt idx="57">
                  <c:v>8813.5396770000007</c:v>
                </c:pt>
                <c:pt idx="58">
                  <c:v>8920.7791159999997</c:v>
                </c:pt>
                <c:pt idx="59">
                  <c:v>9004.1884019999998</c:v>
                </c:pt>
                <c:pt idx="60">
                  <c:v>9059.7939449999994</c:v>
                </c:pt>
                <c:pt idx="61">
                  <c:v>9099.5127100000009</c:v>
                </c:pt>
                <c:pt idx="62">
                  <c:v>9115.4003460000004</c:v>
                </c:pt>
                <c:pt idx="63">
                  <c:v>9119.3720699999994</c:v>
                </c:pt>
                <c:pt idx="64">
                  <c:v>9115.4003909999992</c:v>
                </c:pt>
                <c:pt idx="65">
                  <c:v>9099.5126949999994</c:v>
                </c:pt>
                <c:pt idx="66">
                  <c:v>9083.6259470000005</c:v>
                </c:pt>
                <c:pt idx="67">
                  <c:v>9063.7666470000004</c:v>
                </c:pt>
                <c:pt idx="68">
                  <c:v>9043.9072570000008</c:v>
                </c:pt>
                <c:pt idx="69">
                  <c:v>9028.0195459999995</c:v>
                </c:pt>
                <c:pt idx="70">
                  <c:v>9016.1044920000004</c:v>
                </c:pt>
                <c:pt idx="71">
                  <c:v>9012.1318360000005</c:v>
                </c:pt>
                <c:pt idx="72">
                  <c:v>9016.1044469999997</c:v>
                </c:pt>
                <c:pt idx="73">
                  <c:v>9028.0195010000007</c:v>
                </c:pt>
                <c:pt idx="74">
                  <c:v>9051.8505710000009</c:v>
                </c:pt>
                <c:pt idx="75">
                  <c:v>9083.6259769999997</c:v>
                </c:pt>
                <c:pt idx="76">
                  <c:v>9119.3721000000005</c:v>
                </c:pt>
                <c:pt idx="77">
                  <c:v>9163.0623639999994</c:v>
                </c:pt>
                <c:pt idx="78">
                  <c:v>9214.6961979999996</c:v>
                </c:pt>
                <c:pt idx="79">
                  <c:v>9278.2460339999998</c:v>
                </c:pt>
                <c:pt idx="80">
                  <c:v>9341.7958980000003</c:v>
                </c:pt>
                <c:pt idx="81">
                  <c:v>9409.3171419999999</c:v>
                </c:pt>
                <c:pt idx="82">
                  <c:v>9484.7823779999999</c:v>
                </c:pt>
                <c:pt idx="83">
                  <c:v>9556.2752700000001</c:v>
                </c:pt>
                <c:pt idx="84">
                  <c:v>9627.7690779999994</c:v>
                </c:pt>
                <c:pt idx="85">
                  <c:v>9691.3183590000008</c:v>
                </c:pt>
                <c:pt idx="86">
                  <c:v>9754.8679229999998</c:v>
                </c:pt>
                <c:pt idx="87">
                  <c:v>9806.5030210000004</c:v>
                </c:pt>
                <c:pt idx="88">
                  <c:v>9850.1932680000009</c:v>
                </c:pt>
                <c:pt idx="89">
                  <c:v>9881.9675920000009</c:v>
                </c:pt>
                <c:pt idx="90">
                  <c:v>9897.8554690000001</c:v>
                </c:pt>
                <c:pt idx="91">
                  <c:v>9897.8555290000004</c:v>
                </c:pt>
                <c:pt idx="92">
                  <c:v>9881.9677429999992</c:v>
                </c:pt>
                <c:pt idx="93">
                  <c:v>9850.1934500000007</c:v>
                </c:pt>
                <c:pt idx="94">
                  <c:v>9798.5589560000008</c:v>
                </c:pt>
                <c:pt idx="95">
                  <c:v>9731.0371090000008</c:v>
                </c:pt>
                <c:pt idx="96">
                  <c:v>9647.6292080000003</c:v>
                </c:pt>
                <c:pt idx="97">
                  <c:v>9548.3318199999994</c:v>
                </c:pt>
                <c:pt idx="98">
                  <c:v>9429.1769989999993</c:v>
                </c:pt>
                <c:pt idx="99">
                  <c:v>9290.1629240000002</c:v>
                </c:pt>
                <c:pt idx="100">
                  <c:v>9139.2314449999994</c:v>
                </c:pt>
                <c:pt idx="101">
                  <c:v>8972.4147269999994</c:v>
                </c:pt>
                <c:pt idx="102">
                  <c:v>8797.6520120000005</c:v>
                </c:pt>
                <c:pt idx="103">
                  <c:v>8618.9192770000009</c:v>
                </c:pt>
                <c:pt idx="104">
                  <c:v>8424.2990289999998</c:v>
                </c:pt>
                <c:pt idx="105">
                  <c:v>8221.7333980000003</c:v>
                </c:pt>
                <c:pt idx="106">
                  <c:v>8015.1980510000003</c:v>
                </c:pt>
                <c:pt idx="107">
                  <c:v>7808.6607409999997</c:v>
                </c:pt>
                <c:pt idx="108">
                  <c:v>7602.1249040000002</c:v>
                </c:pt>
                <c:pt idx="109">
                  <c:v>7391.6178760000003</c:v>
                </c:pt>
                <c:pt idx="110">
                  <c:v>7185.080078</c:v>
                </c:pt>
                <c:pt idx="111">
                  <c:v>6986.4885780000004</c:v>
                </c:pt>
                <c:pt idx="112">
                  <c:v>6791.8663370000004</c:v>
                </c:pt>
                <c:pt idx="113">
                  <c:v>6601.2181350000001</c:v>
                </c:pt>
                <c:pt idx="114">
                  <c:v>6414.5421029999998</c:v>
                </c:pt>
                <c:pt idx="115">
                  <c:v>6239.779297</c:v>
                </c:pt>
                <c:pt idx="116">
                  <c:v>6065.0187299999998</c:v>
                </c:pt>
                <c:pt idx="117">
                  <c:v>5898.199893</c:v>
                </c:pt>
                <c:pt idx="118">
                  <c:v>5739.3264740000004</c:v>
                </c:pt>
                <c:pt idx="119">
                  <c:v>5588.3963229999999</c:v>
                </c:pt>
                <c:pt idx="120">
                  <c:v>5441.4370120000003</c:v>
                </c:pt>
                <c:pt idx="121">
                  <c:v>5302.4229059999998</c:v>
                </c:pt>
                <c:pt idx="122">
                  <c:v>5167.3791229999997</c:v>
                </c:pt>
                <c:pt idx="123">
                  <c:v>5028.3650180000004</c:v>
                </c:pt>
                <c:pt idx="124">
                  <c:v>4897.2941810000002</c:v>
                </c:pt>
                <c:pt idx="125">
                  <c:v>4770.1943359999996</c:v>
                </c:pt>
                <c:pt idx="126">
                  <c:v>4655.0111649999999</c:v>
                </c:pt>
                <c:pt idx="127">
                  <c:v>4535.8547390000003</c:v>
                </c:pt>
                <c:pt idx="128">
                  <c:v>4412.7277800000002</c:v>
                </c:pt>
                <c:pt idx="129">
                  <c:v>4289.6008220000003</c:v>
                </c:pt>
                <c:pt idx="130">
                  <c:v>4174.4165039999998</c:v>
                </c:pt>
                <c:pt idx="131">
                  <c:v>4059.2330889999998</c:v>
                </c:pt>
                <c:pt idx="132">
                  <c:v>3944.0488310000001</c:v>
                </c:pt>
                <c:pt idx="133">
                  <c:v>3824.8937959999998</c:v>
                </c:pt>
                <c:pt idx="134">
                  <c:v>3709.7103510000002</c:v>
                </c:pt>
                <c:pt idx="135">
                  <c:v>3590.5541990000002</c:v>
                </c:pt>
                <c:pt idx="136">
                  <c:v>3471.399105</c:v>
                </c:pt>
                <c:pt idx="137">
                  <c:v>3348.271029</c:v>
                </c:pt>
                <c:pt idx="138">
                  <c:v>3233.0876130000001</c:v>
                </c:pt>
                <c:pt idx="139">
                  <c:v>3113.932519</c:v>
                </c:pt>
                <c:pt idx="140">
                  <c:v>2994.7763669999999</c:v>
                </c:pt>
                <c:pt idx="141">
                  <c:v>2875.6212730000002</c:v>
                </c:pt>
                <c:pt idx="142">
                  <c:v>2752.4931969999998</c:v>
                </c:pt>
                <c:pt idx="143">
                  <c:v>2637.3100250000002</c:v>
                </c:pt>
                <c:pt idx="144">
                  <c:v>2518.1546870000002</c:v>
                </c:pt>
                <c:pt idx="145">
                  <c:v>2402.9704590000001</c:v>
                </c:pt>
                <c:pt idx="146">
                  <c:v>2287.787288</c:v>
                </c:pt>
                <c:pt idx="147">
                  <c:v>2172.6028160000001</c:v>
                </c:pt>
                <c:pt idx="148">
                  <c:v>2061.3913240000002</c:v>
                </c:pt>
                <c:pt idx="149">
                  <c:v>1954.151666</c:v>
                </c:pt>
                <c:pt idx="150">
                  <c:v>1842.939331</c:v>
                </c:pt>
                <c:pt idx="151">
                  <c:v>1735.699764</c:v>
                </c:pt>
                <c:pt idx="152">
                  <c:v>1628.4591399999999</c:v>
                </c:pt>
                <c:pt idx="153">
                  <c:v>1521.2195710000001</c:v>
                </c:pt>
                <c:pt idx="154">
                  <c:v>1417.951806</c:v>
                </c:pt>
                <c:pt idx="155">
                  <c:v>1318.6549070000001</c:v>
                </c:pt>
                <c:pt idx="156">
                  <c:v>1223.3308059999999</c:v>
                </c:pt>
                <c:pt idx="157">
                  <c:v>1128.0057999999999</c:v>
                </c:pt>
                <c:pt idx="158">
                  <c:v>1036.6534710000001</c:v>
                </c:pt>
                <c:pt idx="159">
                  <c:v>945.30132460000004</c:v>
                </c:pt>
                <c:pt idx="160">
                  <c:v>857.9200439</c:v>
                </c:pt>
                <c:pt idx="161">
                  <c:v>774.51141029999997</c:v>
                </c:pt>
                <c:pt idx="162">
                  <c:v>691.10284160000003</c:v>
                </c:pt>
                <c:pt idx="163">
                  <c:v>615.63799449999999</c:v>
                </c:pt>
                <c:pt idx="164">
                  <c:v>540.17163349999998</c:v>
                </c:pt>
                <c:pt idx="165">
                  <c:v>472.65039059999998</c:v>
                </c:pt>
                <c:pt idx="166">
                  <c:v>401.1573454</c:v>
                </c:pt>
                <c:pt idx="167">
                  <c:v>337.60790809999997</c:v>
                </c:pt>
                <c:pt idx="168">
                  <c:v>278.03017829999999</c:v>
                </c:pt>
                <c:pt idx="169">
                  <c:v>218.451617</c:v>
                </c:pt>
                <c:pt idx="170">
                  <c:v>162.845932</c:v>
                </c:pt>
                <c:pt idx="171">
                  <c:v>115.1838893</c:v>
                </c:pt>
                <c:pt idx="172">
                  <c:v>67.521849000000003</c:v>
                </c:pt>
                <c:pt idx="173">
                  <c:v>23.831657610000001</c:v>
                </c:pt>
                <c:pt idx="174">
                  <c:v>-15.887529000000001</c:v>
                </c:pt>
                <c:pt idx="175">
                  <c:v>-51.634075160000002</c:v>
                </c:pt>
                <c:pt idx="176">
                  <c:v>-83.408769019999994</c:v>
                </c:pt>
                <c:pt idx="177">
                  <c:v>-107.239884</c:v>
                </c:pt>
                <c:pt idx="178">
                  <c:v>-131.07093929999999</c:v>
                </c:pt>
                <c:pt idx="179">
                  <c:v>-150.93043449999999</c:v>
                </c:pt>
                <c:pt idx="180">
                  <c:v>-162.845932</c:v>
                </c:pt>
                <c:pt idx="181">
                  <c:v>-178.73327699999999</c:v>
                </c:pt>
                <c:pt idx="182">
                  <c:v>-186.6769262</c:v>
                </c:pt>
                <c:pt idx="183">
                  <c:v>-194.62056089999999</c:v>
                </c:pt>
                <c:pt idx="184">
                  <c:v>-198.59260560000001</c:v>
                </c:pt>
                <c:pt idx="185">
                  <c:v>-202.56445310000001</c:v>
                </c:pt>
                <c:pt idx="186">
                  <c:v>-206.5362403</c:v>
                </c:pt>
                <c:pt idx="187">
                  <c:v>-210.50802669999999</c:v>
                </c:pt>
                <c:pt idx="188">
                  <c:v>-210.50814819999999</c:v>
                </c:pt>
                <c:pt idx="189">
                  <c:v>-214.48001099999999</c:v>
                </c:pt>
                <c:pt idx="190">
                  <c:v>-218.45185849999999</c:v>
                </c:pt>
                <c:pt idx="191">
                  <c:v>-222.4237061</c:v>
                </c:pt>
                <c:pt idx="192">
                  <c:v>-226.39556880000001</c:v>
                </c:pt>
                <c:pt idx="193">
                  <c:v>-226.39556880000001</c:v>
                </c:pt>
                <c:pt idx="194">
                  <c:v>-230.3674164</c:v>
                </c:pt>
                <c:pt idx="195">
                  <c:v>-230.3674164</c:v>
                </c:pt>
                <c:pt idx="196">
                  <c:v>-230.3674164</c:v>
                </c:pt>
                <c:pt idx="197">
                  <c:v>-230.3674164</c:v>
                </c:pt>
                <c:pt idx="198">
                  <c:v>-226.39556880000001</c:v>
                </c:pt>
                <c:pt idx="199">
                  <c:v>-226.39556880000001</c:v>
                </c:pt>
                <c:pt idx="200">
                  <c:v>-222.4237061</c:v>
                </c:pt>
                <c:pt idx="201">
                  <c:v>-222.4237061</c:v>
                </c:pt>
                <c:pt idx="202">
                  <c:v>-222.4237061</c:v>
                </c:pt>
                <c:pt idx="203">
                  <c:v>-218.45185849999999</c:v>
                </c:pt>
                <c:pt idx="204">
                  <c:v>-218.45185849999999</c:v>
                </c:pt>
                <c:pt idx="205">
                  <c:v>-218.45185849999999</c:v>
                </c:pt>
                <c:pt idx="206">
                  <c:v>-222.4237061</c:v>
                </c:pt>
                <c:pt idx="207">
                  <c:v>-222.4237061</c:v>
                </c:pt>
                <c:pt idx="208">
                  <c:v>-226.39556880000001</c:v>
                </c:pt>
                <c:pt idx="209">
                  <c:v>-226.39556880000001</c:v>
                </c:pt>
                <c:pt idx="210">
                  <c:v>-230.3674164</c:v>
                </c:pt>
                <c:pt idx="211">
                  <c:v>-230.3674164</c:v>
                </c:pt>
                <c:pt idx="212">
                  <c:v>-230.3674164</c:v>
                </c:pt>
                <c:pt idx="213">
                  <c:v>-230.3674164</c:v>
                </c:pt>
                <c:pt idx="214">
                  <c:v>-230.3674164</c:v>
                </c:pt>
                <c:pt idx="215">
                  <c:v>-226.39556880000001</c:v>
                </c:pt>
                <c:pt idx="216">
                  <c:v>-226.39556880000001</c:v>
                </c:pt>
                <c:pt idx="217">
                  <c:v>-222.42382760000001</c:v>
                </c:pt>
                <c:pt idx="218">
                  <c:v>-222.4237061</c:v>
                </c:pt>
                <c:pt idx="219">
                  <c:v>-222.4237061</c:v>
                </c:pt>
                <c:pt idx="220">
                  <c:v>-218.45185849999999</c:v>
                </c:pt>
                <c:pt idx="221">
                  <c:v>-222.4237061</c:v>
                </c:pt>
                <c:pt idx="222">
                  <c:v>-222.4237061</c:v>
                </c:pt>
                <c:pt idx="223">
                  <c:v>-222.4237061</c:v>
                </c:pt>
                <c:pt idx="224">
                  <c:v>-226.39556880000001</c:v>
                </c:pt>
                <c:pt idx="225">
                  <c:v>-230.3674164</c:v>
                </c:pt>
                <c:pt idx="226">
                  <c:v>-230.3674164</c:v>
                </c:pt>
                <c:pt idx="227">
                  <c:v>-234.33926389999999</c:v>
                </c:pt>
                <c:pt idx="228">
                  <c:v>-234.33926389999999</c:v>
                </c:pt>
                <c:pt idx="229">
                  <c:v>-238.31112669999999</c:v>
                </c:pt>
                <c:pt idx="230">
                  <c:v>-238.31112669999999</c:v>
                </c:pt>
                <c:pt idx="231">
                  <c:v>-238.31112669999999</c:v>
                </c:pt>
                <c:pt idx="232">
                  <c:v>-238.31112669999999</c:v>
                </c:pt>
                <c:pt idx="233">
                  <c:v>-234.33944579999999</c:v>
                </c:pt>
                <c:pt idx="234">
                  <c:v>-234.33926389999999</c:v>
                </c:pt>
                <c:pt idx="235">
                  <c:v>-234.33926389999999</c:v>
                </c:pt>
                <c:pt idx="236">
                  <c:v>-230.3674164</c:v>
                </c:pt>
                <c:pt idx="237">
                  <c:v>-230.3674164</c:v>
                </c:pt>
                <c:pt idx="238">
                  <c:v>-230.3674164</c:v>
                </c:pt>
                <c:pt idx="239">
                  <c:v>-226.39556880000001</c:v>
                </c:pt>
                <c:pt idx="240">
                  <c:v>-226.39556880000001</c:v>
                </c:pt>
                <c:pt idx="241">
                  <c:v>-222.4237665</c:v>
                </c:pt>
                <c:pt idx="242">
                  <c:v>-222.4237061</c:v>
                </c:pt>
                <c:pt idx="243">
                  <c:v>-222.4237061</c:v>
                </c:pt>
                <c:pt idx="244">
                  <c:v>-222.4237061</c:v>
                </c:pt>
                <c:pt idx="245">
                  <c:v>-222.4237061</c:v>
                </c:pt>
                <c:pt idx="246">
                  <c:v>-222.4237061</c:v>
                </c:pt>
                <c:pt idx="247">
                  <c:v>-222.4237061</c:v>
                </c:pt>
                <c:pt idx="248">
                  <c:v>-222.4237061</c:v>
                </c:pt>
                <c:pt idx="249">
                  <c:v>-222.4237061</c:v>
                </c:pt>
                <c:pt idx="250">
                  <c:v>-222.4237061</c:v>
                </c:pt>
                <c:pt idx="251">
                  <c:v>-222.4237061</c:v>
                </c:pt>
                <c:pt idx="252">
                  <c:v>-222.4237061</c:v>
                </c:pt>
                <c:pt idx="253">
                  <c:v>-222.4237061</c:v>
                </c:pt>
                <c:pt idx="254">
                  <c:v>-222.4237061</c:v>
                </c:pt>
                <c:pt idx="255">
                  <c:v>-222.4237061</c:v>
                </c:pt>
                <c:pt idx="256">
                  <c:v>-222.4237061</c:v>
                </c:pt>
                <c:pt idx="257">
                  <c:v>-222.4237061</c:v>
                </c:pt>
                <c:pt idx="258">
                  <c:v>-222.4237061</c:v>
                </c:pt>
                <c:pt idx="259">
                  <c:v>-222.4237061</c:v>
                </c:pt>
                <c:pt idx="260">
                  <c:v>-226.39556880000001</c:v>
                </c:pt>
                <c:pt idx="261">
                  <c:v>-226.39556880000001</c:v>
                </c:pt>
                <c:pt idx="262">
                  <c:v>-226.39556880000001</c:v>
                </c:pt>
                <c:pt idx="263">
                  <c:v>-226.39556880000001</c:v>
                </c:pt>
                <c:pt idx="264">
                  <c:v>-226.39556880000001</c:v>
                </c:pt>
                <c:pt idx="265">
                  <c:v>-230.3674164</c:v>
                </c:pt>
                <c:pt idx="266">
                  <c:v>-230.3674164</c:v>
                </c:pt>
                <c:pt idx="267">
                  <c:v>-230.3674164</c:v>
                </c:pt>
                <c:pt idx="268">
                  <c:v>-230.3674164</c:v>
                </c:pt>
                <c:pt idx="269">
                  <c:v>-230.3674164</c:v>
                </c:pt>
                <c:pt idx="270">
                  <c:v>-230.3674164</c:v>
                </c:pt>
                <c:pt idx="271">
                  <c:v>-230.3674164</c:v>
                </c:pt>
                <c:pt idx="272">
                  <c:v>-230.3674164</c:v>
                </c:pt>
                <c:pt idx="273">
                  <c:v>-230.3674164</c:v>
                </c:pt>
                <c:pt idx="274">
                  <c:v>-230.3674164</c:v>
                </c:pt>
                <c:pt idx="275">
                  <c:v>-230.3674164</c:v>
                </c:pt>
                <c:pt idx="276">
                  <c:v>-230.3674164</c:v>
                </c:pt>
                <c:pt idx="277">
                  <c:v>-230.3674164</c:v>
                </c:pt>
                <c:pt idx="278">
                  <c:v>-230.3674164</c:v>
                </c:pt>
                <c:pt idx="279">
                  <c:v>-230.3674164</c:v>
                </c:pt>
                <c:pt idx="280">
                  <c:v>-230.3674164</c:v>
                </c:pt>
                <c:pt idx="281">
                  <c:v>-230.3674164</c:v>
                </c:pt>
                <c:pt idx="282">
                  <c:v>-230.3674164</c:v>
                </c:pt>
                <c:pt idx="283">
                  <c:v>-230.3674164</c:v>
                </c:pt>
                <c:pt idx="284">
                  <c:v>-230.3674164</c:v>
                </c:pt>
                <c:pt idx="285">
                  <c:v>-230.3674164</c:v>
                </c:pt>
                <c:pt idx="286">
                  <c:v>-230.3674164</c:v>
                </c:pt>
                <c:pt idx="287">
                  <c:v>-230.3674164</c:v>
                </c:pt>
                <c:pt idx="288">
                  <c:v>-230.3674164</c:v>
                </c:pt>
                <c:pt idx="289">
                  <c:v>-230.3674164</c:v>
                </c:pt>
                <c:pt idx="290">
                  <c:v>-230.3674164</c:v>
                </c:pt>
                <c:pt idx="291">
                  <c:v>-230.3674164</c:v>
                </c:pt>
                <c:pt idx="292">
                  <c:v>-230.3674164</c:v>
                </c:pt>
                <c:pt idx="293">
                  <c:v>-230.3674164</c:v>
                </c:pt>
                <c:pt idx="294">
                  <c:v>-230.3674164</c:v>
                </c:pt>
                <c:pt idx="295">
                  <c:v>-230.3674164</c:v>
                </c:pt>
                <c:pt idx="296">
                  <c:v>-230.3674164</c:v>
                </c:pt>
                <c:pt idx="297">
                  <c:v>-230.3674164</c:v>
                </c:pt>
                <c:pt idx="298">
                  <c:v>-230.3674164</c:v>
                </c:pt>
                <c:pt idx="299">
                  <c:v>-230.3674164</c:v>
                </c:pt>
              </c:numCache>
            </c:numRef>
          </c:yVal>
          <c:smooth val="1"/>
          <c:extLst>
            <c:ext xmlns:c16="http://schemas.microsoft.com/office/drawing/2014/chart" uri="{C3380CC4-5D6E-409C-BE32-E72D297353CC}">
              <c16:uniqueId val="{00000014-3737-4C9B-80F3-A60303DDE51D}"/>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Measured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VW!$K$79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VW!$K$80:$K$379</c:f>
              <c:numCache>
                <c:formatCode>0.00</c:formatCode>
                <c:ptCount val="300"/>
                <c:pt idx="0">
                  <c:v>0</c:v>
                </c:pt>
                <c:pt idx="1">
                  <c:v>0</c:v>
                </c:pt>
                <c:pt idx="2">
                  <c:v>0</c:v>
                </c:pt>
                <c:pt idx="3">
                  <c:v>-3.9370059999999998E-3</c:v>
                </c:pt>
                <c:pt idx="4">
                  <c:v>-3.9370079999999997E-3</c:v>
                </c:pt>
                <c:pt idx="5">
                  <c:v>-3.9370079999999997E-3</c:v>
                </c:pt>
                <c:pt idx="6">
                  <c:v>-3.9370079999999997E-3</c:v>
                </c:pt>
                <c:pt idx="7">
                  <c:v>-3.9370079999999997E-3</c:v>
                </c:pt>
                <c:pt idx="8">
                  <c:v>-7.8740159999999993E-3</c:v>
                </c:pt>
                <c:pt idx="9">
                  <c:v>-7.8740159999999993E-3</c:v>
                </c:pt>
                <c:pt idx="10">
                  <c:v>-7.8740159999999993E-3</c:v>
                </c:pt>
                <c:pt idx="11">
                  <c:v>-7.8740159999999993E-3</c:v>
                </c:pt>
                <c:pt idx="12">
                  <c:v>-1.1811024999999999E-2</c:v>
                </c:pt>
                <c:pt idx="13">
                  <c:v>-1.1811024999999999E-2</c:v>
                </c:pt>
                <c:pt idx="14">
                  <c:v>-1.5748030999999999E-2</c:v>
                </c:pt>
                <c:pt idx="15">
                  <c:v>-1.5748030999999999E-2</c:v>
                </c:pt>
                <c:pt idx="16">
                  <c:v>-1.5748030999999999E-2</c:v>
                </c:pt>
                <c:pt idx="17">
                  <c:v>-1.1811024999999999E-2</c:v>
                </c:pt>
                <c:pt idx="18">
                  <c:v>-7.8740270000000005E-3</c:v>
                </c:pt>
                <c:pt idx="19">
                  <c:v>0</c:v>
                </c:pt>
                <c:pt idx="20">
                  <c:v>7.8740159999999993E-3</c:v>
                </c:pt>
                <c:pt idx="21">
                  <c:v>2.3622026000000001E-2</c:v>
                </c:pt>
                <c:pt idx="22">
                  <c:v>4.3307073000000001E-2</c:v>
                </c:pt>
                <c:pt idx="23">
                  <c:v>6.6929145999999995E-2</c:v>
                </c:pt>
                <c:pt idx="24">
                  <c:v>9.4488165999999998E-2</c:v>
                </c:pt>
                <c:pt idx="25">
                  <c:v>0.12992125700000001</c:v>
                </c:pt>
                <c:pt idx="26">
                  <c:v>0.177165291</c:v>
                </c:pt>
                <c:pt idx="27">
                  <c:v>0.22834644500000001</c:v>
                </c:pt>
                <c:pt idx="28">
                  <c:v>0.29527562899999998</c:v>
                </c:pt>
                <c:pt idx="29">
                  <c:v>0.37007869700000001</c:v>
                </c:pt>
                <c:pt idx="30">
                  <c:v>0.46062990999999998</c:v>
                </c:pt>
                <c:pt idx="31">
                  <c:v>0.56692900400000001</c:v>
                </c:pt>
                <c:pt idx="32">
                  <c:v>0.68897634699999999</c:v>
                </c:pt>
                <c:pt idx="33">
                  <c:v>0.83070875</c:v>
                </c:pt>
                <c:pt idx="34">
                  <c:v>0.99212582299999996</c:v>
                </c:pt>
                <c:pt idx="35">
                  <c:v>1.177165389</c:v>
                </c:pt>
                <c:pt idx="36">
                  <c:v>1.3858265110000001</c:v>
                </c:pt>
                <c:pt idx="37">
                  <c:v>1.622047185</c:v>
                </c:pt>
                <c:pt idx="38">
                  <c:v>1.881889836</c:v>
                </c:pt>
                <c:pt idx="39">
                  <c:v>2.1732279779999999</c:v>
                </c:pt>
                <c:pt idx="40">
                  <c:v>2.4921259880000002</c:v>
                </c:pt>
                <c:pt idx="41">
                  <c:v>2.8425201059999998</c:v>
                </c:pt>
                <c:pt idx="42">
                  <c:v>3.2204714480000001</c:v>
                </c:pt>
                <c:pt idx="43">
                  <c:v>3.6259834120000001</c:v>
                </c:pt>
                <c:pt idx="44">
                  <c:v>4.0629916750000001</c:v>
                </c:pt>
                <c:pt idx="45">
                  <c:v>4.5196852679999999</c:v>
                </c:pt>
                <c:pt idx="46">
                  <c:v>5.0000004660000004</c:v>
                </c:pt>
                <c:pt idx="47">
                  <c:v>5.4960617909999998</c:v>
                </c:pt>
                <c:pt idx="48">
                  <c:v>6.0039362839999999</c:v>
                </c:pt>
                <c:pt idx="49">
                  <c:v>6.5236215399999997</c:v>
                </c:pt>
                <c:pt idx="50">
                  <c:v>7.0472440719999998</c:v>
                </c:pt>
                <c:pt idx="51">
                  <c:v>7.5708666019999997</c:v>
                </c:pt>
                <c:pt idx="52">
                  <c:v>8.0905499400000007</c:v>
                </c:pt>
                <c:pt idx="53">
                  <c:v>8.6062984129999993</c:v>
                </c:pt>
                <c:pt idx="54">
                  <c:v>9.1023612150000002</c:v>
                </c:pt>
                <c:pt idx="55">
                  <c:v>9.5787401200000009</c:v>
                </c:pt>
                <c:pt idx="56">
                  <c:v>10.03543419</c:v>
                </c:pt>
                <c:pt idx="57">
                  <c:v>10.46850274</c:v>
                </c:pt>
                <c:pt idx="58">
                  <c:v>10.87401506</c:v>
                </c:pt>
                <c:pt idx="59">
                  <c:v>11.248031279999999</c:v>
                </c:pt>
                <c:pt idx="60">
                  <c:v>11.590551380000001</c:v>
                </c:pt>
                <c:pt idx="61">
                  <c:v>11.897638600000001</c:v>
                </c:pt>
                <c:pt idx="62">
                  <c:v>12.1732285</c:v>
                </c:pt>
                <c:pt idx="63">
                  <c:v>12.421259429999999</c:v>
                </c:pt>
                <c:pt idx="64">
                  <c:v>12.633857539999999</c:v>
                </c:pt>
                <c:pt idx="65">
                  <c:v>12.822834970000001</c:v>
                </c:pt>
                <c:pt idx="66">
                  <c:v>12.98818889</c:v>
                </c:pt>
                <c:pt idx="67">
                  <c:v>13.1299206</c:v>
                </c:pt>
                <c:pt idx="68">
                  <c:v>13.25196817</c:v>
                </c:pt>
                <c:pt idx="69">
                  <c:v>13.35826864</c:v>
                </c:pt>
                <c:pt idx="70">
                  <c:v>13.45275593</c:v>
                </c:pt>
                <c:pt idx="71">
                  <c:v>13.539369649999999</c:v>
                </c:pt>
                <c:pt idx="72">
                  <c:v>13.622047200000001</c:v>
                </c:pt>
                <c:pt idx="73">
                  <c:v>13.70472416</c:v>
                </c:pt>
                <c:pt idx="74">
                  <c:v>13.78740206</c:v>
                </c:pt>
                <c:pt idx="75">
                  <c:v>13.866142269999999</c:v>
                </c:pt>
                <c:pt idx="76">
                  <c:v>13.94881923</c:v>
                </c:pt>
                <c:pt idx="77">
                  <c:v>14.03149578</c:v>
                </c:pt>
                <c:pt idx="78">
                  <c:v>14.11417279</c:v>
                </c:pt>
                <c:pt idx="79">
                  <c:v>14.2047252</c:v>
                </c:pt>
                <c:pt idx="80">
                  <c:v>14.29921341</c:v>
                </c:pt>
                <c:pt idx="81">
                  <c:v>14.40157467</c:v>
                </c:pt>
                <c:pt idx="82">
                  <c:v>14.5078747</c:v>
                </c:pt>
                <c:pt idx="83">
                  <c:v>14.61811045</c:v>
                </c:pt>
                <c:pt idx="84">
                  <c:v>14.732282959999999</c:v>
                </c:pt>
                <c:pt idx="85">
                  <c:v>14.846456529999999</c:v>
                </c:pt>
                <c:pt idx="86">
                  <c:v>14.960629040000001</c:v>
                </c:pt>
                <c:pt idx="87">
                  <c:v>15.074803559999999</c:v>
                </c:pt>
                <c:pt idx="88">
                  <c:v>15.18897703</c:v>
                </c:pt>
                <c:pt idx="89">
                  <c:v>15.307086310000001</c:v>
                </c:pt>
                <c:pt idx="90">
                  <c:v>15.421259879999999</c:v>
                </c:pt>
                <c:pt idx="91">
                  <c:v>15.53149563</c:v>
                </c:pt>
                <c:pt idx="92">
                  <c:v>15.63385886</c:v>
                </c:pt>
                <c:pt idx="93">
                  <c:v>15.72440892</c:v>
                </c:pt>
                <c:pt idx="94">
                  <c:v>15.80314877</c:v>
                </c:pt>
                <c:pt idx="95">
                  <c:v>15.866141320000001</c:v>
                </c:pt>
                <c:pt idx="96">
                  <c:v>15.9094485</c:v>
                </c:pt>
                <c:pt idx="97">
                  <c:v>15.94488147</c:v>
                </c:pt>
                <c:pt idx="98">
                  <c:v>15.960629429999999</c:v>
                </c:pt>
                <c:pt idx="99">
                  <c:v>15.96456718</c:v>
                </c:pt>
                <c:pt idx="100">
                  <c:v>15.95275593</c:v>
                </c:pt>
                <c:pt idx="101">
                  <c:v>15.925196769999999</c:v>
                </c:pt>
                <c:pt idx="102">
                  <c:v>15.88188925</c:v>
                </c:pt>
                <c:pt idx="103">
                  <c:v>15.826771859999999</c:v>
                </c:pt>
                <c:pt idx="104">
                  <c:v>15.763780000000001</c:v>
                </c:pt>
                <c:pt idx="105">
                  <c:v>15.692914010000001</c:v>
                </c:pt>
                <c:pt idx="106">
                  <c:v>15.61417419</c:v>
                </c:pt>
                <c:pt idx="107">
                  <c:v>15.52362233</c:v>
                </c:pt>
                <c:pt idx="108">
                  <c:v>15.42519778</c:v>
                </c:pt>
                <c:pt idx="109">
                  <c:v>15.311024339999999</c:v>
                </c:pt>
                <c:pt idx="110">
                  <c:v>15.18897724</c:v>
                </c:pt>
                <c:pt idx="111">
                  <c:v>15.05905581</c:v>
                </c:pt>
                <c:pt idx="112">
                  <c:v>14.92913413</c:v>
                </c:pt>
                <c:pt idx="113">
                  <c:v>14.79527691</c:v>
                </c:pt>
                <c:pt idx="114">
                  <c:v>14.657482</c:v>
                </c:pt>
                <c:pt idx="115">
                  <c:v>14.51181126</c:v>
                </c:pt>
                <c:pt idx="116">
                  <c:v>14.35826838</c:v>
                </c:pt>
                <c:pt idx="117">
                  <c:v>14.204724969999999</c:v>
                </c:pt>
                <c:pt idx="118">
                  <c:v>14.047245330000001</c:v>
                </c:pt>
                <c:pt idx="119">
                  <c:v>13.893701500000001</c:v>
                </c:pt>
                <c:pt idx="120">
                  <c:v>13.736220360000001</c:v>
                </c:pt>
                <c:pt idx="121">
                  <c:v>13.58267749</c:v>
                </c:pt>
                <c:pt idx="122">
                  <c:v>13.42519635</c:v>
                </c:pt>
                <c:pt idx="123">
                  <c:v>13.26771671</c:v>
                </c:pt>
                <c:pt idx="124">
                  <c:v>13.106300299999999</c:v>
                </c:pt>
                <c:pt idx="125">
                  <c:v>12.94094563</c:v>
                </c:pt>
                <c:pt idx="126">
                  <c:v>12.775591560000001</c:v>
                </c:pt>
                <c:pt idx="127">
                  <c:v>12.61417264</c:v>
                </c:pt>
                <c:pt idx="128">
                  <c:v>12.452757180000001</c:v>
                </c:pt>
                <c:pt idx="129">
                  <c:v>12.291339819999999</c:v>
                </c:pt>
                <c:pt idx="130">
                  <c:v>12.12992191</c:v>
                </c:pt>
                <c:pt idx="131">
                  <c:v>11.96456689</c:v>
                </c:pt>
                <c:pt idx="132">
                  <c:v>11.79527536</c:v>
                </c:pt>
                <c:pt idx="133">
                  <c:v>11.62204775</c:v>
                </c:pt>
                <c:pt idx="134">
                  <c:v>11.44882015</c:v>
                </c:pt>
                <c:pt idx="135">
                  <c:v>11.27558994</c:v>
                </c:pt>
                <c:pt idx="136">
                  <c:v>11.10236329</c:v>
                </c:pt>
                <c:pt idx="137">
                  <c:v>10.929134039999999</c:v>
                </c:pt>
                <c:pt idx="138">
                  <c:v>10.751968740000001</c:v>
                </c:pt>
                <c:pt idx="139">
                  <c:v>10.570867659999999</c:v>
                </c:pt>
                <c:pt idx="140">
                  <c:v>10.38582706</c:v>
                </c:pt>
                <c:pt idx="141">
                  <c:v>10.196851499999999</c:v>
                </c:pt>
                <c:pt idx="142">
                  <c:v>10.007873180000001</c:v>
                </c:pt>
                <c:pt idx="143">
                  <c:v>9.8188985599999992</c:v>
                </c:pt>
                <c:pt idx="144">
                  <c:v>9.6259852689999992</c:v>
                </c:pt>
                <c:pt idx="145">
                  <c:v>9.4291334150000008</c:v>
                </c:pt>
                <c:pt idx="146">
                  <c:v>9.2283476029999996</c:v>
                </c:pt>
                <c:pt idx="147">
                  <c:v>9.0236211700000002</c:v>
                </c:pt>
                <c:pt idx="148">
                  <c:v>8.8149618519999997</c:v>
                </c:pt>
                <c:pt idx="149">
                  <c:v>8.6063005669999999</c:v>
                </c:pt>
                <c:pt idx="150">
                  <c:v>8.3976383210000005</c:v>
                </c:pt>
                <c:pt idx="151">
                  <c:v>8.1850402980000005</c:v>
                </c:pt>
                <c:pt idx="152">
                  <c:v>7.96850404</c:v>
                </c:pt>
                <c:pt idx="153">
                  <c:v>7.75196928</c:v>
                </c:pt>
                <c:pt idx="154">
                  <c:v>7.5314973050000003</c:v>
                </c:pt>
                <c:pt idx="155">
                  <c:v>7.307086945</c:v>
                </c:pt>
                <c:pt idx="156">
                  <c:v>7.0826782020000003</c:v>
                </c:pt>
                <c:pt idx="157">
                  <c:v>6.854330568</c:v>
                </c:pt>
                <c:pt idx="158">
                  <c:v>6.6259846109999998</c:v>
                </c:pt>
                <c:pt idx="159">
                  <c:v>6.3937024229999997</c:v>
                </c:pt>
                <c:pt idx="160">
                  <c:v>6.1653547289999997</c:v>
                </c:pt>
                <c:pt idx="161">
                  <c:v>5.92913479</c:v>
                </c:pt>
                <c:pt idx="162">
                  <c:v>5.6929153389999998</c:v>
                </c:pt>
                <c:pt idx="163">
                  <c:v>5.4566958769999996</c:v>
                </c:pt>
                <c:pt idx="164">
                  <c:v>5.2165346699999997</c:v>
                </c:pt>
                <c:pt idx="165">
                  <c:v>4.9803147320000001</c:v>
                </c:pt>
                <c:pt idx="166">
                  <c:v>4.7440952699999999</c:v>
                </c:pt>
                <c:pt idx="167">
                  <c:v>4.5078758189999997</c:v>
                </c:pt>
                <c:pt idx="168">
                  <c:v>4.2795301879999998</c:v>
                </c:pt>
                <c:pt idx="169">
                  <c:v>4.0472432339999997</c:v>
                </c:pt>
                <c:pt idx="170">
                  <c:v>3.8228344920000001</c:v>
                </c:pt>
                <c:pt idx="171">
                  <c:v>3.5944892199999998</c:v>
                </c:pt>
                <c:pt idx="172">
                  <c:v>3.3700802510000001</c:v>
                </c:pt>
                <c:pt idx="173">
                  <c:v>3.1535457579999999</c:v>
                </c:pt>
                <c:pt idx="174">
                  <c:v>2.94094437</c:v>
                </c:pt>
                <c:pt idx="175">
                  <c:v>2.7362203599999999</c:v>
                </c:pt>
                <c:pt idx="176">
                  <c:v>2.5354338319999998</c:v>
                </c:pt>
                <c:pt idx="177">
                  <c:v>2.3425212059999998</c:v>
                </c:pt>
                <c:pt idx="178">
                  <c:v>2.1535453979999999</c:v>
                </c:pt>
                <c:pt idx="179">
                  <c:v>1.968503294</c:v>
                </c:pt>
                <c:pt idx="180">
                  <c:v>1.7913385630000001</c:v>
                </c:pt>
                <c:pt idx="181">
                  <c:v>1.6220479029999999</c:v>
                </c:pt>
                <c:pt idx="182">
                  <c:v>1.4606312640000001</c:v>
                </c:pt>
                <c:pt idx="183">
                  <c:v>1.3070882100000001</c:v>
                </c:pt>
                <c:pt idx="184">
                  <c:v>1.1653538320000001</c:v>
                </c:pt>
                <c:pt idx="185">
                  <c:v>1.0314960479999999</c:v>
                </c:pt>
                <c:pt idx="186">
                  <c:v>0.90157526899999996</c:v>
                </c:pt>
                <c:pt idx="187">
                  <c:v>0.78346539400000004</c:v>
                </c:pt>
                <c:pt idx="188">
                  <c:v>0.66535575300000005</c:v>
                </c:pt>
                <c:pt idx="189">
                  <c:v>0.55905473100000003</c:v>
                </c:pt>
                <c:pt idx="190">
                  <c:v>0.46062990999999998</c:v>
                </c:pt>
                <c:pt idx="191">
                  <c:v>0.37007913100000001</c:v>
                </c:pt>
                <c:pt idx="192">
                  <c:v>0.291339195</c:v>
                </c:pt>
                <c:pt idx="193">
                  <c:v>0.216536336</c:v>
                </c:pt>
                <c:pt idx="194">
                  <c:v>0.153543069</c:v>
                </c:pt>
                <c:pt idx="195">
                  <c:v>9.4488195999999997E-2</c:v>
                </c:pt>
                <c:pt idx="196">
                  <c:v>4.3307268000000003E-2</c:v>
                </c:pt>
                <c:pt idx="197">
                  <c:v>3.9372490000000003E-3</c:v>
                </c:pt>
                <c:pt idx="198">
                  <c:v>-3.5432711999999998E-2</c:v>
                </c:pt>
                <c:pt idx="199">
                  <c:v>-6.6929198999999995E-2</c:v>
                </c:pt>
                <c:pt idx="200">
                  <c:v>-9.0551182999999993E-2</c:v>
                </c:pt>
                <c:pt idx="201">
                  <c:v>-0.11023616</c:v>
                </c:pt>
                <c:pt idx="202">
                  <c:v>-0.122047133</c:v>
                </c:pt>
                <c:pt idx="203">
                  <c:v>-0.12992125700000001</c:v>
                </c:pt>
                <c:pt idx="204">
                  <c:v>-0.133858278</c:v>
                </c:pt>
                <c:pt idx="205">
                  <c:v>-0.137795269</c:v>
                </c:pt>
                <c:pt idx="206">
                  <c:v>-0.137795269</c:v>
                </c:pt>
                <c:pt idx="207">
                  <c:v>-0.133858278</c:v>
                </c:pt>
                <c:pt idx="208">
                  <c:v>-0.12992125700000001</c:v>
                </c:pt>
                <c:pt idx="209">
                  <c:v>-0.125984191</c:v>
                </c:pt>
                <c:pt idx="210">
                  <c:v>-0.11811024000000001</c:v>
                </c:pt>
                <c:pt idx="211">
                  <c:v>-0.114173234</c:v>
                </c:pt>
                <c:pt idx="212">
                  <c:v>-0.106299214</c:v>
                </c:pt>
                <c:pt idx="213">
                  <c:v>-9.8425194999999993E-2</c:v>
                </c:pt>
                <c:pt idx="214">
                  <c:v>-9.0551182999999993E-2</c:v>
                </c:pt>
                <c:pt idx="215">
                  <c:v>-8.2677170999999994E-2</c:v>
                </c:pt>
                <c:pt idx="216">
                  <c:v>-7.4803210999999994E-2</c:v>
                </c:pt>
                <c:pt idx="217">
                  <c:v>-7.0866145000000005E-2</c:v>
                </c:pt>
                <c:pt idx="218">
                  <c:v>-6.2992125999999996E-2</c:v>
                </c:pt>
                <c:pt idx="219">
                  <c:v>-5.5118109999999998E-2</c:v>
                </c:pt>
                <c:pt idx="220">
                  <c:v>-4.7244097999999998E-2</c:v>
                </c:pt>
                <c:pt idx="221">
                  <c:v>-3.9370138999999998E-2</c:v>
                </c:pt>
                <c:pt idx="222">
                  <c:v>-3.5433073000000002E-2</c:v>
                </c:pt>
                <c:pt idx="223">
                  <c:v>-2.7559054999999999E-2</c:v>
                </c:pt>
                <c:pt idx="224">
                  <c:v>-1.9685039000000001E-2</c:v>
                </c:pt>
                <c:pt idx="225">
                  <c:v>-1.1811024999999999E-2</c:v>
                </c:pt>
                <c:pt idx="226">
                  <c:v>-3.9370079999999997E-3</c:v>
                </c:pt>
                <c:pt idx="227">
                  <c:v>7.873896E-3</c:v>
                </c:pt>
                <c:pt idx="228">
                  <c:v>1.5747851E-2</c:v>
                </c:pt>
                <c:pt idx="229">
                  <c:v>2.3622108999999999E-2</c:v>
                </c:pt>
                <c:pt idx="230">
                  <c:v>3.5433073000000002E-2</c:v>
                </c:pt>
                <c:pt idx="231">
                  <c:v>4.7244038000000002E-2</c:v>
                </c:pt>
                <c:pt idx="232">
                  <c:v>5.9055000000000003E-2</c:v>
                </c:pt>
                <c:pt idx="233">
                  <c:v>7.0865965000000003E-2</c:v>
                </c:pt>
                <c:pt idx="234">
                  <c:v>8.2677231000000004E-2</c:v>
                </c:pt>
                <c:pt idx="235">
                  <c:v>9.8425194999999993E-2</c:v>
                </c:pt>
                <c:pt idx="236">
                  <c:v>0.114173174</c:v>
                </c:pt>
                <c:pt idx="237">
                  <c:v>0.133858158</c:v>
                </c:pt>
                <c:pt idx="238">
                  <c:v>0.145669296</c:v>
                </c:pt>
                <c:pt idx="239">
                  <c:v>0.16141738</c:v>
                </c:pt>
                <c:pt idx="240">
                  <c:v>0.17716535899999999</c:v>
                </c:pt>
                <c:pt idx="241">
                  <c:v>0.192913323</c:v>
                </c:pt>
                <c:pt idx="242">
                  <c:v>0.20866130199999999</c:v>
                </c:pt>
                <c:pt idx="243">
                  <c:v>0.22047226</c:v>
                </c:pt>
                <c:pt idx="244">
                  <c:v>0.23622053900000001</c:v>
                </c:pt>
                <c:pt idx="245">
                  <c:v>0.25196850300000001</c:v>
                </c:pt>
                <c:pt idx="246">
                  <c:v>0.26377949099999998</c:v>
                </c:pt>
                <c:pt idx="247">
                  <c:v>0.27559041899999998</c:v>
                </c:pt>
                <c:pt idx="248">
                  <c:v>0.28346440099999998</c:v>
                </c:pt>
                <c:pt idx="249">
                  <c:v>0.295275599</c:v>
                </c:pt>
                <c:pt idx="250">
                  <c:v>0.30314961099999999</c:v>
                </c:pt>
                <c:pt idx="251">
                  <c:v>0.311023563</c:v>
                </c:pt>
                <c:pt idx="252">
                  <c:v>0.318897665</c:v>
                </c:pt>
                <c:pt idx="253">
                  <c:v>0.326771647</c:v>
                </c:pt>
                <c:pt idx="254">
                  <c:v>0.33858269499999999</c:v>
                </c:pt>
                <c:pt idx="255">
                  <c:v>0.34645670699999997</c:v>
                </c:pt>
                <c:pt idx="256">
                  <c:v>0.35433071900000002</c:v>
                </c:pt>
                <c:pt idx="257">
                  <c:v>0.36614161699999997</c:v>
                </c:pt>
                <c:pt idx="258">
                  <c:v>0.37401556899999999</c:v>
                </c:pt>
                <c:pt idx="259">
                  <c:v>0.38188981999999999</c:v>
                </c:pt>
                <c:pt idx="260">
                  <c:v>0.39370077799999997</c:v>
                </c:pt>
                <c:pt idx="261">
                  <c:v>0.40157479000000001</c:v>
                </c:pt>
                <c:pt idx="262">
                  <c:v>0.41338583800000001</c:v>
                </c:pt>
                <c:pt idx="263">
                  <c:v>0.425196676</c:v>
                </c:pt>
                <c:pt idx="264">
                  <c:v>0.43700793399999999</c:v>
                </c:pt>
                <c:pt idx="265">
                  <c:v>0.44881892200000001</c:v>
                </c:pt>
                <c:pt idx="266">
                  <c:v>0.45669293399999999</c:v>
                </c:pt>
                <c:pt idx="267">
                  <c:v>0.46850383200000001</c:v>
                </c:pt>
                <c:pt idx="268">
                  <c:v>0.47637796399999999</c:v>
                </c:pt>
                <c:pt idx="269">
                  <c:v>0.48818901199999998</c:v>
                </c:pt>
                <c:pt idx="270">
                  <c:v>0.49606299399999998</c:v>
                </c:pt>
                <c:pt idx="271">
                  <c:v>0.50787395199999996</c:v>
                </c:pt>
                <c:pt idx="272">
                  <c:v>0.51574790400000003</c:v>
                </c:pt>
                <c:pt idx="273">
                  <c:v>0.51968502999999999</c:v>
                </c:pt>
                <c:pt idx="274">
                  <c:v>0.52755916199999997</c:v>
                </c:pt>
                <c:pt idx="275">
                  <c:v>0.53149604800000005</c:v>
                </c:pt>
                <c:pt idx="276">
                  <c:v>0.53937000000000002</c:v>
                </c:pt>
                <c:pt idx="277">
                  <c:v>0.54330706600000001</c:v>
                </c:pt>
                <c:pt idx="278">
                  <c:v>0.54724413199999999</c:v>
                </c:pt>
                <c:pt idx="279">
                  <c:v>0.54724413199999999</c:v>
                </c:pt>
                <c:pt idx="280">
                  <c:v>0.54724413199999999</c:v>
                </c:pt>
                <c:pt idx="281">
                  <c:v>0.54724413199999999</c:v>
                </c:pt>
                <c:pt idx="282">
                  <c:v>0.54724413199999999</c:v>
                </c:pt>
                <c:pt idx="283">
                  <c:v>0.54724413199999999</c:v>
                </c:pt>
                <c:pt idx="284">
                  <c:v>0.54330706600000001</c:v>
                </c:pt>
                <c:pt idx="285">
                  <c:v>0.54330706600000001</c:v>
                </c:pt>
                <c:pt idx="286">
                  <c:v>0.53937005999999998</c:v>
                </c:pt>
                <c:pt idx="287">
                  <c:v>0.53937005999999998</c:v>
                </c:pt>
                <c:pt idx="288">
                  <c:v>0.53543311400000004</c:v>
                </c:pt>
                <c:pt idx="289">
                  <c:v>0.53149598799999997</c:v>
                </c:pt>
                <c:pt idx="290">
                  <c:v>0.52362203600000001</c:v>
                </c:pt>
                <c:pt idx="291">
                  <c:v>0.51968502999999999</c:v>
                </c:pt>
                <c:pt idx="292">
                  <c:v>0.51574814400000002</c:v>
                </c:pt>
                <c:pt idx="293">
                  <c:v>0.51574802399999997</c:v>
                </c:pt>
                <c:pt idx="294">
                  <c:v>0.51181101799999995</c:v>
                </c:pt>
                <c:pt idx="295">
                  <c:v>0.51181101799999995</c:v>
                </c:pt>
                <c:pt idx="296">
                  <c:v>0.50787401200000004</c:v>
                </c:pt>
                <c:pt idx="297">
                  <c:v>0.50393700600000002</c:v>
                </c:pt>
                <c:pt idx="298">
                  <c:v>0.5</c:v>
                </c:pt>
                <c:pt idx="299">
                  <c:v>0.5</c:v>
                </c:pt>
              </c:numCache>
            </c:numRef>
          </c:yVal>
          <c:smooth val="1"/>
          <c:extLst>
            <c:ext xmlns:c16="http://schemas.microsoft.com/office/drawing/2014/chart" uri="{C3380CC4-5D6E-409C-BE32-E72D297353CC}">
              <c16:uniqueId val="{00000000-686C-482D-9D42-8CC5C30ABE1A}"/>
            </c:ext>
          </c:extLst>
        </c:ser>
        <c:ser>
          <c:idx val="1"/>
          <c:order val="1"/>
          <c:tx>
            <c:strRef>
              <c:f>VW!$L$79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VW!$L$80:$L$379</c:f>
              <c:numCache>
                <c:formatCode>0.00</c:formatCode>
                <c:ptCount val="300"/>
                <c:pt idx="0">
                  <c:v>0</c:v>
                </c:pt>
                <c:pt idx="1">
                  <c:v>0</c:v>
                </c:pt>
                <c:pt idx="2">
                  <c:v>0</c:v>
                </c:pt>
                <c:pt idx="3">
                  <c:v>0</c:v>
                </c:pt>
                <c:pt idx="4">
                  <c:v>0</c:v>
                </c:pt>
                <c:pt idx="5">
                  <c:v>0</c:v>
                </c:pt>
                <c:pt idx="6">
                  <c:v>-3.937004E-3</c:v>
                </c:pt>
                <c:pt idx="7">
                  <c:v>-3.9370079999999997E-3</c:v>
                </c:pt>
                <c:pt idx="8">
                  <c:v>-3.9370079999999997E-3</c:v>
                </c:pt>
                <c:pt idx="9">
                  <c:v>-3.9370079999999997E-3</c:v>
                </c:pt>
                <c:pt idx="10">
                  <c:v>-3.9370079999999997E-3</c:v>
                </c:pt>
                <c:pt idx="11">
                  <c:v>-3.9370079999999997E-3</c:v>
                </c:pt>
                <c:pt idx="12">
                  <c:v>-3.9370079999999997E-3</c:v>
                </c:pt>
                <c:pt idx="13">
                  <c:v>-3.9370079999999997E-3</c:v>
                </c:pt>
                <c:pt idx="14">
                  <c:v>-3.9370079999999997E-3</c:v>
                </c:pt>
                <c:pt idx="15">
                  <c:v>-3.9370079999999997E-3</c:v>
                </c:pt>
                <c:pt idx="16">
                  <c:v>-3.9370079999999997E-3</c:v>
                </c:pt>
                <c:pt idx="17">
                  <c:v>-3.9370079999999997E-3</c:v>
                </c:pt>
                <c:pt idx="18">
                  <c:v>0</c:v>
                </c:pt>
                <c:pt idx="19">
                  <c:v>3.9370079999999997E-3</c:v>
                </c:pt>
                <c:pt idx="20">
                  <c:v>7.8740159999999993E-3</c:v>
                </c:pt>
                <c:pt idx="21">
                  <c:v>1.1811024999999999E-2</c:v>
                </c:pt>
                <c:pt idx="22">
                  <c:v>1.9685039000000001E-2</c:v>
                </c:pt>
                <c:pt idx="23">
                  <c:v>3.1496070000000001E-2</c:v>
                </c:pt>
                <c:pt idx="24">
                  <c:v>4.7244082999999999E-2</c:v>
                </c:pt>
                <c:pt idx="25">
                  <c:v>7.0866145000000005E-2</c:v>
                </c:pt>
                <c:pt idx="26">
                  <c:v>9.8425150000000003E-2</c:v>
                </c:pt>
                <c:pt idx="27">
                  <c:v>0.13385825600000001</c:v>
                </c:pt>
                <c:pt idx="28">
                  <c:v>0.17322836799999999</c:v>
                </c:pt>
                <c:pt idx="29">
                  <c:v>0.21653538899999999</c:v>
                </c:pt>
                <c:pt idx="30">
                  <c:v>0.271653533</c:v>
                </c:pt>
                <c:pt idx="31">
                  <c:v>0.330708593</c:v>
                </c:pt>
                <c:pt idx="32">
                  <c:v>0.40551178900000001</c:v>
                </c:pt>
                <c:pt idx="33">
                  <c:v>0.48425202099999998</c:v>
                </c:pt>
                <c:pt idx="34">
                  <c:v>0.57874009000000004</c:v>
                </c:pt>
                <c:pt idx="35">
                  <c:v>0.68503934099999997</c:v>
                </c:pt>
                <c:pt idx="36">
                  <c:v>0.80708640700000001</c:v>
                </c:pt>
                <c:pt idx="37">
                  <c:v>0.94094478299999995</c:v>
                </c:pt>
                <c:pt idx="38">
                  <c:v>1.0984252249999999</c:v>
                </c:pt>
                <c:pt idx="39">
                  <c:v>1.267716362</c:v>
                </c:pt>
                <c:pt idx="40">
                  <c:v>1.4566929340000001</c:v>
                </c:pt>
                <c:pt idx="41">
                  <c:v>1.6653544629999999</c:v>
                </c:pt>
                <c:pt idx="42">
                  <c:v>1.893700162</c:v>
                </c:pt>
                <c:pt idx="43">
                  <c:v>2.1417319739999998</c:v>
                </c:pt>
                <c:pt idx="44">
                  <c:v>2.413385597</c:v>
                </c:pt>
                <c:pt idx="45">
                  <c:v>2.7007873060000001</c:v>
                </c:pt>
                <c:pt idx="46">
                  <c:v>3.011811319</c:v>
                </c:pt>
                <c:pt idx="47">
                  <c:v>3.3346448020000001</c:v>
                </c:pt>
                <c:pt idx="48">
                  <c:v>3.6771648479999999</c:v>
                </c:pt>
                <c:pt idx="49">
                  <c:v>4.023621705</c:v>
                </c:pt>
                <c:pt idx="50">
                  <c:v>4.3818898199999996</c:v>
                </c:pt>
                <c:pt idx="51">
                  <c:v>4.7440947160000002</c:v>
                </c:pt>
                <c:pt idx="52">
                  <c:v>5.1062978909999996</c:v>
                </c:pt>
                <c:pt idx="53">
                  <c:v>5.4685037410000001</c:v>
                </c:pt>
                <c:pt idx="54">
                  <c:v>5.8267713920000004</c:v>
                </c:pt>
                <c:pt idx="55">
                  <c:v>6.1771655079999999</c:v>
                </c:pt>
                <c:pt idx="56">
                  <c:v>6.5236223649999996</c:v>
                </c:pt>
                <c:pt idx="57">
                  <c:v>6.8582668409999998</c:v>
                </c:pt>
                <c:pt idx="58">
                  <c:v>7.1771649100000001</c:v>
                </c:pt>
                <c:pt idx="59">
                  <c:v>7.4803144479999997</c:v>
                </c:pt>
                <c:pt idx="60">
                  <c:v>7.7637796400000001</c:v>
                </c:pt>
                <c:pt idx="61">
                  <c:v>8.0236227519999996</c:v>
                </c:pt>
                <c:pt idx="62">
                  <c:v>8.2637790120000005</c:v>
                </c:pt>
                <c:pt idx="63">
                  <c:v>8.4842515570000003</c:v>
                </c:pt>
                <c:pt idx="64">
                  <c:v>8.6811025730000004</c:v>
                </c:pt>
                <c:pt idx="65">
                  <c:v>8.8582677840000006</c:v>
                </c:pt>
                <c:pt idx="66">
                  <c:v>9.0196858800000008</c:v>
                </c:pt>
                <c:pt idx="67">
                  <c:v>9.1574798810000004</c:v>
                </c:pt>
                <c:pt idx="68">
                  <c:v>9.2795274550000002</c:v>
                </c:pt>
                <c:pt idx="69">
                  <c:v>9.3858269750000005</c:v>
                </c:pt>
                <c:pt idx="70">
                  <c:v>9.4803152080000004</c:v>
                </c:pt>
                <c:pt idx="71">
                  <c:v>9.5669289390000003</c:v>
                </c:pt>
                <c:pt idx="72">
                  <c:v>9.6496064809999993</c:v>
                </c:pt>
                <c:pt idx="73">
                  <c:v>9.7283466749999992</c:v>
                </c:pt>
                <c:pt idx="74">
                  <c:v>9.8070868699999991</c:v>
                </c:pt>
                <c:pt idx="75">
                  <c:v>9.8818893429999992</c:v>
                </c:pt>
                <c:pt idx="76">
                  <c:v>9.9566937240000009</c:v>
                </c:pt>
                <c:pt idx="77">
                  <c:v>10.0275591</c:v>
                </c:pt>
                <c:pt idx="78">
                  <c:v>10.098424789999999</c:v>
                </c:pt>
                <c:pt idx="79">
                  <c:v>10.169292390000001</c:v>
                </c:pt>
                <c:pt idx="80">
                  <c:v>10.24015808</c:v>
                </c:pt>
                <c:pt idx="81">
                  <c:v>10.31102347</c:v>
                </c:pt>
                <c:pt idx="82">
                  <c:v>10.38976398</c:v>
                </c:pt>
                <c:pt idx="83">
                  <c:v>10.468503800000001</c:v>
                </c:pt>
                <c:pt idx="84">
                  <c:v>10.54724362</c:v>
                </c:pt>
                <c:pt idx="85">
                  <c:v>10.62992096</c:v>
                </c:pt>
                <c:pt idx="86">
                  <c:v>10.712598440000001</c:v>
                </c:pt>
                <c:pt idx="87">
                  <c:v>10.79527584</c:v>
                </c:pt>
                <c:pt idx="88">
                  <c:v>10.87401566</c:v>
                </c:pt>
                <c:pt idx="89">
                  <c:v>10.9566932</c:v>
                </c:pt>
                <c:pt idx="90">
                  <c:v>11.035433769999999</c:v>
                </c:pt>
                <c:pt idx="91">
                  <c:v>11.110236820000001</c:v>
                </c:pt>
                <c:pt idx="92">
                  <c:v>11.18503967</c:v>
                </c:pt>
                <c:pt idx="93">
                  <c:v>11.255905</c:v>
                </c:pt>
                <c:pt idx="94">
                  <c:v>11.31496012</c:v>
                </c:pt>
                <c:pt idx="95">
                  <c:v>11.366142269999999</c:v>
                </c:pt>
                <c:pt idx="96">
                  <c:v>11.409449459999999</c:v>
                </c:pt>
                <c:pt idx="97">
                  <c:v>11.44094473</c:v>
                </c:pt>
                <c:pt idx="98">
                  <c:v>11.464567150000001</c:v>
                </c:pt>
                <c:pt idx="99">
                  <c:v>11.476377400000001</c:v>
                </c:pt>
                <c:pt idx="100">
                  <c:v>11.480315210000001</c:v>
                </c:pt>
                <c:pt idx="101">
                  <c:v>11.47637755</c:v>
                </c:pt>
                <c:pt idx="102">
                  <c:v>11.464567150000001</c:v>
                </c:pt>
                <c:pt idx="103">
                  <c:v>11.444882420000001</c:v>
                </c:pt>
                <c:pt idx="104">
                  <c:v>11.413385570000001</c:v>
                </c:pt>
                <c:pt idx="105">
                  <c:v>11.37401581</c:v>
                </c:pt>
                <c:pt idx="106">
                  <c:v>11.326771920000001</c:v>
                </c:pt>
                <c:pt idx="107">
                  <c:v>11.271654010000001</c:v>
                </c:pt>
                <c:pt idx="108">
                  <c:v>11.208662179999999</c:v>
                </c:pt>
                <c:pt idx="109">
                  <c:v>11.141732579999999</c:v>
                </c:pt>
                <c:pt idx="110">
                  <c:v>11.062992100000001</c:v>
                </c:pt>
                <c:pt idx="111">
                  <c:v>10.976378739999999</c:v>
                </c:pt>
                <c:pt idx="112">
                  <c:v>10.88188916</c:v>
                </c:pt>
                <c:pt idx="113">
                  <c:v>10.783464609999999</c:v>
                </c:pt>
                <c:pt idx="114">
                  <c:v>10.677166619999999</c:v>
                </c:pt>
                <c:pt idx="115">
                  <c:v>10.566928860000001</c:v>
                </c:pt>
                <c:pt idx="116">
                  <c:v>10.45275635</c:v>
                </c:pt>
                <c:pt idx="117">
                  <c:v>10.334645030000001</c:v>
                </c:pt>
                <c:pt idx="118">
                  <c:v>10.20866227</c:v>
                </c:pt>
                <c:pt idx="119">
                  <c:v>10.086615330000001</c:v>
                </c:pt>
                <c:pt idx="120">
                  <c:v>9.9606294630000001</c:v>
                </c:pt>
                <c:pt idx="121">
                  <c:v>9.8307089829999992</c:v>
                </c:pt>
                <c:pt idx="122">
                  <c:v>9.7007873050000004</c:v>
                </c:pt>
                <c:pt idx="123">
                  <c:v>9.5708668540000001</c:v>
                </c:pt>
                <c:pt idx="124">
                  <c:v>9.4409454799999999</c:v>
                </c:pt>
                <c:pt idx="125">
                  <c:v>9.3110237120000008</c:v>
                </c:pt>
                <c:pt idx="126">
                  <c:v>9.1771665240000004</c:v>
                </c:pt>
                <c:pt idx="127">
                  <c:v>9.0472438030000006</c:v>
                </c:pt>
                <c:pt idx="128">
                  <c:v>8.9094488930000004</c:v>
                </c:pt>
                <c:pt idx="129">
                  <c:v>8.7795283820000005</c:v>
                </c:pt>
                <c:pt idx="130">
                  <c:v>8.6456699369999992</c:v>
                </c:pt>
                <c:pt idx="131">
                  <c:v>8.5157485029999993</c:v>
                </c:pt>
                <c:pt idx="132">
                  <c:v>8.3818900579999998</c:v>
                </c:pt>
                <c:pt idx="133">
                  <c:v>8.2519686229999998</c:v>
                </c:pt>
                <c:pt idx="134">
                  <c:v>8.1181105109999994</c:v>
                </c:pt>
                <c:pt idx="135">
                  <c:v>7.9842519760000004</c:v>
                </c:pt>
                <c:pt idx="136">
                  <c:v>7.8464575439999997</c:v>
                </c:pt>
                <c:pt idx="137">
                  <c:v>7.7047240429999997</c:v>
                </c:pt>
                <c:pt idx="138">
                  <c:v>7.5669291330000004</c:v>
                </c:pt>
                <c:pt idx="139">
                  <c:v>7.4251979319999997</c:v>
                </c:pt>
                <c:pt idx="140">
                  <c:v>7.2834644319999997</c:v>
                </c:pt>
                <c:pt idx="141">
                  <c:v>7.141733232</c:v>
                </c:pt>
                <c:pt idx="142">
                  <c:v>6.9960624869999997</c:v>
                </c:pt>
                <c:pt idx="143">
                  <c:v>6.8503940410000004</c:v>
                </c:pt>
                <c:pt idx="144">
                  <c:v>6.6968516749999996</c:v>
                </c:pt>
                <c:pt idx="145">
                  <c:v>6.5393705369999999</c:v>
                </c:pt>
                <c:pt idx="146">
                  <c:v>6.3818904180000002</c:v>
                </c:pt>
                <c:pt idx="147">
                  <c:v>6.2165352690000004</c:v>
                </c:pt>
                <c:pt idx="148">
                  <c:v>6.0551183829999999</c:v>
                </c:pt>
                <c:pt idx="149">
                  <c:v>5.8897647299999996</c:v>
                </c:pt>
                <c:pt idx="150">
                  <c:v>5.7244095799999997</c:v>
                </c:pt>
                <c:pt idx="151">
                  <c:v>5.5590554499999998</c:v>
                </c:pt>
                <c:pt idx="152">
                  <c:v>5.3897639799999997</c:v>
                </c:pt>
                <c:pt idx="153">
                  <c:v>5.2204731420000003</c:v>
                </c:pt>
                <c:pt idx="154">
                  <c:v>5.0433082909999998</c:v>
                </c:pt>
                <c:pt idx="155">
                  <c:v>4.866141796</c:v>
                </c:pt>
                <c:pt idx="156">
                  <c:v>4.685040238</c:v>
                </c:pt>
                <c:pt idx="157">
                  <c:v>4.5039369149999997</c:v>
                </c:pt>
                <c:pt idx="158">
                  <c:v>4.322835328</c:v>
                </c:pt>
                <c:pt idx="159">
                  <c:v>4.1456704469999996</c:v>
                </c:pt>
                <c:pt idx="160">
                  <c:v>3.9645671839999999</c:v>
                </c:pt>
                <c:pt idx="161">
                  <c:v>3.7874023339999998</c:v>
                </c:pt>
                <c:pt idx="162">
                  <c:v>3.6063004869999999</c:v>
                </c:pt>
                <c:pt idx="163">
                  <c:v>3.4212620440000001</c:v>
                </c:pt>
                <c:pt idx="164">
                  <c:v>3.2401568859999998</c:v>
                </c:pt>
                <c:pt idx="165">
                  <c:v>3.0511810779999999</c:v>
                </c:pt>
                <c:pt idx="166">
                  <c:v>2.8661425139999999</c:v>
                </c:pt>
                <c:pt idx="167">
                  <c:v>2.6850408450000001</c:v>
                </c:pt>
                <c:pt idx="168">
                  <c:v>2.5039389889999999</c:v>
                </c:pt>
                <c:pt idx="169">
                  <c:v>2.322834072</c:v>
                </c:pt>
                <c:pt idx="170">
                  <c:v>2.145669222</c:v>
                </c:pt>
                <c:pt idx="171">
                  <c:v>1.9685046100000001</c:v>
                </c:pt>
                <c:pt idx="172">
                  <c:v>1.795277013</c:v>
                </c:pt>
                <c:pt idx="173">
                  <c:v>1.618112282</c:v>
                </c:pt>
                <c:pt idx="174">
                  <c:v>1.4448812579999999</c:v>
                </c:pt>
                <c:pt idx="175">
                  <c:v>1.275590658</c:v>
                </c:pt>
                <c:pt idx="176">
                  <c:v>1.1141738910000001</c:v>
                </c:pt>
                <c:pt idx="177">
                  <c:v>0.95275713299999998</c:v>
                </c:pt>
                <c:pt idx="178">
                  <c:v>0.79921443800000003</c:v>
                </c:pt>
                <c:pt idx="179">
                  <c:v>0.64960574800000004</c:v>
                </c:pt>
                <c:pt idx="180">
                  <c:v>0.50787401200000004</c:v>
                </c:pt>
                <c:pt idx="181">
                  <c:v>0.36614227599999999</c:v>
                </c:pt>
                <c:pt idx="182">
                  <c:v>0.22834743099999999</c:v>
                </c:pt>
                <c:pt idx="183">
                  <c:v>9.4489638000000001E-2</c:v>
                </c:pt>
                <c:pt idx="184">
                  <c:v>-2.7559534E-2</c:v>
                </c:pt>
                <c:pt idx="185">
                  <c:v>-0.14173229000000001</c:v>
                </c:pt>
                <c:pt idx="186">
                  <c:v>-0.24803107799999999</c:v>
                </c:pt>
                <c:pt idx="187">
                  <c:v>-0.34251894799999999</c:v>
                </c:pt>
                <c:pt idx="188">
                  <c:v>-0.43306978600000001</c:v>
                </c:pt>
                <c:pt idx="189">
                  <c:v>-0.51574832299999995</c:v>
                </c:pt>
                <c:pt idx="190">
                  <c:v>-0.59448820400000002</c:v>
                </c:pt>
                <c:pt idx="191">
                  <c:v>-0.66535407199999996</c:v>
                </c:pt>
                <c:pt idx="192">
                  <c:v>-0.73228299100000005</c:v>
                </c:pt>
                <c:pt idx="193">
                  <c:v>-0.79527508800000002</c:v>
                </c:pt>
                <c:pt idx="194">
                  <c:v>-0.85039389300000001</c:v>
                </c:pt>
                <c:pt idx="195">
                  <c:v>-0.893700838</c:v>
                </c:pt>
                <c:pt idx="196">
                  <c:v>-0.93307077800000005</c:v>
                </c:pt>
                <c:pt idx="197">
                  <c:v>-0.96456670499999997</c:v>
                </c:pt>
                <c:pt idx="198">
                  <c:v>-0.99212562699999995</c:v>
                </c:pt>
                <c:pt idx="199">
                  <c:v>-1.0118111380000001</c:v>
                </c:pt>
                <c:pt idx="200">
                  <c:v>-1.0354331729999999</c:v>
                </c:pt>
                <c:pt idx="201">
                  <c:v>-1.0511810180000001</c:v>
                </c:pt>
                <c:pt idx="202">
                  <c:v>-1.0629919759999999</c:v>
                </c:pt>
                <c:pt idx="203">
                  <c:v>-1.070866227</c:v>
                </c:pt>
                <c:pt idx="204">
                  <c:v>-1.074803293</c:v>
                </c:pt>
                <c:pt idx="205">
                  <c:v>-1.07874012</c:v>
                </c:pt>
                <c:pt idx="206">
                  <c:v>-1.0748032329999999</c:v>
                </c:pt>
                <c:pt idx="207">
                  <c:v>-1.070866227</c:v>
                </c:pt>
                <c:pt idx="208">
                  <c:v>-1.066929282</c:v>
                </c:pt>
                <c:pt idx="209">
                  <c:v>-1.066929102</c:v>
                </c:pt>
                <c:pt idx="210">
                  <c:v>-1.0629920960000001</c:v>
                </c:pt>
                <c:pt idx="211">
                  <c:v>-1.05905509</c:v>
                </c:pt>
                <c:pt idx="212">
                  <c:v>-1.0511811980000001</c:v>
                </c:pt>
                <c:pt idx="213">
                  <c:v>-1.047244072</c:v>
                </c:pt>
                <c:pt idx="214">
                  <c:v>-1.0354331729999999</c:v>
                </c:pt>
                <c:pt idx="215">
                  <c:v>-1.027559042</c:v>
                </c:pt>
                <c:pt idx="216">
                  <c:v>-1.0157480839999999</c:v>
                </c:pt>
                <c:pt idx="217">
                  <c:v>-1.0039371260000001</c:v>
                </c:pt>
                <c:pt idx="218">
                  <c:v>-0.99606323399999996</c:v>
                </c:pt>
                <c:pt idx="219">
                  <c:v>-0.98818892199999997</c:v>
                </c:pt>
                <c:pt idx="220">
                  <c:v>-0.98031497000000001</c:v>
                </c:pt>
                <c:pt idx="221">
                  <c:v>-0.96850401200000003</c:v>
                </c:pt>
                <c:pt idx="222">
                  <c:v>-0.96062988000000005</c:v>
                </c:pt>
                <c:pt idx="223">
                  <c:v>-0.94881892199999995</c:v>
                </c:pt>
                <c:pt idx="224">
                  <c:v>-0.93307083800000001</c:v>
                </c:pt>
                <c:pt idx="225">
                  <c:v>-0.92125981999999995</c:v>
                </c:pt>
                <c:pt idx="226">
                  <c:v>-0.90551185599999995</c:v>
                </c:pt>
                <c:pt idx="227">
                  <c:v>-0.89370095800000005</c:v>
                </c:pt>
                <c:pt idx="228">
                  <c:v>-0.88188993999999998</c:v>
                </c:pt>
                <c:pt idx="229">
                  <c:v>-0.87007868300000002</c:v>
                </c:pt>
                <c:pt idx="230">
                  <c:v>-0.85826778400000003</c:v>
                </c:pt>
                <c:pt idx="231">
                  <c:v>-0.84645670699999997</c:v>
                </c:pt>
                <c:pt idx="232">
                  <c:v>-0.83070880300000005</c:v>
                </c:pt>
                <c:pt idx="233">
                  <c:v>-0.81496083900000005</c:v>
                </c:pt>
                <c:pt idx="234">
                  <c:v>-0.79921257499999998</c:v>
                </c:pt>
                <c:pt idx="235">
                  <c:v>-0.78346455100000001</c:v>
                </c:pt>
                <c:pt idx="236">
                  <c:v>-0.77165359300000003</c:v>
                </c:pt>
                <c:pt idx="237">
                  <c:v>-0.75590568899999999</c:v>
                </c:pt>
                <c:pt idx="238">
                  <c:v>-0.74409449100000002</c:v>
                </c:pt>
                <c:pt idx="239">
                  <c:v>-0.72834640699999997</c:v>
                </c:pt>
                <c:pt idx="240">
                  <c:v>-0.71259844299999997</c:v>
                </c:pt>
                <c:pt idx="241">
                  <c:v>-0.69685047899999997</c:v>
                </c:pt>
                <c:pt idx="242">
                  <c:v>-0.68110251499999996</c:v>
                </c:pt>
                <c:pt idx="243">
                  <c:v>-0.66535449099999999</c:v>
                </c:pt>
                <c:pt idx="244">
                  <c:v>-0.64960622700000004</c:v>
                </c:pt>
                <c:pt idx="245">
                  <c:v>-0.63779532900000002</c:v>
                </c:pt>
                <c:pt idx="246">
                  <c:v>-0.62204730600000002</c:v>
                </c:pt>
                <c:pt idx="247">
                  <c:v>-0.61023622799999999</c:v>
                </c:pt>
                <c:pt idx="248">
                  <c:v>-0.59448838400000004</c:v>
                </c:pt>
                <c:pt idx="249">
                  <c:v>-0.58267712599999999</c:v>
                </c:pt>
                <c:pt idx="250">
                  <c:v>-0.56692916199999999</c:v>
                </c:pt>
                <c:pt idx="251">
                  <c:v>-0.55118113800000001</c:v>
                </c:pt>
                <c:pt idx="252">
                  <c:v>-0.53937018000000003</c:v>
                </c:pt>
                <c:pt idx="253">
                  <c:v>-0.52755928200000002</c:v>
                </c:pt>
                <c:pt idx="254">
                  <c:v>-0.515747964</c:v>
                </c:pt>
                <c:pt idx="255">
                  <c:v>-0.50393700600000002</c:v>
                </c:pt>
                <c:pt idx="256">
                  <c:v>-0.49606299399999998</c:v>
                </c:pt>
                <c:pt idx="257">
                  <c:v>-0.48425209600000002</c:v>
                </c:pt>
                <c:pt idx="258">
                  <c:v>-0.47244113799999998</c:v>
                </c:pt>
                <c:pt idx="259">
                  <c:v>-0.46456688600000001</c:v>
                </c:pt>
                <c:pt idx="260">
                  <c:v>-0.45275589799999999</c:v>
                </c:pt>
                <c:pt idx="261">
                  <c:v>-0.444881886</c:v>
                </c:pt>
                <c:pt idx="262">
                  <c:v>-0.43307098799999999</c:v>
                </c:pt>
                <c:pt idx="263">
                  <c:v>-0.42913389200000002</c:v>
                </c:pt>
                <c:pt idx="264">
                  <c:v>-0.42125975999999998</c:v>
                </c:pt>
                <c:pt idx="265">
                  <c:v>-0.41338583800000001</c:v>
                </c:pt>
                <c:pt idx="266">
                  <c:v>-0.40944883199999998</c:v>
                </c:pt>
                <c:pt idx="267">
                  <c:v>-0.40157479000000001</c:v>
                </c:pt>
                <c:pt idx="268">
                  <c:v>-0.39370095799999999</c:v>
                </c:pt>
                <c:pt idx="269">
                  <c:v>-0.38976374200000002</c:v>
                </c:pt>
                <c:pt idx="270">
                  <c:v>-0.38188976000000002</c:v>
                </c:pt>
                <c:pt idx="271">
                  <c:v>-0.37795278399999999</c:v>
                </c:pt>
                <c:pt idx="272">
                  <c:v>-0.37401574900000001</c:v>
                </c:pt>
                <c:pt idx="273">
                  <c:v>-0.37007895200000002</c:v>
                </c:pt>
                <c:pt idx="274">
                  <c:v>-0.370078772</c:v>
                </c:pt>
                <c:pt idx="275">
                  <c:v>-0.36614173700000002</c:v>
                </c:pt>
                <c:pt idx="276">
                  <c:v>-0.36220479100000003</c:v>
                </c:pt>
                <c:pt idx="277">
                  <c:v>-0.35826784499999997</c:v>
                </c:pt>
                <c:pt idx="278">
                  <c:v>-0.35826772499999998</c:v>
                </c:pt>
                <c:pt idx="279">
                  <c:v>-0.35433071900000002</c:v>
                </c:pt>
                <c:pt idx="280">
                  <c:v>-0.350393713</c:v>
                </c:pt>
                <c:pt idx="281">
                  <c:v>-0.350393713</c:v>
                </c:pt>
                <c:pt idx="282">
                  <c:v>-0.350393713</c:v>
                </c:pt>
                <c:pt idx="283">
                  <c:v>-0.350393713</c:v>
                </c:pt>
                <c:pt idx="284">
                  <c:v>-0.350393713</c:v>
                </c:pt>
                <c:pt idx="285">
                  <c:v>-0.350393713</c:v>
                </c:pt>
                <c:pt idx="286">
                  <c:v>-0.350393713</c:v>
                </c:pt>
                <c:pt idx="287">
                  <c:v>-0.34645670699999997</c:v>
                </c:pt>
                <c:pt idx="288">
                  <c:v>-0.34645670699999997</c:v>
                </c:pt>
                <c:pt idx="289">
                  <c:v>-0.34645670699999997</c:v>
                </c:pt>
                <c:pt idx="290">
                  <c:v>-0.350393713</c:v>
                </c:pt>
                <c:pt idx="291">
                  <c:v>-0.350393713</c:v>
                </c:pt>
                <c:pt idx="292">
                  <c:v>-0.350393713</c:v>
                </c:pt>
                <c:pt idx="293">
                  <c:v>-0.35433071900000002</c:v>
                </c:pt>
                <c:pt idx="294">
                  <c:v>-0.35826772499999998</c:v>
                </c:pt>
                <c:pt idx="295">
                  <c:v>-0.35826772499999998</c:v>
                </c:pt>
                <c:pt idx="296">
                  <c:v>-0.362204731</c:v>
                </c:pt>
                <c:pt idx="297">
                  <c:v>-0.362204731</c:v>
                </c:pt>
                <c:pt idx="298">
                  <c:v>-0.36614173700000002</c:v>
                </c:pt>
                <c:pt idx="299">
                  <c:v>-0.370078772</c:v>
                </c:pt>
              </c:numCache>
            </c:numRef>
          </c:yVal>
          <c:smooth val="1"/>
          <c:extLst>
            <c:ext xmlns:c16="http://schemas.microsoft.com/office/drawing/2014/chart" uri="{C3380CC4-5D6E-409C-BE32-E72D297353CC}">
              <c16:uniqueId val="{00000001-686C-482D-9D42-8CC5C30ABE1A}"/>
            </c:ext>
          </c:extLst>
        </c:ser>
        <c:ser>
          <c:idx val="2"/>
          <c:order val="2"/>
          <c:tx>
            <c:strRef>
              <c:f>VW!$M$79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3.9369970000000002E-3</c:v>
                </c:pt>
                <c:pt idx="19">
                  <c:v>3.9370079999999997E-3</c:v>
                </c:pt>
                <c:pt idx="20">
                  <c:v>3.9370079999999997E-3</c:v>
                </c:pt>
                <c:pt idx="21">
                  <c:v>7.8740159999999993E-3</c:v>
                </c:pt>
                <c:pt idx="22">
                  <c:v>1.1811024999999999E-2</c:v>
                </c:pt>
                <c:pt idx="23">
                  <c:v>1.9685046000000001E-2</c:v>
                </c:pt>
                <c:pt idx="24">
                  <c:v>2.7559054999999999E-2</c:v>
                </c:pt>
                <c:pt idx="25">
                  <c:v>3.9370079000000002E-2</c:v>
                </c:pt>
                <c:pt idx="26">
                  <c:v>5.5118087000000003E-2</c:v>
                </c:pt>
                <c:pt idx="27">
                  <c:v>7.0866137999999995E-2</c:v>
                </c:pt>
                <c:pt idx="28">
                  <c:v>9.0551197999999999E-2</c:v>
                </c:pt>
                <c:pt idx="29">
                  <c:v>0.11811020999999999</c:v>
                </c:pt>
                <c:pt idx="30">
                  <c:v>0.145669296</c:v>
                </c:pt>
                <c:pt idx="31">
                  <c:v>0.18110232000000001</c:v>
                </c:pt>
                <c:pt idx="32">
                  <c:v>0.220472425</c:v>
                </c:pt>
                <c:pt idx="33">
                  <c:v>0.26771657900000001</c:v>
                </c:pt>
                <c:pt idx="34">
                  <c:v>0.31889761999999999</c:v>
                </c:pt>
                <c:pt idx="35">
                  <c:v>0.37795278399999999</c:v>
                </c:pt>
                <c:pt idx="36">
                  <c:v>0.44881880899999999</c:v>
                </c:pt>
                <c:pt idx="37">
                  <c:v>0.52755906500000005</c:v>
                </c:pt>
                <c:pt idx="38">
                  <c:v>0.61417327899999996</c:v>
                </c:pt>
                <c:pt idx="39">
                  <c:v>0.71653534399999996</c:v>
                </c:pt>
                <c:pt idx="40">
                  <c:v>0.82677167699999998</c:v>
                </c:pt>
                <c:pt idx="41">
                  <c:v>0.95275604800000002</c:v>
                </c:pt>
                <c:pt idx="42">
                  <c:v>1.090550852</c:v>
                </c:pt>
                <c:pt idx="43">
                  <c:v>1.2401571849999999</c:v>
                </c:pt>
                <c:pt idx="44">
                  <c:v>1.4055116910000001</c:v>
                </c:pt>
                <c:pt idx="45">
                  <c:v>1.586614132</c:v>
                </c:pt>
                <c:pt idx="46">
                  <c:v>1.7795277410000001</c:v>
                </c:pt>
                <c:pt idx="47">
                  <c:v>1.992125476</c:v>
                </c:pt>
                <c:pt idx="48">
                  <c:v>2.2165348800000002</c:v>
                </c:pt>
                <c:pt idx="49">
                  <c:v>2.448818696</c:v>
                </c:pt>
                <c:pt idx="50">
                  <c:v>2.6929135319999999</c:v>
                </c:pt>
                <c:pt idx="51">
                  <c:v>2.9448821700000001</c:v>
                </c:pt>
                <c:pt idx="52">
                  <c:v>3.2047237869999998</c:v>
                </c:pt>
                <c:pt idx="53">
                  <c:v>3.4685034429999999</c:v>
                </c:pt>
                <c:pt idx="54">
                  <c:v>3.7322833379999998</c:v>
                </c:pt>
                <c:pt idx="55">
                  <c:v>3.9960629939999999</c:v>
                </c:pt>
                <c:pt idx="56">
                  <c:v>4.2598431269999999</c:v>
                </c:pt>
                <c:pt idx="57">
                  <c:v>4.5236212729999998</c:v>
                </c:pt>
                <c:pt idx="58">
                  <c:v>4.7795271850000001</c:v>
                </c:pt>
                <c:pt idx="59">
                  <c:v>5.027559041</c:v>
                </c:pt>
                <c:pt idx="60">
                  <c:v>5.2637796400000001</c:v>
                </c:pt>
                <c:pt idx="61">
                  <c:v>5.4921261970000002</c:v>
                </c:pt>
                <c:pt idx="62">
                  <c:v>5.7086609279999996</c:v>
                </c:pt>
                <c:pt idx="63">
                  <c:v>5.9094487410000003</c:v>
                </c:pt>
                <c:pt idx="64">
                  <c:v>6.0984252080000001</c:v>
                </c:pt>
                <c:pt idx="65">
                  <c:v>6.2716536520000004</c:v>
                </c:pt>
                <c:pt idx="66">
                  <c:v>6.4291340420000003</c:v>
                </c:pt>
                <c:pt idx="67">
                  <c:v>6.5748029480000003</c:v>
                </c:pt>
                <c:pt idx="68">
                  <c:v>6.7047240730000004</c:v>
                </c:pt>
                <c:pt idx="69">
                  <c:v>6.8188976190000004</c:v>
                </c:pt>
                <c:pt idx="70">
                  <c:v>6.9251971240000003</c:v>
                </c:pt>
                <c:pt idx="71">
                  <c:v>7.0196853429999999</c:v>
                </c:pt>
                <c:pt idx="72">
                  <c:v>7.1062991310000001</c:v>
                </c:pt>
                <c:pt idx="73">
                  <c:v>7.1889766149999996</c:v>
                </c:pt>
                <c:pt idx="74">
                  <c:v>7.2637795650000001</c:v>
                </c:pt>
                <c:pt idx="75">
                  <c:v>7.3346457479999998</c:v>
                </c:pt>
                <c:pt idx="76">
                  <c:v>7.4055119310000004</c:v>
                </c:pt>
                <c:pt idx="77">
                  <c:v>7.4724410160000003</c:v>
                </c:pt>
                <c:pt idx="78">
                  <c:v>7.5393699400000003</c:v>
                </c:pt>
                <c:pt idx="79">
                  <c:v>7.6023625729999997</c:v>
                </c:pt>
                <c:pt idx="80">
                  <c:v>7.6653542520000002</c:v>
                </c:pt>
                <c:pt idx="81">
                  <c:v>7.7283461090000003</c:v>
                </c:pt>
                <c:pt idx="82">
                  <c:v>7.7913390409999996</c:v>
                </c:pt>
                <c:pt idx="83">
                  <c:v>7.8543304200000001</c:v>
                </c:pt>
                <c:pt idx="84">
                  <c:v>7.9173227529999997</c:v>
                </c:pt>
                <c:pt idx="85">
                  <c:v>7.9803147320000001</c:v>
                </c:pt>
                <c:pt idx="86">
                  <c:v>8.0433070650000005</c:v>
                </c:pt>
                <c:pt idx="87">
                  <c:v>8.1062995200000003</c:v>
                </c:pt>
                <c:pt idx="88">
                  <c:v>8.1692913760000003</c:v>
                </c:pt>
                <c:pt idx="89">
                  <c:v>8.2322832330000004</c:v>
                </c:pt>
                <c:pt idx="90">
                  <c:v>8.2952756880000003</c:v>
                </c:pt>
                <c:pt idx="91">
                  <c:v>8.3582675450000004</c:v>
                </c:pt>
                <c:pt idx="92">
                  <c:v>8.4133855109999995</c:v>
                </c:pt>
                <c:pt idx="93">
                  <c:v>8.4685038620000004</c:v>
                </c:pt>
                <c:pt idx="94">
                  <c:v>8.5196854759999994</c:v>
                </c:pt>
                <c:pt idx="95">
                  <c:v>8.5669298170000001</c:v>
                </c:pt>
                <c:pt idx="96">
                  <c:v>8.6062992200000004</c:v>
                </c:pt>
                <c:pt idx="97">
                  <c:v>8.6417322760000008</c:v>
                </c:pt>
                <c:pt idx="98">
                  <c:v>8.6732282040000008</c:v>
                </c:pt>
                <c:pt idx="99">
                  <c:v>8.6929129649999997</c:v>
                </c:pt>
                <c:pt idx="100">
                  <c:v>8.7086610790000005</c:v>
                </c:pt>
                <c:pt idx="101">
                  <c:v>8.7204722760000006</c:v>
                </c:pt>
                <c:pt idx="102">
                  <c:v>8.7204723059999996</c:v>
                </c:pt>
                <c:pt idx="103">
                  <c:v>8.7125988010000004</c:v>
                </c:pt>
                <c:pt idx="104">
                  <c:v>8.6968509570000005</c:v>
                </c:pt>
                <c:pt idx="105">
                  <c:v>8.6771659850000002</c:v>
                </c:pt>
                <c:pt idx="106">
                  <c:v>8.6535435320000005</c:v>
                </c:pt>
                <c:pt idx="107">
                  <c:v>8.6181105969999994</c:v>
                </c:pt>
                <c:pt idx="108">
                  <c:v>8.5826769479999996</c:v>
                </c:pt>
                <c:pt idx="109">
                  <c:v>8.5354330849999993</c:v>
                </c:pt>
                <c:pt idx="110">
                  <c:v>8.4842519759999995</c:v>
                </c:pt>
                <c:pt idx="111">
                  <c:v>8.4251968870000002</c:v>
                </c:pt>
                <c:pt idx="112">
                  <c:v>8.3582676340000006</c:v>
                </c:pt>
                <c:pt idx="113">
                  <c:v>8.2874013190000007</c:v>
                </c:pt>
                <c:pt idx="114">
                  <c:v>8.2086615280000004</c:v>
                </c:pt>
                <c:pt idx="115">
                  <c:v>8.1299209589999997</c:v>
                </c:pt>
                <c:pt idx="116">
                  <c:v>8.0472443709999997</c:v>
                </c:pt>
                <c:pt idx="117">
                  <c:v>7.9566929919999998</c:v>
                </c:pt>
                <c:pt idx="118">
                  <c:v>7.8622047320000004</c:v>
                </c:pt>
                <c:pt idx="119">
                  <c:v>7.7637801790000003</c:v>
                </c:pt>
                <c:pt idx="120">
                  <c:v>7.6614174840000002</c:v>
                </c:pt>
                <c:pt idx="121">
                  <c:v>7.5551189799999996</c:v>
                </c:pt>
                <c:pt idx="122">
                  <c:v>7.4488185040000001</c:v>
                </c:pt>
                <c:pt idx="123">
                  <c:v>7.3425199689999996</c:v>
                </c:pt>
                <c:pt idx="124">
                  <c:v>7.2362209880000004</c:v>
                </c:pt>
                <c:pt idx="125">
                  <c:v>7.1299214360000001</c:v>
                </c:pt>
                <c:pt idx="126">
                  <c:v>7.0157484429999997</c:v>
                </c:pt>
                <c:pt idx="127">
                  <c:v>6.9055120939999997</c:v>
                </c:pt>
                <c:pt idx="128">
                  <c:v>6.7913386530000004</c:v>
                </c:pt>
                <c:pt idx="129">
                  <c:v>6.6771661360000003</c:v>
                </c:pt>
                <c:pt idx="130">
                  <c:v>6.5629920960000003</c:v>
                </c:pt>
                <c:pt idx="131">
                  <c:v>6.4488195790000002</c:v>
                </c:pt>
                <c:pt idx="132">
                  <c:v>6.3385823070000002</c:v>
                </c:pt>
                <c:pt idx="133">
                  <c:v>6.2283465570000001</c:v>
                </c:pt>
                <c:pt idx="134">
                  <c:v>6.11417404</c:v>
                </c:pt>
                <c:pt idx="135">
                  <c:v>6.0000004770000004</c:v>
                </c:pt>
                <c:pt idx="136">
                  <c:v>5.8818907759999997</c:v>
                </c:pt>
                <c:pt idx="137">
                  <c:v>5.7677161689999998</c:v>
                </c:pt>
                <c:pt idx="138">
                  <c:v>5.6496064370000001</c:v>
                </c:pt>
                <c:pt idx="139">
                  <c:v>5.5314966759999997</c:v>
                </c:pt>
                <c:pt idx="140">
                  <c:v>5.4133858679999998</c:v>
                </c:pt>
                <c:pt idx="141">
                  <c:v>5.2952761669999999</c:v>
                </c:pt>
                <c:pt idx="142">
                  <c:v>5.1771652689999996</c:v>
                </c:pt>
                <c:pt idx="143">
                  <c:v>5.0551187999999998</c:v>
                </c:pt>
                <c:pt idx="144">
                  <c:v>4.9330718539999996</c:v>
                </c:pt>
                <c:pt idx="145">
                  <c:v>4.8070864679999996</c:v>
                </c:pt>
                <c:pt idx="146">
                  <c:v>4.6811027550000004</c:v>
                </c:pt>
                <c:pt idx="147">
                  <c:v>4.5511806010000004</c:v>
                </c:pt>
                <c:pt idx="148">
                  <c:v>4.4212601190000003</c:v>
                </c:pt>
                <c:pt idx="149">
                  <c:v>4.2913391619999999</c:v>
                </c:pt>
                <c:pt idx="150">
                  <c:v>4.1614174840000002</c:v>
                </c:pt>
                <c:pt idx="151">
                  <c:v>4.0275597589999999</c:v>
                </c:pt>
                <c:pt idx="152">
                  <c:v>3.8897635930000001</c:v>
                </c:pt>
                <c:pt idx="153">
                  <c:v>3.7559058969999999</c:v>
                </c:pt>
                <c:pt idx="154">
                  <c:v>3.6181109880000002</c:v>
                </c:pt>
                <c:pt idx="155">
                  <c:v>3.4803149699999998</c:v>
                </c:pt>
                <c:pt idx="156">
                  <c:v>3.3425202989999998</c:v>
                </c:pt>
                <c:pt idx="157">
                  <c:v>3.2007872750000002</c:v>
                </c:pt>
                <c:pt idx="158">
                  <c:v>3.059055597</c:v>
                </c:pt>
                <c:pt idx="159">
                  <c:v>2.9173236820000001</c:v>
                </c:pt>
                <c:pt idx="160">
                  <c:v>2.775590658</c:v>
                </c:pt>
                <c:pt idx="161">
                  <c:v>2.6299220339999998</c:v>
                </c:pt>
                <c:pt idx="162">
                  <c:v>2.488190066</c:v>
                </c:pt>
                <c:pt idx="163">
                  <c:v>2.3464583889999999</c:v>
                </c:pt>
                <c:pt idx="164">
                  <c:v>2.200787005</c:v>
                </c:pt>
                <c:pt idx="165">
                  <c:v>2.0590550900000002</c:v>
                </c:pt>
                <c:pt idx="166">
                  <c:v>1.9173234130000001</c:v>
                </c:pt>
                <c:pt idx="167">
                  <c:v>1.771654617</c:v>
                </c:pt>
                <c:pt idx="168">
                  <c:v>1.6299229399999999</c:v>
                </c:pt>
                <c:pt idx="169">
                  <c:v>1.484251437</c:v>
                </c:pt>
                <c:pt idx="170">
                  <c:v>1.3425197600000001</c:v>
                </c:pt>
                <c:pt idx="171">
                  <c:v>1.2007879640000001</c:v>
                </c:pt>
                <c:pt idx="172">
                  <c:v>1.0629930599999999</c:v>
                </c:pt>
                <c:pt idx="173">
                  <c:v>0.92519844900000003</c:v>
                </c:pt>
                <c:pt idx="174">
                  <c:v>0.79133808400000005</c:v>
                </c:pt>
                <c:pt idx="175">
                  <c:v>0.65748035900000001</c:v>
                </c:pt>
                <c:pt idx="176">
                  <c:v>0.52362257499999998</c:v>
                </c:pt>
                <c:pt idx="177">
                  <c:v>0.39370174200000002</c:v>
                </c:pt>
                <c:pt idx="178">
                  <c:v>0.271654795</c:v>
                </c:pt>
                <c:pt idx="179">
                  <c:v>0.149605823</c:v>
                </c:pt>
                <c:pt idx="180">
                  <c:v>3.1496062999999998E-2</c:v>
                </c:pt>
                <c:pt idx="181">
                  <c:v>-8.2676752000000006E-2</c:v>
                </c:pt>
                <c:pt idx="182">
                  <c:v>-0.19291253999999999</c:v>
                </c:pt>
                <c:pt idx="183">
                  <c:v>-0.29527451700000001</c:v>
                </c:pt>
                <c:pt idx="184">
                  <c:v>-0.39763817299999998</c:v>
                </c:pt>
                <c:pt idx="185">
                  <c:v>-0.49212598800000001</c:v>
                </c:pt>
                <c:pt idx="186">
                  <c:v>-0.58267682700000001</c:v>
                </c:pt>
                <c:pt idx="187">
                  <c:v>-0.66535370900000002</c:v>
                </c:pt>
                <c:pt idx="188">
                  <c:v>-0.74409376999999999</c:v>
                </c:pt>
                <c:pt idx="189">
                  <c:v>-0.81889790399999995</c:v>
                </c:pt>
                <c:pt idx="190">
                  <c:v>-0.88582676599999999</c:v>
                </c:pt>
                <c:pt idx="191">
                  <c:v>-0.94488167700000003</c:v>
                </c:pt>
                <c:pt idx="192">
                  <c:v>-0.999999639</c:v>
                </c:pt>
                <c:pt idx="193">
                  <c:v>-1.051180537</c:v>
                </c:pt>
                <c:pt idx="194">
                  <c:v>-1.0944884429999999</c:v>
                </c:pt>
                <c:pt idx="195">
                  <c:v>-1.1338583229999999</c:v>
                </c:pt>
                <c:pt idx="196">
                  <c:v>-1.165354311</c:v>
                </c:pt>
                <c:pt idx="197">
                  <c:v>-1.196850178</c:v>
                </c:pt>
                <c:pt idx="198">
                  <c:v>-1.220472094</c:v>
                </c:pt>
                <c:pt idx="199">
                  <c:v>-1.2362205390000001</c:v>
                </c:pt>
                <c:pt idx="200">
                  <c:v>-1.2519685030000001</c:v>
                </c:pt>
                <c:pt idx="201">
                  <c:v>-1.26377958</c:v>
                </c:pt>
                <c:pt idx="202">
                  <c:v>-1.2716534129999999</c:v>
                </c:pt>
                <c:pt idx="203">
                  <c:v>-1.275590478</c:v>
                </c:pt>
                <c:pt idx="204">
                  <c:v>-1.275590658</c:v>
                </c:pt>
                <c:pt idx="205">
                  <c:v>-1.2716535330000001</c:v>
                </c:pt>
                <c:pt idx="206">
                  <c:v>-1.2716535330000001</c:v>
                </c:pt>
                <c:pt idx="207">
                  <c:v>-1.26377976</c:v>
                </c:pt>
                <c:pt idx="208">
                  <c:v>-1.2598425150000001</c:v>
                </c:pt>
                <c:pt idx="209">
                  <c:v>-1.251968443</c:v>
                </c:pt>
                <c:pt idx="210">
                  <c:v>-1.244094491</c:v>
                </c:pt>
                <c:pt idx="211">
                  <c:v>-1.2322835329999999</c:v>
                </c:pt>
                <c:pt idx="212">
                  <c:v>-1.2204725750000001</c:v>
                </c:pt>
                <c:pt idx="213">
                  <c:v>-1.2125984430000001</c:v>
                </c:pt>
                <c:pt idx="214">
                  <c:v>-1.196850419</c:v>
                </c:pt>
                <c:pt idx="215">
                  <c:v>-1.185039401</c:v>
                </c:pt>
                <c:pt idx="216">
                  <c:v>-1.173228443</c:v>
                </c:pt>
                <c:pt idx="217">
                  <c:v>-1.1614174850000001</c:v>
                </c:pt>
                <c:pt idx="218">
                  <c:v>-1.1456695210000001</c:v>
                </c:pt>
                <c:pt idx="219">
                  <c:v>-1.133858263</c:v>
                </c:pt>
                <c:pt idx="220">
                  <c:v>-1.11811018</c:v>
                </c:pt>
                <c:pt idx="221">
                  <c:v>-1.102362216</c:v>
                </c:pt>
                <c:pt idx="222">
                  <c:v>-1.0866142519999999</c:v>
                </c:pt>
                <c:pt idx="223">
                  <c:v>-1.070866407</c:v>
                </c:pt>
                <c:pt idx="224">
                  <c:v>-1.0551181430000001</c:v>
                </c:pt>
                <c:pt idx="225">
                  <c:v>-1.03937006</c:v>
                </c:pt>
                <c:pt idx="226">
                  <c:v>-1.023622096</c:v>
                </c:pt>
                <c:pt idx="227">
                  <c:v>-1.007874132</c:v>
                </c:pt>
                <c:pt idx="228">
                  <c:v>-0.99212616799999997</c:v>
                </c:pt>
                <c:pt idx="229">
                  <c:v>-0.97637790400000002</c:v>
                </c:pt>
                <c:pt idx="230">
                  <c:v>-0.95669293399999999</c:v>
                </c:pt>
                <c:pt idx="231">
                  <c:v>-0.94094491000000002</c:v>
                </c:pt>
                <c:pt idx="232">
                  <c:v>-0.92125994</c:v>
                </c:pt>
                <c:pt idx="233">
                  <c:v>-0.905511976</c:v>
                </c:pt>
                <c:pt idx="234">
                  <c:v>-0.88582670600000002</c:v>
                </c:pt>
                <c:pt idx="235">
                  <c:v>-0.87007874299999999</c:v>
                </c:pt>
                <c:pt idx="236">
                  <c:v>-0.85039377299999996</c:v>
                </c:pt>
                <c:pt idx="237">
                  <c:v>-0.83464580899999996</c:v>
                </c:pt>
                <c:pt idx="238">
                  <c:v>-0.81496083900000005</c:v>
                </c:pt>
                <c:pt idx="239">
                  <c:v>-0.79527556899999996</c:v>
                </c:pt>
                <c:pt idx="240">
                  <c:v>-0.77559059900000005</c:v>
                </c:pt>
                <c:pt idx="241">
                  <c:v>-0.75984263500000004</c:v>
                </c:pt>
                <c:pt idx="242">
                  <c:v>-0.74015766500000002</c:v>
                </c:pt>
                <c:pt idx="243">
                  <c:v>-0.720472695</c:v>
                </c:pt>
                <c:pt idx="244">
                  <c:v>-0.70078736500000005</c:v>
                </c:pt>
                <c:pt idx="245">
                  <c:v>-0.68503934099999997</c:v>
                </c:pt>
                <c:pt idx="246">
                  <c:v>-0.66535437100000006</c:v>
                </c:pt>
                <c:pt idx="247">
                  <c:v>-0.64566952200000005</c:v>
                </c:pt>
                <c:pt idx="248">
                  <c:v>-0.62992143700000003</c:v>
                </c:pt>
                <c:pt idx="249">
                  <c:v>-0.61023616800000002</c:v>
                </c:pt>
                <c:pt idx="250">
                  <c:v>-0.59448820400000002</c:v>
                </c:pt>
                <c:pt idx="251">
                  <c:v>-0.574803234</c:v>
                </c:pt>
                <c:pt idx="252">
                  <c:v>-0.55905521000000002</c:v>
                </c:pt>
                <c:pt idx="253">
                  <c:v>-0.54330724600000002</c:v>
                </c:pt>
                <c:pt idx="254">
                  <c:v>-0.52755904200000003</c:v>
                </c:pt>
                <c:pt idx="255">
                  <c:v>-0.51181101799999995</c:v>
                </c:pt>
                <c:pt idx="256">
                  <c:v>-0.49606299399999998</c:v>
                </c:pt>
                <c:pt idx="257">
                  <c:v>-0.48031506000000002</c:v>
                </c:pt>
                <c:pt idx="258">
                  <c:v>-0.464567126</c:v>
                </c:pt>
                <c:pt idx="259">
                  <c:v>-0.45275583800000002</c:v>
                </c:pt>
                <c:pt idx="260">
                  <c:v>-0.43700787400000002</c:v>
                </c:pt>
                <c:pt idx="261">
                  <c:v>-0.42519691599999998</c:v>
                </c:pt>
                <c:pt idx="262">
                  <c:v>-0.41338583800000001</c:v>
                </c:pt>
                <c:pt idx="263">
                  <c:v>-0.39763799399999999</c:v>
                </c:pt>
                <c:pt idx="264">
                  <c:v>-0.38582670600000002</c:v>
                </c:pt>
                <c:pt idx="265">
                  <c:v>-0.37401574900000001</c:v>
                </c:pt>
                <c:pt idx="266">
                  <c:v>-0.36220479100000003</c:v>
                </c:pt>
                <c:pt idx="267">
                  <c:v>-0.35433071900000002</c:v>
                </c:pt>
                <c:pt idx="268">
                  <c:v>-0.34251985099999999</c:v>
                </c:pt>
                <c:pt idx="269">
                  <c:v>-0.33464559900000002</c:v>
                </c:pt>
                <c:pt idx="270">
                  <c:v>-0.326771647</c:v>
                </c:pt>
                <c:pt idx="271">
                  <c:v>-0.31496068900000002</c:v>
                </c:pt>
                <c:pt idx="272">
                  <c:v>-0.30708661700000001</c:v>
                </c:pt>
                <c:pt idx="273">
                  <c:v>-0.29921260500000002</c:v>
                </c:pt>
                <c:pt idx="274">
                  <c:v>-0.29133853300000001</c:v>
                </c:pt>
                <c:pt idx="275">
                  <c:v>-0.28346458099999999</c:v>
                </c:pt>
                <c:pt idx="276">
                  <c:v>-0.27559059899999999</c:v>
                </c:pt>
                <c:pt idx="277">
                  <c:v>-0.271653533</c:v>
                </c:pt>
                <c:pt idx="278">
                  <c:v>-0.263779551</c:v>
                </c:pt>
                <c:pt idx="279">
                  <c:v>-0.25590550899999998</c:v>
                </c:pt>
                <c:pt idx="280">
                  <c:v>-0.25196850300000001</c:v>
                </c:pt>
                <c:pt idx="281">
                  <c:v>-0.24803149699999999</c:v>
                </c:pt>
                <c:pt idx="282">
                  <c:v>-0.24015759</c:v>
                </c:pt>
                <c:pt idx="283">
                  <c:v>-0.23622047900000001</c:v>
                </c:pt>
                <c:pt idx="284">
                  <c:v>-0.23228347299999999</c:v>
                </c:pt>
                <c:pt idx="285">
                  <c:v>-0.228346467</c:v>
                </c:pt>
                <c:pt idx="286">
                  <c:v>-0.224409461</c:v>
                </c:pt>
                <c:pt idx="287">
                  <c:v>-0.22047243999999999</c:v>
                </c:pt>
                <c:pt idx="288">
                  <c:v>-0.216535434</c:v>
                </c:pt>
                <c:pt idx="289">
                  <c:v>-0.21259842800000001</c:v>
                </c:pt>
                <c:pt idx="290">
                  <c:v>-0.21259842800000001</c:v>
                </c:pt>
                <c:pt idx="291">
                  <c:v>-0.20866142200000001</c:v>
                </c:pt>
                <c:pt idx="292">
                  <c:v>-0.20472441599999999</c:v>
                </c:pt>
                <c:pt idx="293">
                  <c:v>-0.20472441599999999</c:v>
                </c:pt>
                <c:pt idx="294">
                  <c:v>-0.20472441599999999</c:v>
                </c:pt>
                <c:pt idx="295">
                  <c:v>-0.20078739500000001</c:v>
                </c:pt>
                <c:pt idx="296">
                  <c:v>-0.20078739500000001</c:v>
                </c:pt>
                <c:pt idx="297">
                  <c:v>-0.20078739500000001</c:v>
                </c:pt>
                <c:pt idx="298">
                  <c:v>-0.20078739500000001</c:v>
                </c:pt>
                <c:pt idx="299">
                  <c:v>-0.20078739500000001</c:v>
                </c:pt>
              </c:numCache>
            </c:numRef>
          </c:yVal>
          <c:smooth val="1"/>
          <c:extLst>
            <c:ext xmlns:c16="http://schemas.microsoft.com/office/drawing/2014/chart" uri="{C3380CC4-5D6E-409C-BE32-E72D297353CC}">
              <c16:uniqueId val="{00000002-686C-482D-9D42-8CC5C30ABE1A}"/>
            </c:ext>
          </c:extLst>
        </c:ser>
        <c:ser>
          <c:idx val="3"/>
          <c:order val="3"/>
          <c:tx>
            <c:strRef>
              <c:f>VW!$M$79</c:f>
              <c:strCache>
                <c:ptCount val="1"/>
                <c:pt idx="0">
                  <c:v>D3</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3.9369970000000002E-3</c:v>
                </c:pt>
                <c:pt idx="19">
                  <c:v>3.9370079999999997E-3</c:v>
                </c:pt>
                <c:pt idx="20">
                  <c:v>3.9370079999999997E-3</c:v>
                </c:pt>
                <c:pt idx="21">
                  <c:v>7.8740159999999993E-3</c:v>
                </c:pt>
                <c:pt idx="22">
                  <c:v>1.1811024999999999E-2</c:v>
                </c:pt>
                <c:pt idx="23">
                  <c:v>1.9685046000000001E-2</c:v>
                </c:pt>
                <c:pt idx="24">
                  <c:v>2.7559054999999999E-2</c:v>
                </c:pt>
                <c:pt idx="25">
                  <c:v>3.9370079000000002E-2</c:v>
                </c:pt>
                <c:pt idx="26">
                  <c:v>5.5118087000000003E-2</c:v>
                </c:pt>
                <c:pt idx="27">
                  <c:v>7.0866137999999995E-2</c:v>
                </c:pt>
                <c:pt idx="28">
                  <c:v>9.0551197999999999E-2</c:v>
                </c:pt>
                <c:pt idx="29">
                  <c:v>0.11811020999999999</c:v>
                </c:pt>
                <c:pt idx="30">
                  <c:v>0.145669296</c:v>
                </c:pt>
                <c:pt idx="31">
                  <c:v>0.18110232000000001</c:v>
                </c:pt>
                <c:pt idx="32">
                  <c:v>0.220472425</c:v>
                </c:pt>
                <c:pt idx="33">
                  <c:v>0.26771657900000001</c:v>
                </c:pt>
                <c:pt idx="34">
                  <c:v>0.31889761999999999</c:v>
                </c:pt>
                <c:pt idx="35">
                  <c:v>0.37795278399999999</c:v>
                </c:pt>
                <c:pt idx="36">
                  <c:v>0.44881880899999999</c:v>
                </c:pt>
                <c:pt idx="37">
                  <c:v>0.52755906500000005</c:v>
                </c:pt>
                <c:pt idx="38">
                  <c:v>0.61417327899999996</c:v>
                </c:pt>
                <c:pt idx="39">
                  <c:v>0.71653534399999996</c:v>
                </c:pt>
                <c:pt idx="40">
                  <c:v>0.82677167699999998</c:v>
                </c:pt>
                <c:pt idx="41">
                  <c:v>0.95275604800000002</c:v>
                </c:pt>
                <c:pt idx="42">
                  <c:v>1.090550852</c:v>
                </c:pt>
                <c:pt idx="43">
                  <c:v>1.2401571849999999</c:v>
                </c:pt>
                <c:pt idx="44">
                  <c:v>1.4055116910000001</c:v>
                </c:pt>
                <c:pt idx="45">
                  <c:v>1.586614132</c:v>
                </c:pt>
                <c:pt idx="46">
                  <c:v>1.7795277410000001</c:v>
                </c:pt>
                <c:pt idx="47">
                  <c:v>1.992125476</c:v>
                </c:pt>
                <c:pt idx="48">
                  <c:v>2.2165348800000002</c:v>
                </c:pt>
                <c:pt idx="49">
                  <c:v>2.448818696</c:v>
                </c:pt>
                <c:pt idx="50">
                  <c:v>2.6929135319999999</c:v>
                </c:pt>
                <c:pt idx="51">
                  <c:v>2.9448821700000001</c:v>
                </c:pt>
                <c:pt idx="52">
                  <c:v>3.2047237869999998</c:v>
                </c:pt>
                <c:pt idx="53">
                  <c:v>3.4685034429999999</c:v>
                </c:pt>
                <c:pt idx="54">
                  <c:v>3.7322833379999998</c:v>
                </c:pt>
                <c:pt idx="55">
                  <c:v>3.9960629939999999</c:v>
                </c:pt>
                <c:pt idx="56">
                  <c:v>4.2598431269999999</c:v>
                </c:pt>
                <c:pt idx="57">
                  <c:v>4.5236212729999998</c:v>
                </c:pt>
                <c:pt idx="58">
                  <c:v>4.7795271850000001</c:v>
                </c:pt>
                <c:pt idx="59">
                  <c:v>5.027559041</c:v>
                </c:pt>
                <c:pt idx="60">
                  <c:v>5.2637796400000001</c:v>
                </c:pt>
                <c:pt idx="61">
                  <c:v>5.4921261970000002</c:v>
                </c:pt>
                <c:pt idx="62">
                  <c:v>5.7086609279999996</c:v>
                </c:pt>
                <c:pt idx="63">
                  <c:v>5.9094487410000003</c:v>
                </c:pt>
                <c:pt idx="64">
                  <c:v>6.0984252080000001</c:v>
                </c:pt>
                <c:pt idx="65">
                  <c:v>6.2716536520000004</c:v>
                </c:pt>
                <c:pt idx="66">
                  <c:v>6.4291340420000003</c:v>
                </c:pt>
                <c:pt idx="67">
                  <c:v>6.5748029480000003</c:v>
                </c:pt>
                <c:pt idx="68">
                  <c:v>6.7047240730000004</c:v>
                </c:pt>
                <c:pt idx="69">
                  <c:v>6.8188976190000004</c:v>
                </c:pt>
                <c:pt idx="70">
                  <c:v>6.9251971240000003</c:v>
                </c:pt>
                <c:pt idx="71">
                  <c:v>7.0196853429999999</c:v>
                </c:pt>
                <c:pt idx="72">
                  <c:v>7.1062991310000001</c:v>
                </c:pt>
                <c:pt idx="73">
                  <c:v>7.1889766149999996</c:v>
                </c:pt>
                <c:pt idx="74">
                  <c:v>7.2637795650000001</c:v>
                </c:pt>
                <c:pt idx="75">
                  <c:v>7.3346457479999998</c:v>
                </c:pt>
                <c:pt idx="76">
                  <c:v>7.4055119310000004</c:v>
                </c:pt>
                <c:pt idx="77">
                  <c:v>7.4724410160000003</c:v>
                </c:pt>
                <c:pt idx="78">
                  <c:v>7.5393699400000003</c:v>
                </c:pt>
                <c:pt idx="79">
                  <c:v>7.6023625729999997</c:v>
                </c:pt>
                <c:pt idx="80">
                  <c:v>7.6653542520000002</c:v>
                </c:pt>
                <c:pt idx="81">
                  <c:v>7.7283461090000003</c:v>
                </c:pt>
                <c:pt idx="82">
                  <c:v>7.7913390409999996</c:v>
                </c:pt>
                <c:pt idx="83">
                  <c:v>7.8543304200000001</c:v>
                </c:pt>
                <c:pt idx="84">
                  <c:v>7.9173227529999997</c:v>
                </c:pt>
                <c:pt idx="85">
                  <c:v>7.9803147320000001</c:v>
                </c:pt>
                <c:pt idx="86">
                  <c:v>8.0433070650000005</c:v>
                </c:pt>
                <c:pt idx="87">
                  <c:v>8.1062995200000003</c:v>
                </c:pt>
                <c:pt idx="88">
                  <c:v>8.1692913760000003</c:v>
                </c:pt>
                <c:pt idx="89">
                  <c:v>8.2322832330000004</c:v>
                </c:pt>
                <c:pt idx="90">
                  <c:v>8.2952756880000003</c:v>
                </c:pt>
                <c:pt idx="91">
                  <c:v>8.3582675450000004</c:v>
                </c:pt>
                <c:pt idx="92">
                  <c:v>8.4133855109999995</c:v>
                </c:pt>
                <c:pt idx="93">
                  <c:v>8.4685038620000004</c:v>
                </c:pt>
                <c:pt idx="94">
                  <c:v>8.5196854759999994</c:v>
                </c:pt>
                <c:pt idx="95">
                  <c:v>8.5669298170000001</c:v>
                </c:pt>
                <c:pt idx="96">
                  <c:v>8.6062992200000004</c:v>
                </c:pt>
                <c:pt idx="97">
                  <c:v>8.6417322760000008</c:v>
                </c:pt>
                <c:pt idx="98">
                  <c:v>8.6732282040000008</c:v>
                </c:pt>
                <c:pt idx="99">
                  <c:v>8.6929129649999997</c:v>
                </c:pt>
                <c:pt idx="100">
                  <c:v>8.7086610790000005</c:v>
                </c:pt>
                <c:pt idx="101">
                  <c:v>8.7204722760000006</c:v>
                </c:pt>
                <c:pt idx="102">
                  <c:v>8.7204723059999996</c:v>
                </c:pt>
                <c:pt idx="103">
                  <c:v>8.7125988010000004</c:v>
                </c:pt>
                <c:pt idx="104">
                  <c:v>8.6968509570000005</c:v>
                </c:pt>
                <c:pt idx="105">
                  <c:v>8.6771659850000002</c:v>
                </c:pt>
                <c:pt idx="106">
                  <c:v>8.6535435320000005</c:v>
                </c:pt>
                <c:pt idx="107">
                  <c:v>8.6181105969999994</c:v>
                </c:pt>
                <c:pt idx="108">
                  <c:v>8.5826769479999996</c:v>
                </c:pt>
                <c:pt idx="109">
                  <c:v>8.5354330849999993</c:v>
                </c:pt>
                <c:pt idx="110">
                  <c:v>8.4842519759999995</c:v>
                </c:pt>
                <c:pt idx="111">
                  <c:v>8.4251968870000002</c:v>
                </c:pt>
                <c:pt idx="112">
                  <c:v>8.3582676340000006</c:v>
                </c:pt>
                <c:pt idx="113">
                  <c:v>8.2874013190000007</c:v>
                </c:pt>
                <c:pt idx="114">
                  <c:v>8.2086615280000004</c:v>
                </c:pt>
                <c:pt idx="115">
                  <c:v>8.1299209589999997</c:v>
                </c:pt>
                <c:pt idx="116">
                  <c:v>8.0472443709999997</c:v>
                </c:pt>
                <c:pt idx="117">
                  <c:v>7.9566929919999998</c:v>
                </c:pt>
                <c:pt idx="118">
                  <c:v>7.8622047320000004</c:v>
                </c:pt>
                <c:pt idx="119">
                  <c:v>7.7637801790000003</c:v>
                </c:pt>
                <c:pt idx="120">
                  <c:v>7.6614174840000002</c:v>
                </c:pt>
                <c:pt idx="121">
                  <c:v>7.5551189799999996</c:v>
                </c:pt>
                <c:pt idx="122">
                  <c:v>7.4488185040000001</c:v>
                </c:pt>
                <c:pt idx="123">
                  <c:v>7.3425199689999996</c:v>
                </c:pt>
                <c:pt idx="124">
                  <c:v>7.2362209880000004</c:v>
                </c:pt>
                <c:pt idx="125">
                  <c:v>7.1299214360000001</c:v>
                </c:pt>
                <c:pt idx="126">
                  <c:v>7.0157484429999997</c:v>
                </c:pt>
                <c:pt idx="127">
                  <c:v>6.9055120939999997</c:v>
                </c:pt>
                <c:pt idx="128">
                  <c:v>6.7913386530000004</c:v>
                </c:pt>
                <c:pt idx="129">
                  <c:v>6.6771661360000003</c:v>
                </c:pt>
                <c:pt idx="130">
                  <c:v>6.5629920960000003</c:v>
                </c:pt>
                <c:pt idx="131">
                  <c:v>6.4488195790000002</c:v>
                </c:pt>
                <c:pt idx="132">
                  <c:v>6.3385823070000002</c:v>
                </c:pt>
                <c:pt idx="133">
                  <c:v>6.2283465570000001</c:v>
                </c:pt>
                <c:pt idx="134">
                  <c:v>6.11417404</c:v>
                </c:pt>
                <c:pt idx="135">
                  <c:v>6.0000004770000004</c:v>
                </c:pt>
                <c:pt idx="136">
                  <c:v>5.8818907759999997</c:v>
                </c:pt>
                <c:pt idx="137">
                  <c:v>5.7677161689999998</c:v>
                </c:pt>
                <c:pt idx="138">
                  <c:v>5.6496064370000001</c:v>
                </c:pt>
                <c:pt idx="139">
                  <c:v>5.5314966759999997</c:v>
                </c:pt>
                <c:pt idx="140">
                  <c:v>5.4133858679999998</c:v>
                </c:pt>
                <c:pt idx="141">
                  <c:v>5.2952761669999999</c:v>
                </c:pt>
                <c:pt idx="142">
                  <c:v>5.1771652689999996</c:v>
                </c:pt>
                <c:pt idx="143">
                  <c:v>5.0551187999999998</c:v>
                </c:pt>
                <c:pt idx="144">
                  <c:v>4.9330718539999996</c:v>
                </c:pt>
                <c:pt idx="145">
                  <c:v>4.8070864679999996</c:v>
                </c:pt>
                <c:pt idx="146">
                  <c:v>4.6811027550000004</c:v>
                </c:pt>
                <c:pt idx="147">
                  <c:v>4.5511806010000004</c:v>
                </c:pt>
                <c:pt idx="148">
                  <c:v>4.4212601190000003</c:v>
                </c:pt>
                <c:pt idx="149">
                  <c:v>4.2913391619999999</c:v>
                </c:pt>
                <c:pt idx="150">
                  <c:v>4.1614174840000002</c:v>
                </c:pt>
                <c:pt idx="151">
                  <c:v>4.0275597589999999</c:v>
                </c:pt>
                <c:pt idx="152">
                  <c:v>3.8897635930000001</c:v>
                </c:pt>
                <c:pt idx="153">
                  <c:v>3.7559058969999999</c:v>
                </c:pt>
                <c:pt idx="154">
                  <c:v>3.6181109880000002</c:v>
                </c:pt>
                <c:pt idx="155">
                  <c:v>3.4803149699999998</c:v>
                </c:pt>
                <c:pt idx="156">
                  <c:v>3.3425202989999998</c:v>
                </c:pt>
                <c:pt idx="157">
                  <c:v>3.2007872750000002</c:v>
                </c:pt>
                <c:pt idx="158">
                  <c:v>3.059055597</c:v>
                </c:pt>
                <c:pt idx="159">
                  <c:v>2.9173236820000001</c:v>
                </c:pt>
                <c:pt idx="160">
                  <c:v>2.775590658</c:v>
                </c:pt>
                <c:pt idx="161">
                  <c:v>2.6299220339999998</c:v>
                </c:pt>
                <c:pt idx="162">
                  <c:v>2.488190066</c:v>
                </c:pt>
                <c:pt idx="163">
                  <c:v>2.3464583889999999</c:v>
                </c:pt>
                <c:pt idx="164">
                  <c:v>2.200787005</c:v>
                </c:pt>
                <c:pt idx="165">
                  <c:v>2.0590550900000002</c:v>
                </c:pt>
                <c:pt idx="166">
                  <c:v>1.9173234130000001</c:v>
                </c:pt>
                <c:pt idx="167">
                  <c:v>1.771654617</c:v>
                </c:pt>
                <c:pt idx="168">
                  <c:v>1.6299229399999999</c:v>
                </c:pt>
                <c:pt idx="169">
                  <c:v>1.484251437</c:v>
                </c:pt>
                <c:pt idx="170">
                  <c:v>1.3425197600000001</c:v>
                </c:pt>
                <c:pt idx="171">
                  <c:v>1.2007879640000001</c:v>
                </c:pt>
                <c:pt idx="172">
                  <c:v>1.0629930599999999</c:v>
                </c:pt>
                <c:pt idx="173">
                  <c:v>0.92519844900000003</c:v>
                </c:pt>
                <c:pt idx="174">
                  <c:v>0.79133808400000005</c:v>
                </c:pt>
                <c:pt idx="175">
                  <c:v>0.65748035900000001</c:v>
                </c:pt>
                <c:pt idx="176">
                  <c:v>0.52362257499999998</c:v>
                </c:pt>
                <c:pt idx="177">
                  <c:v>0.39370174200000002</c:v>
                </c:pt>
                <c:pt idx="178">
                  <c:v>0.271654795</c:v>
                </c:pt>
                <c:pt idx="179">
                  <c:v>0.149605823</c:v>
                </c:pt>
                <c:pt idx="180">
                  <c:v>3.1496062999999998E-2</c:v>
                </c:pt>
                <c:pt idx="181">
                  <c:v>-8.2676752000000006E-2</c:v>
                </c:pt>
                <c:pt idx="182">
                  <c:v>-0.19291253999999999</c:v>
                </c:pt>
                <c:pt idx="183">
                  <c:v>-0.29527451700000001</c:v>
                </c:pt>
                <c:pt idx="184">
                  <c:v>-0.39763817299999998</c:v>
                </c:pt>
                <c:pt idx="185">
                  <c:v>-0.49212598800000001</c:v>
                </c:pt>
                <c:pt idx="186">
                  <c:v>-0.58267682700000001</c:v>
                </c:pt>
                <c:pt idx="187">
                  <c:v>-0.66535370900000002</c:v>
                </c:pt>
                <c:pt idx="188">
                  <c:v>-0.74409376999999999</c:v>
                </c:pt>
                <c:pt idx="189">
                  <c:v>-0.81889790399999995</c:v>
                </c:pt>
                <c:pt idx="190">
                  <c:v>-0.88582676599999999</c:v>
                </c:pt>
                <c:pt idx="191">
                  <c:v>-0.94488167700000003</c:v>
                </c:pt>
                <c:pt idx="192">
                  <c:v>-0.999999639</c:v>
                </c:pt>
                <c:pt idx="193">
                  <c:v>-1.051180537</c:v>
                </c:pt>
                <c:pt idx="194">
                  <c:v>-1.0944884429999999</c:v>
                </c:pt>
                <c:pt idx="195">
                  <c:v>-1.1338583229999999</c:v>
                </c:pt>
                <c:pt idx="196">
                  <c:v>-1.165354311</c:v>
                </c:pt>
                <c:pt idx="197">
                  <c:v>-1.196850178</c:v>
                </c:pt>
                <c:pt idx="198">
                  <c:v>-1.220472094</c:v>
                </c:pt>
                <c:pt idx="199">
                  <c:v>-1.2362205390000001</c:v>
                </c:pt>
                <c:pt idx="200">
                  <c:v>-1.2519685030000001</c:v>
                </c:pt>
                <c:pt idx="201">
                  <c:v>-1.26377958</c:v>
                </c:pt>
                <c:pt idx="202">
                  <c:v>-1.2716534129999999</c:v>
                </c:pt>
                <c:pt idx="203">
                  <c:v>-1.275590478</c:v>
                </c:pt>
                <c:pt idx="204">
                  <c:v>-1.275590658</c:v>
                </c:pt>
                <c:pt idx="205">
                  <c:v>-1.2716535330000001</c:v>
                </c:pt>
                <c:pt idx="206">
                  <c:v>-1.2716535330000001</c:v>
                </c:pt>
                <c:pt idx="207">
                  <c:v>-1.26377976</c:v>
                </c:pt>
                <c:pt idx="208">
                  <c:v>-1.2598425150000001</c:v>
                </c:pt>
                <c:pt idx="209">
                  <c:v>-1.251968443</c:v>
                </c:pt>
                <c:pt idx="210">
                  <c:v>-1.244094491</c:v>
                </c:pt>
                <c:pt idx="211">
                  <c:v>-1.2322835329999999</c:v>
                </c:pt>
                <c:pt idx="212">
                  <c:v>-1.2204725750000001</c:v>
                </c:pt>
                <c:pt idx="213">
                  <c:v>-1.2125984430000001</c:v>
                </c:pt>
                <c:pt idx="214">
                  <c:v>-1.196850419</c:v>
                </c:pt>
                <c:pt idx="215">
                  <c:v>-1.185039401</c:v>
                </c:pt>
                <c:pt idx="216">
                  <c:v>-1.173228443</c:v>
                </c:pt>
                <c:pt idx="217">
                  <c:v>-1.1614174850000001</c:v>
                </c:pt>
                <c:pt idx="218">
                  <c:v>-1.1456695210000001</c:v>
                </c:pt>
                <c:pt idx="219">
                  <c:v>-1.133858263</c:v>
                </c:pt>
                <c:pt idx="220">
                  <c:v>-1.11811018</c:v>
                </c:pt>
                <c:pt idx="221">
                  <c:v>-1.102362216</c:v>
                </c:pt>
                <c:pt idx="222">
                  <c:v>-1.0866142519999999</c:v>
                </c:pt>
                <c:pt idx="223">
                  <c:v>-1.070866407</c:v>
                </c:pt>
                <c:pt idx="224">
                  <c:v>-1.0551181430000001</c:v>
                </c:pt>
                <c:pt idx="225">
                  <c:v>-1.03937006</c:v>
                </c:pt>
                <c:pt idx="226">
                  <c:v>-1.023622096</c:v>
                </c:pt>
                <c:pt idx="227">
                  <c:v>-1.007874132</c:v>
                </c:pt>
                <c:pt idx="228">
                  <c:v>-0.99212616799999997</c:v>
                </c:pt>
                <c:pt idx="229">
                  <c:v>-0.97637790400000002</c:v>
                </c:pt>
                <c:pt idx="230">
                  <c:v>-0.95669293399999999</c:v>
                </c:pt>
                <c:pt idx="231">
                  <c:v>-0.94094491000000002</c:v>
                </c:pt>
                <c:pt idx="232">
                  <c:v>-0.92125994</c:v>
                </c:pt>
                <c:pt idx="233">
                  <c:v>-0.905511976</c:v>
                </c:pt>
                <c:pt idx="234">
                  <c:v>-0.88582670600000002</c:v>
                </c:pt>
                <c:pt idx="235">
                  <c:v>-0.87007874299999999</c:v>
                </c:pt>
                <c:pt idx="236">
                  <c:v>-0.85039377299999996</c:v>
                </c:pt>
                <c:pt idx="237">
                  <c:v>-0.83464580899999996</c:v>
                </c:pt>
                <c:pt idx="238">
                  <c:v>-0.81496083900000005</c:v>
                </c:pt>
                <c:pt idx="239">
                  <c:v>-0.79527556899999996</c:v>
                </c:pt>
                <c:pt idx="240">
                  <c:v>-0.77559059900000005</c:v>
                </c:pt>
                <c:pt idx="241">
                  <c:v>-0.75984263500000004</c:v>
                </c:pt>
                <c:pt idx="242">
                  <c:v>-0.74015766500000002</c:v>
                </c:pt>
                <c:pt idx="243">
                  <c:v>-0.720472695</c:v>
                </c:pt>
                <c:pt idx="244">
                  <c:v>-0.70078736500000005</c:v>
                </c:pt>
                <c:pt idx="245">
                  <c:v>-0.68503934099999997</c:v>
                </c:pt>
                <c:pt idx="246">
                  <c:v>-0.66535437100000006</c:v>
                </c:pt>
                <c:pt idx="247">
                  <c:v>-0.64566952200000005</c:v>
                </c:pt>
                <c:pt idx="248">
                  <c:v>-0.62992143700000003</c:v>
                </c:pt>
                <c:pt idx="249">
                  <c:v>-0.61023616800000002</c:v>
                </c:pt>
                <c:pt idx="250">
                  <c:v>-0.59448820400000002</c:v>
                </c:pt>
                <c:pt idx="251">
                  <c:v>-0.574803234</c:v>
                </c:pt>
                <c:pt idx="252">
                  <c:v>-0.55905521000000002</c:v>
                </c:pt>
                <c:pt idx="253">
                  <c:v>-0.54330724600000002</c:v>
                </c:pt>
                <c:pt idx="254">
                  <c:v>-0.52755904200000003</c:v>
                </c:pt>
                <c:pt idx="255">
                  <c:v>-0.51181101799999995</c:v>
                </c:pt>
                <c:pt idx="256">
                  <c:v>-0.49606299399999998</c:v>
                </c:pt>
                <c:pt idx="257">
                  <c:v>-0.48031506000000002</c:v>
                </c:pt>
                <c:pt idx="258">
                  <c:v>-0.464567126</c:v>
                </c:pt>
                <c:pt idx="259">
                  <c:v>-0.45275583800000002</c:v>
                </c:pt>
                <c:pt idx="260">
                  <c:v>-0.43700787400000002</c:v>
                </c:pt>
                <c:pt idx="261">
                  <c:v>-0.42519691599999998</c:v>
                </c:pt>
                <c:pt idx="262">
                  <c:v>-0.41338583800000001</c:v>
                </c:pt>
                <c:pt idx="263">
                  <c:v>-0.39763799399999999</c:v>
                </c:pt>
                <c:pt idx="264">
                  <c:v>-0.38582670600000002</c:v>
                </c:pt>
                <c:pt idx="265">
                  <c:v>-0.37401574900000001</c:v>
                </c:pt>
                <c:pt idx="266">
                  <c:v>-0.36220479100000003</c:v>
                </c:pt>
                <c:pt idx="267">
                  <c:v>-0.35433071900000002</c:v>
                </c:pt>
                <c:pt idx="268">
                  <c:v>-0.34251985099999999</c:v>
                </c:pt>
                <c:pt idx="269">
                  <c:v>-0.33464559900000002</c:v>
                </c:pt>
                <c:pt idx="270">
                  <c:v>-0.326771647</c:v>
                </c:pt>
                <c:pt idx="271">
                  <c:v>-0.31496068900000002</c:v>
                </c:pt>
                <c:pt idx="272">
                  <c:v>-0.30708661700000001</c:v>
                </c:pt>
                <c:pt idx="273">
                  <c:v>-0.29921260500000002</c:v>
                </c:pt>
                <c:pt idx="274">
                  <c:v>-0.29133853300000001</c:v>
                </c:pt>
                <c:pt idx="275">
                  <c:v>-0.28346458099999999</c:v>
                </c:pt>
                <c:pt idx="276">
                  <c:v>-0.27559059899999999</c:v>
                </c:pt>
                <c:pt idx="277">
                  <c:v>-0.271653533</c:v>
                </c:pt>
                <c:pt idx="278">
                  <c:v>-0.263779551</c:v>
                </c:pt>
                <c:pt idx="279">
                  <c:v>-0.25590550899999998</c:v>
                </c:pt>
                <c:pt idx="280">
                  <c:v>-0.25196850300000001</c:v>
                </c:pt>
                <c:pt idx="281">
                  <c:v>-0.24803149699999999</c:v>
                </c:pt>
                <c:pt idx="282">
                  <c:v>-0.24015759</c:v>
                </c:pt>
                <c:pt idx="283">
                  <c:v>-0.23622047900000001</c:v>
                </c:pt>
                <c:pt idx="284">
                  <c:v>-0.23228347299999999</c:v>
                </c:pt>
                <c:pt idx="285">
                  <c:v>-0.228346467</c:v>
                </c:pt>
                <c:pt idx="286">
                  <c:v>-0.224409461</c:v>
                </c:pt>
                <c:pt idx="287">
                  <c:v>-0.22047243999999999</c:v>
                </c:pt>
                <c:pt idx="288">
                  <c:v>-0.216535434</c:v>
                </c:pt>
                <c:pt idx="289">
                  <c:v>-0.21259842800000001</c:v>
                </c:pt>
                <c:pt idx="290">
                  <c:v>-0.21259842800000001</c:v>
                </c:pt>
                <c:pt idx="291">
                  <c:v>-0.20866142200000001</c:v>
                </c:pt>
                <c:pt idx="292">
                  <c:v>-0.20472441599999999</c:v>
                </c:pt>
                <c:pt idx="293">
                  <c:v>-0.20472441599999999</c:v>
                </c:pt>
                <c:pt idx="294">
                  <c:v>-0.20472441599999999</c:v>
                </c:pt>
                <c:pt idx="295">
                  <c:v>-0.20078739500000001</c:v>
                </c:pt>
                <c:pt idx="296">
                  <c:v>-0.20078739500000001</c:v>
                </c:pt>
                <c:pt idx="297">
                  <c:v>-0.20078739500000001</c:v>
                </c:pt>
                <c:pt idx="298">
                  <c:v>-0.20078739500000001</c:v>
                </c:pt>
                <c:pt idx="299">
                  <c:v>-0.20078739500000001</c:v>
                </c:pt>
              </c:numCache>
            </c:numRef>
          </c:yVal>
          <c:smooth val="1"/>
          <c:extLst>
            <c:ext xmlns:c16="http://schemas.microsoft.com/office/drawing/2014/chart" uri="{C3380CC4-5D6E-409C-BE32-E72D297353CC}">
              <c16:uniqueId val="{00000003-686C-482D-9D42-8CC5C30ABE1A}"/>
            </c:ext>
          </c:extLst>
        </c:ser>
        <c:ser>
          <c:idx val="4"/>
          <c:order val="4"/>
          <c:tx>
            <c:strRef>
              <c:f>VW!$O$79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VW!$O$80:$O$379</c:f>
              <c:numCache>
                <c:formatCode>0.00</c:formatCode>
                <c:ptCount val="300"/>
                <c:pt idx="0">
                  <c:v>0</c:v>
                </c:pt>
                <c:pt idx="1">
                  <c:v>0</c:v>
                </c:pt>
                <c:pt idx="2">
                  <c:v>0</c:v>
                </c:pt>
                <c:pt idx="3">
                  <c:v>0</c:v>
                </c:pt>
                <c:pt idx="4">
                  <c:v>-3.9370079999999997E-3</c:v>
                </c:pt>
                <c:pt idx="5">
                  <c:v>-3.9370079999999997E-3</c:v>
                </c:pt>
                <c:pt idx="6">
                  <c:v>-3.9370079999999997E-3</c:v>
                </c:pt>
                <c:pt idx="7">
                  <c:v>-3.9370079999999997E-3</c:v>
                </c:pt>
                <c:pt idx="8">
                  <c:v>-3.9370079999999997E-3</c:v>
                </c:pt>
                <c:pt idx="9">
                  <c:v>-3.9370079999999997E-3</c:v>
                </c:pt>
                <c:pt idx="10">
                  <c:v>-3.9370079999999997E-3</c:v>
                </c:pt>
                <c:pt idx="11">
                  <c:v>-7.8740159999999993E-3</c:v>
                </c:pt>
                <c:pt idx="12">
                  <c:v>-7.8740159999999993E-3</c:v>
                </c:pt>
                <c:pt idx="13">
                  <c:v>-7.8740159999999993E-3</c:v>
                </c:pt>
                <c:pt idx="14">
                  <c:v>-7.8740159999999993E-3</c:v>
                </c:pt>
                <c:pt idx="15">
                  <c:v>-7.8740159999999993E-3</c:v>
                </c:pt>
                <c:pt idx="16">
                  <c:v>-7.8740159999999993E-3</c:v>
                </c:pt>
                <c:pt idx="17">
                  <c:v>-7.8740159999999993E-3</c:v>
                </c:pt>
                <c:pt idx="18">
                  <c:v>-1.1811024999999999E-2</c:v>
                </c:pt>
                <c:pt idx="19">
                  <c:v>-1.1811024999999999E-2</c:v>
                </c:pt>
                <c:pt idx="20">
                  <c:v>-1.1811024999999999E-2</c:v>
                </c:pt>
                <c:pt idx="21">
                  <c:v>-1.1811024999999999E-2</c:v>
                </c:pt>
                <c:pt idx="22">
                  <c:v>-1.1811024999999999E-2</c:v>
                </c:pt>
                <c:pt idx="23">
                  <c:v>-1.5748030999999999E-2</c:v>
                </c:pt>
                <c:pt idx="24">
                  <c:v>-1.5748030999999999E-2</c:v>
                </c:pt>
                <c:pt idx="25">
                  <c:v>-1.5748030999999999E-2</c:v>
                </c:pt>
                <c:pt idx="26">
                  <c:v>-1.5748030999999999E-2</c:v>
                </c:pt>
                <c:pt idx="27">
                  <c:v>-1.5748030999999999E-2</c:v>
                </c:pt>
                <c:pt idx="28">
                  <c:v>-1.1811024999999999E-2</c:v>
                </c:pt>
                <c:pt idx="29">
                  <c:v>-1.1811024999999999E-2</c:v>
                </c:pt>
                <c:pt idx="30">
                  <c:v>-1.1811024999999999E-2</c:v>
                </c:pt>
                <c:pt idx="31">
                  <c:v>-7.8740159999999993E-3</c:v>
                </c:pt>
                <c:pt idx="32">
                  <c:v>-3.9370150000000003E-3</c:v>
                </c:pt>
                <c:pt idx="33">
                  <c:v>0</c:v>
                </c:pt>
                <c:pt idx="34">
                  <c:v>3.9369929999999997E-3</c:v>
                </c:pt>
                <c:pt idx="35">
                  <c:v>7.8740159999999993E-3</c:v>
                </c:pt>
                <c:pt idx="36">
                  <c:v>1.1811024999999999E-2</c:v>
                </c:pt>
                <c:pt idx="37">
                  <c:v>1.9685039000000001E-2</c:v>
                </c:pt>
                <c:pt idx="38">
                  <c:v>2.7559061999999999E-2</c:v>
                </c:pt>
                <c:pt idx="39">
                  <c:v>3.9370064000000003E-2</c:v>
                </c:pt>
                <c:pt idx="40">
                  <c:v>4.7244097999999998E-2</c:v>
                </c:pt>
                <c:pt idx="41">
                  <c:v>5.9055135000000002E-2</c:v>
                </c:pt>
                <c:pt idx="42">
                  <c:v>7.4803105999999994E-2</c:v>
                </c:pt>
                <c:pt idx="43">
                  <c:v>9.0551152999999995E-2</c:v>
                </c:pt>
                <c:pt idx="44">
                  <c:v>0.11023619</c:v>
                </c:pt>
                <c:pt idx="45">
                  <c:v>0.12992125700000001</c:v>
                </c:pt>
                <c:pt idx="46">
                  <c:v>0.15748034399999999</c:v>
                </c:pt>
                <c:pt idx="47">
                  <c:v>0.18897630200000001</c:v>
                </c:pt>
                <c:pt idx="48">
                  <c:v>0.224409371</c:v>
                </c:pt>
                <c:pt idx="49">
                  <c:v>0.263779506</c:v>
                </c:pt>
                <c:pt idx="50">
                  <c:v>0.31102362300000003</c:v>
                </c:pt>
                <c:pt idx="51">
                  <c:v>0.36614179699999999</c:v>
                </c:pt>
                <c:pt idx="52">
                  <c:v>0.429133712</c:v>
                </c:pt>
                <c:pt idx="53">
                  <c:v>0.49999988000000001</c:v>
                </c:pt>
                <c:pt idx="54">
                  <c:v>0.57874010499999995</c:v>
                </c:pt>
                <c:pt idx="55">
                  <c:v>0.66535431099999998</c:v>
                </c:pt>
                <c:pt idx="56">
                  <c:v>0.75984266499999997</c:v>
                </c:pt>
                <c:pt idx="57">
                  <c:v>0.85826751499999998</c:v>
                </c:pt>
                <c:pt idx="58">
                  <c:v>0.96456673699999995</c:v>
                </c:pt>
                <c:pt idx="59">
                  <c:v>1.0748031280000001</c:v>
                </c:pt>
                <c:pt idx="60">
                  <c:v>1.1929134130000001</c:v>
                </c:pt>
                <c:pt idx="61">
                  <c:v>1.314960838</c:v>
                </c:pt>
                <c:pt idx="62">
                  <c:v>1.4409446699999999</c:v>
                </c:pt>
                <c:pt idx="63">
                  <c:v>1.570865958</c:v>
                </c:pt>
                <c:pt idx="64">
                  <c:v>1.7007872900000001</c:v>
                </c:pt>
                <c:pt idx="65">
                  <c:v>1.830708623</c:v>
                </c:pt>
                <c:pt idx="66">
                  <c:v>1.9606300750000001</c:v>
                </c:pt>
                <c:pt idx="67">
                  <c:v>2.0905510170000001</c:v>
                </c:pt>
                <c:pt idx="68">
                  <c:v>2.2165350909999999</c:v>
                </c:pt>
                <c:pt idx="69">
                  <c:v>2.3425196399999999</c:v>
                </c:pt>
                <c:pt idx="70">
                  <c:v>2.46062994</c:v>
                </c:pt>
                <c:pt idx="71">
                  <c:v>2.5787402250000002</c:v>
                </c:pt>
                <c:pt idx="72">
                  <c:v>2.6850392510000001</c:v>
                </c:pt>
                <c:pt idx="73">
                  <c:v>2.7913384730000002</c:v>
                </c:pt>
                <c:pt idx="74">
                  <c:v>2.8858267359999998</c:v>
                </c:pt>
                <c:pt idx="75">
                  <c:v>2.9763779640000001</c:v>
                </c:pt>
                <c:pt idx="76">
                  <c:v>3.0590554029999999</c:v>
                </c:pt>
                <c:pt idx="77">
                  <c:v>3.137795224</c:v>
                </c:pt>
                <c:pt idx="78">
                  <c:v>3.2086611980000002</c:v>
                </c:pt>
                <c:pt idx="79">
                  <c:v>3.275590598</c:v>
                </c:pt>
                <c:pt idx="80">
                  <c:v>3.3385827539999999</c:v>
                </c:pt>
                <c:pt idx="81">
                  <c:v>3.401574611</c:v>
                </c:pt>
                <c:pt idx="82">
                  <c:v>3.4606300600000002</c:v>
                </c:pt>
                <c:pt idx="83">
                  <c:v>3.5196849100000001</c:v>
                </c:pt>
                <c:pt idx="84">
                  <c:v>3.5748030829999999</c:v>
                </c:pt>
                <c:pt idx="85">
                  <c:v>3.6259841920000002</c:v>
                </c:pt>
                <c:pt idx="86">
                  <c:v>3.6771653280000001</c:v>
                </c:pt>
                <c:pt idx="87">
                  <c:v>3.7283466760000001</c:v>
                </c:pt>
                <c:pt idx="88">
                  <c:v>3.7755905680000001</c:v>
                </c:pt>
                <c:pt idx="89">
                  <c:v>3.8188974550000001</c:v>
                </c:pt>
                <c:pt idx="90">
                  <c:v>3.866141796</c:v>
                </c:pt>
                <c:pt idx="91">
                  <c:v>3.9094487419999999</c:v>
                </c:pt>
                <c:pt idx="92">
                  <c:v>3.9566930239999998</c:v>
                </c:pt>
                <c:pt idx="93">
                  <c:v>3.9999999100000001</c:v>
                </c:pt>
                <c:pt idx="94">
                  <c:v>4.0433070349999998</c:v>
                </c:pt>
                <c:pt idx="95">
                  <c:v>4.0826773640000003</c:v>
                </c:pt>
                <c:pt idx="96">
                  <c:v>4.122047244</c:v>
                </c:pt>
                <c:pt idx="97">
                  <c:v>4.1574802999999996</c:v>
                </c:pt>
                <c:pt idx="98">
                  <c:v>4.1929134719999999</c:v>
                </c:pt>
                <c:pt idx="99">
                  <c:v>4.2244093999999999</c:v>
                </c:pt>
                <c:pt idx="100">
                  <c:v>4.2559056279999998</c:v>
                </c:pt>
                <c:pt idx="101">
                  <c:v>4.2874015559999998</c:v>
                </c:pt>
                <c:pt idx="102">
                  <c:v>4.3110237720000004</c:v>
                </c:pt>
                <c:pt idx="103">
                  <c:v>4.3346456880000002</c:v>
                </c:pt>
                <c:pt idx="104">
                  <c:v>4.350393682</c:v>
                </c:pt>
                <c:pt idx="105">
                  <c:v>4.366141796</c:v>
                </c:pt>
                <c:pt idx="106">
                  <c:v>4.3740158080000002</c:v>
                </c:pt>
                <c:pt idx="107">
                  <c:v>4.3818898199999996</c:v>
                </c:pt>
                <c:pt idx="108">
                  <c:v>4.385827065</c:v>
                </c:pt>
                <c:pt idx="109">
                  <c:v>4.385827065</c:v>
                </c:pt>
                <c:pt idx="110">
                  <c:v>4.3818898199999996</c:v>
                </c:pt>
                <c:pt idx="111">
                  <c:v>4.3740158080000002</c:v>
                </c:pt>
                <c:pt idx="112">
                  <c:v>4.3622050290000001</c:v>
                </c:pt>
                <c:pt idx="113">
                  <c:v>4.3503938020000001</c:v>
                </c:pt>
                <c:pt idx="114">
                  <c:v>4.3307086840000002</c:v>
                </c:pt>
                <c:pt idx="115">
                  <c:v>4.3110237119999999</c:v>
                </c:pt>
                <c:pt idx="116">
                  <c:v>4.2834650290000003</c:v>
                </c:pt>
                <c:pt idx="117">
                  <c:v>4.2519683239999999</c:v>
                </c:pt>
                <c:pt idx="118">
                  <c:v>4.2165356279999999</c:v>
                </c:pt>
                <c:pt idx="119">
                  <c:v>4.1771657769999999</c:v>
                </c:pt>
                <c:pt idx="120">
                  <c:v>4.133858204</c:v>
                </c:pt>
                <c:pt idx="121">
                  <c:v>4.086614312</c:v>
                </c:pt>
                <c:pt idx="122">
                  <c:v>4.0354331720000003</c:v>
                </c:pt>
                <c:pt idx="123">
                  <c:v>3.9763780839999998</c:v>
                </c:pt>
                <c:pt idx="124">
                  <c:v>3.9173232329999998</c:v>
                </c:pt>
                <c:pt idx="125">
                  <c:v>3.854330778</c:v>
                </c:pt>
                <c:pt idx="126">
                  <c:v>3.7874019749999999</c:v>
                </c:pt>
                <c:pt idx="127">
                  <c:v>3.7204722160000001</c:v>
                </c:pt>
                <c:pt idx="128">
                  <c:v>3.6535435920000001</c:v>
                </c:pt>
                <c:pt idx="129">
                  <c:v>3.5826774850000001</c:v>
                </c:pt>
                <c:pt idx="130">
                  <c:v>3.5078740119999998</c:v>
                </c:pt>
                <c:pt idx="131">
                  <c:v>3.4370081429999999</c:v>
                </c:pt>
                <c:pt idx="132">
                  <c:v>3.3622046399999999</c:v>
                </c:pt>
                <c:pt idx="133">
                  <c:v>3.2834648199999998</c:v>
                </c:pt>
                <c:pt idx="134">
                  <c:v>3.2047249990000002</c:v>
                </c:pt>
                <c:pt idx="135">
                  <c:v>3.1299211979999999</c:v>
                </c:pt>
                <c:pt idx="136">
                  <c:v>3.0511813769999998</c:v>
                </c:pt>
                <c:pt idx="137">
                  <c:v>2.9763778140000001</c:v>
                </c:pt>
                <c:pt idx="138">
                  <c:v>2.8976379940000001</c:v>
                </c:pt>
                <c:pt idx="139">
                  <c:v>2.8228351790000001</c:v>
                </c:pt>
                <c:pt idx="140">
                  <c:v>2.748031616</c:v>
                </c:pt>
                <c:pt idx="141">
                  <c:v>2.6692917949999999</c:v>
                </c:pt>
                <c:pt idx="142">
                  <c:v>2.5944879940000001</c:v>
                </c:pt>
                <c:pt idx="143">
                  <c:v>2.5157481740000001</c:v>
                </c:pt>
                <c:pt idx="144">
                  <c:v>2.4409453590000001</c:v>
                </c:pt>
                <c:pt idx="145">
                  <c:v>2.3622047899999998</c:v>
                </c:pt>
                <c:pt idx="146">
                  <c:v>2.2874019749999999</c:v>
                </c:pt>
                <c:pt idx="147">
                  <c:v>2.212598442</c:v>
                </c:pt>
                <c:pt idx="148">
                  <c:v>2.1417325740000002</c:v>
                </c:pt>
                <c:pt idx="149">
                  <c:v>2.0669295509999999</c:v>
                </c:pt>
                <c:pt idx="150">
                  <c:v>1.992126107</c:v>
                </c:pt>
                <c:pt idx="151">
                  <c:v>1.917323173</c:v>
                </c:pt>
                <c:pt idx="152">
                  <c:v>1.846456616</c:v>
                </c:pt>
                <c:pt idx="153">
                  <c:v>1.771653683</c:v>
                </c:pt>
                <c:pt idx="154">
                  <c:v>1.6968509869999999</c:v>
                </c:pt>
                <c:pt idx="155">
                  <c:v>1.6220473049999999</c:v>
                </c:pt>
                <c:pt idx="156">
                  <c:v>1.5472443709999999</c:v>
                </c:pt>
                <c:pt idx="157">
                  <c:v>1.4763778139999999</c:v>
                </c:pt>
                <c:pt idx="158">
                  <c:v>1.401575</c:v>
                </c:pt>
                <c:pt idx="159">
                  <c:v>1.326772185</c:v>
                </c:pt>
                <c:pt idx="160">
                  <c:v>1.2519685030000001</c:v>
                </c:pt>
                <c:pt idx="161">
                  <c:v>1.1771656880000001</c:v>
                </c:pt>
                <c:pt idx="162">
                  <c:v>1.102362638</c:v>
                </c:pt>
                <c:pt idx="163">
                  <c:v>1.0236229379999999</c:v>
                </c:pt>
                <c:pt idx="164">
                  <c:v>0.94881862299999997</c:v>
                </c:pt>
                <c:pt idx="165">
                  <c:v>0.87401574900000001</c:v>
                </c:pt>
                <c:pt idx="166">
                  <c:v>0.79921293400000004</c:v>
                </c:pt>
                <c:pt idx="167">
                  <c:v>0.72440994299999995</c:v>
                </c:pt>
                <c:pt idx="168">
                  <c:v>0.64567018300000001</c:v>
                </c:pt>
                <c:pt idx="169">
                  <c:v>0.57086586900000003</c:v>
                </c:pt>
                <c:pt idx="170">
                  <c:v>0.49606299399999998</c:v>
                </c:pt>
                <c:pt idx="171">
                  <c:v>0.42126005900000002</c:v>
                </c:pt>
                <c:pt idx="172">
                  <c:v>0.34252027299999999</c:v>
                </c:pt>
                <c:pt idx="173">
                  <c:v>0.26771745899999999</c:v>
                </c:pt>
                <c:pt idx="174">
                  <c:v>0.19685009000000001</c:v>
                </c:pt>
                <c:pt idx="175">
                  <c:v>0.12204725299999999</c:v>
                </c:pt>
                <c:pt idx="176">
                  <c:v>4.7244397E-2</c:v>
                </c:pt>
                <c:pt idx="177">
                  <c:v>-2.3621447E-2</c:v>
                </c:pt>
                <c:pt idx="178">
                  <c:v>-9.4487475000000001E-2</c:v>
                </c:pt>
                <c:pt idx="179">
                  <c:v>-0.16535464</c:v>
                </c:pt>
                <c:pt idx="180">
                  <c:v>-0.23622047900000001</c:v>
                </c:pt>
                <c:pt idx="181">
                  <c:v>-0.30708631800000002</c:v>
                </c:pt>
                <c:pt idx="182">
                  <c:v>-0.37401526699999998</c:v>
                </c:pt>
                <c:pt idx="183">
                  <c:v>-0.440944159</c:v>
                </c:pt>
                <c:pt idx="184">
                  <c:v>-0.50787425100000005</c:v>
                </c:pt>
                <c:pt idx="185">
                  <c:v>-0.57086616800000001</c:v>
                </c:pt>
                <c:pt idx="186">
                  <c:v>-0.63385802400000002</c:v>
                </c:pt>
                <c:pt idx="187">
                  <c:v>-0.69291293099999995</c:v>
                </c:pt>
                <c:pt idx="188">
                  <c:v>-0.75196778200000003</c:v>
                </c:pt>
                <c:pt idx="189">
                  <c:v>-0.80708682600000003</c:v>
                </c:pt>
                <c:pt idx="190">
                  <c:v>-0.86220473099999995</c:v>
                </c:pt>
                <c:pt idx="191">
                  <c:v>-0.90944868199999995</c:v>
                </c:pt>
                <c:pt idx="192">
                  <c:v>-0.96062951900000004</c:v>
                </c:pt>
                <c:pt idx="193">
                  <c:v>-1.003936465</c:v>
                </c:pt>
                <c:pt idx="194">
                  <c:v>-1.0433072459999999</c:v>
                </c:pt>
                <c:pt idx="195">
                  <c:v>-1.0826771260000001</c:v>
                </c:pt>
                <c:pt idx="196">
                  <c:v>-1.114173173</c:v>
                </c:pt>
                <c:pt idx="197">
                  <c:v>-1.1456691000000001</c:v>
                </c:pt>
                <c:pt idx="198">
                  <c:v>-1.173228022</c:v>
                </c:pt>
                <c:pt idx="199">
                  <c:v>-1.1968505389999999</c:v>
                </c:pt>
                <c:pt idx="200">
                  <c:v>-1.216535449</c:v>
                </c:pt>
                <c:pt idx="201">
                  <c:v>-1.2362204189999999</c:v>
                </c:pt>
                <c:pt idx="202">
                  <c:v>-1.2480314969999999</c:v>
                </c:pt>
                <c:pt idx="203">
                  <c:v>-1.2598425150000001</c:v>
                </c:pt>
                <c:pt idx="204">
                  <c:v>-1.2716535330000001</c:v>
                </c:pt>
                <c:pt idx="205">
                  <c:v>-1.275590658</c:v>
                </c:pt>
                <c:pt idx="206">
                  <c:v>-1.2795275450000001</c:v>
                </c:pt>
                <c:pt idx="207">
                  <c:v>-1.2834646700000001</c:v>
                </c:pt>
                <c:pt idx="208">
                  <c:v>-1.2834646700000001</c:v>
                </c:pt>
                <c:pt idx="209">
                  <c:v>-1.2834646700000001</c:v>
                </c:pt>
                <c:pt idx="210">
                  <c:v>-1.2795275450000001</c:v>
                </c:pt>
                <c:pt idx="211">
                  <c:v>-1.275590658</c:v>
                </c:pt>
                <c:pt idx="212">
                  <c:v>-1.2677166470000001</c:v>
                </c:pt>
                <c:pt idx="213">
                  <c:v>-1.2637796400000001</c:v>
                </c:pt>
                <c:pt idx="214">
                  <c:v>-1.2559054489999999</c:v>
                </c:pt>
                <c:pt idx="215">
                  <c:v>-1.2480314969999999</c:v>
                </c:pt>
                <c:pt idx="216">
                  <c:v>-1.2401574849999999</c:v>
                </c:pt>
                <c:pt idx="217">
                  <c:v>-1.2283465870000001</c:v>
                </c:pt>
                <c:pt idx="218">
                  <c:v>-1.2204724549999999</c:v>
                </c:pt>
                <c:pt idx="219">
                  <c:v>-1.2086613770000001</c:v>
                </c:pt>
                <c:pt idx="220">
                  <c:v>-1.196850419</c:v>
                </c:pt>
                <c:pt idx="221">
                  <c:v>-1.1850394609999999</c:v>
                </c:pt>
                <c:pt idx="222">
                  <c:v>-1.173228503</c:v>
                </c:pt>
                <c:pt idx="223">
                  <c:v>-1.1614175449999999</c:v>
                </c:pt>
                <c:pt idx="224">
                  <c:v>-1.1496062869999999</c:v>
                </c:pt>
                <c:pt idx="225">
                  <c:v>-1.1377952099999999</c:v>
                </c:pt>
                <c:pt idx="226">
                  <c:v>-1.1259843110000001</c:v>
                </c:pt>
                <c:pt idx="227">
                  <c:v>-1.1102364069999999</c:v>
                </c:pt>
                <c:pt idx="228">
                  <c:v>-1.09842515</c:v>
                </c:pt>
                <c:pt idx="229">
                  <c:v>-1.082677066</c:v>
                </c:pt>
                <c:pt idx="230">
                  <c:v>-1.066929102</c:v>
                </c:pt>
                <c:pt idx="231">
                  <c:v>-1.051181138</c:v>
                </c:pt>
                <c:pt idx="232">
                  <c:v>-1.0354332930000001</c:v>
                </c:pt>
                <c:pt idx="233">
                  <c:v>-1.0236222159999999</c:v>
                </c:pt>
                <c:pt idx="234">
                  <c:v>-1.007873952</c:v>
                </c:pt>
                <c:pt idx="235">
                  <c:v>-0.99212598799999996</c:v>
                </c:pt>
                <c:pt idx="236">
                  <c:v>-0.97637808400000003</c:v>
                </c:pt>
                <c:pt idx="237">
                  <c:v>-0.96062999999999998</c:v>
                </c:pt>
                <c:pt idx="238">
                  <c:v>-0.94094502999999996</c:v>
                </c:pt>
                <c:pt idx="239">
                  <c:v>-0.925196766</c:v>
                </c:pt>
                <c:pt idx="240">
                  <c:v>-0.90944886199999997</c:v>
                </c:pt>
                <c:pt idx="241">
                  <c:v>-0.88976389199999995</c:v>
                </c:pt>
                <c:pt idx="242">
                  <c:v>-0.87401586899999995</c:v>
                </c:pt>
                <c:pt idx="243">
                  <c:v>-0.85826796400000005</c:v>
                </c:pt>
                <c:pt idx="244">
                  <c:v>-0.84251952100000005</c:v>
                </c:pt>
                <c:pt idx="245">
                  <c:v>-0.82283461099999999</c:v>
                </c:pt>
                <c:pt idx="246">
                  <c:v>-0.80708664699999999</c:v>
                </c:pt>
                <c:pt idx="247">
                  <c:v>-0.79133874299999996</c:v>
                </c:pt>
                <c:pt idx="248">
                  <c:v>-0.77165371299999996</c:v>
                </c:pt>
                <c:pt idx="249">
                  <c:v>-0.75590550899999998</c:v>
                </c:pt>
                <c:pt idx="250">
                  <c:v>-0.73622047899999998</c:v>
                </c:pt>
                <c:pt idx="251">
                  <c:v>-0.72047257499999995</c:v>
                </c:pt>
                <c:pt idx="252">
                  <c:v>-0.70472449100000001</c:v>
                </c:pt>
                <c:pt idx="253">
                  <c:v>-0.68897658699999997</c:v>
                </c:pt>
                <c:pt idx="254">
                  <c:v>-0.67716532900000004</c:v>
                </c:pt>
                <c:pt idx="255">
                  <c:v>-0.66141736500000003</c:v>
                </c:pt>
                <c:pt idx="256">
                  <c:v>-0.64566934099999995</c:v>
                </c:pt>
                <c:pt idx="257">
                  <c:v>-0.63385838299999997</c:v>
                </c:pt>
                <c:pt idx="258">
                  <c:v>-0.61811042000000005</c:v>
                </c:pt>
                <c:pt idx="259">
                  <c:v>-0.606299162</c:v>
                </c:pt>
                <c:pt idx="260">
                  <c:v>-0.590551198</c:v>
                </c:pt>
                <c:pt idx="261">
                  <c:v>-0.57874024000000002</c:v>
                </c:pt>
                <c:pt idx="262">
                  <c:v>-0.56692928200000003</c:v>
                </c:pt>
                <c:pt idx="263">
                  <c:v>-0.55905508999999998</c:v>
                </c:pt>
                <c:pt idx="264">
                  <c:v>-0.54724407200000003</c:v>
                </c:pt>
                <c:pt idx="265">
                  <c:v>-0.53543311400000004</c:v>
                </c:pt>
                <c:pt idx="266">
                  <c:v>-0.527559102</c:v>
                </c:pt>
                <c:pt idx="267">
                  <c:v>-0.51574814400000002</c:v>
                </c:pt>
                <c:pt idx="268">
                  <c:v>-0.50787401200000004</c:v>
                </c:pt>
                <c:pt idx="269">
                  <c:v>-0.49999993999999998</c:v>
                </c:pt>
                <c:pt idx="270">
                  <c:v>-0.49212598800000001</c:v>
                </c:pt>
                <c:pt idx="271">
                  <c:v>-0.48425197599999997</c:v>
                </c:pt>
                <c:pt idx="272">
                  <c:v>-0.47637796399999999</c:v>
                </c:pt>
                <c:pt idx="273">
                  <c:v>-0.46850413200000002</c:v>
                </c:pt>
                <c:pt idx="274">
                  <c:v>-0.46456688600000001</c:v>
                </c:pt>
                <c:pt idx="275">
                  <c:v>-0.45669293399999999</c:v>
                </c:pt>
                <c:pt idx="276">
                  <c:v>-0.45275589799999999</c:v>
                </c:pt>
                <c:pt idx="277">
                  <c:v>-0.44881892200000001</c:v>
                </c:pt>
                <c:pt idx="278">
                  <c:v>-0.44094506</c:v>
                </c:pt>
                <c:pt idx="279">
                  <c:v>-0.43700787400000002</c:v>
                </c:pt>
                <c:pt idx="280">
                  <c:v>-0.43700787400000002</c:v>
                </c:pt>
                <c:pt idx="281">
                  <c:v>-0.433070868</c:v>
                </c:pt>
                <c:pt idx="282">
                  <c:v>-0.42913389200000002</c:v>
                </c:pt>
                <c:pt idx="283">
                  <c:v>-0.42519703599999997</c:v>
                </c:pt>
                <c:pt idx="284">
                  <c:v>-0.42519685600000001</c:v>
                </c:pt>
                <c:pt idx="285">
                  <c:v>-0.42519685600000001</c:v>
                </c:pt>
                <c:pt idx="286">
                  <c:v>-0.42125982000000001</c:v>
                </c:pt>
                <c:pt idx="287">
                  <c:v>-0.42125982000000001</c:v>
                </c:pt>
                <c:pt idx="288">
                  <c:v>-0.42125982000000001</c:v>
                </c:pt>
                <c:pt idx="289">
                  <c:v>-0.42125982000000001</c:v>
                </c:pt>
                <c:pt idx="290">
                  <c:v>-0.42125982000000001</c:v>
                </c:pt>
                <c:pt idx="291">
                  <c:v>-0.42125982000000001</c:v>
                </c:pt>
                <c:pt idx="292">
                  <c:v>-0.42125982000000001</c:v>
                </c:pt>
                <c:pt idx="293">
                  <c:v>-0.425196676</c:v>
                </c:pt>
                <c:pt idx="294">
                  <c:v>-0.42519685600000001</c:v>
                </c:pt>
                <c:pt idx="295">
                  <c:v>-0.42519685600000001</c:v>
                </c:pt>
                <c:pt idx="296">
                  <c:v>-0.42913383199999999</c:v>
                </c:pt>
                <c:pt idx="297">
                  <c:v>-0.42913389200000002</c:v>
                </c:pt>
                <c:pt idx="298">
                  <c:v>-0.42913389200000002</c:v>
                </c:pt>
                <c:pt idx="299">
                  <c:v>-0.433070868</c:v>
                </c:pt>
              </c:numCache>
            </c:numRef>
          </c:yVal>
          <c:smooth val="1"/>
          <c:extLst>
            <c:ext xmlns:c16="http://schemas.microsoft.com/office/drawing/2014/chart" uri="{C3380CC4-5D6E-409C-BE32-E72D297353CC}">
              <c16:uniqueId val="{00000004-686C-482D-9D42-8CC5C30ABE1A}"/>
            </c:ext>
          </c:extLst>
        </c:ser>
        <c:ser>
          <c:idx val="5"/>
          <c:order val="5"/>
          <c:tx>
            <c:strRef>
              <c:f>VW!$P$79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VW!$P$80:$P$379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-3.9370079999999997E-3</c:v>
                </c:pt>
                <c:pt idx="26">
                  <c:v>-3.9370079999999997E-3</c:v>
                </c:pt>
                <c:pt idx="27">
                  <c:v>-3.9370079999999997E-3</c:v>
                </c:pt>
                <c:pt idx="28">
                  <c:v>-3.9370079999999997E-3</c:v>
                </c:pt>
                <c:pt idx="29">
                  <c:v>-3.9370079999999997E-3</c:v>
                </c:pt>
                <c:pt idx="30">
                  <c:v>-3.9370079999999997E-3</c:v>
                </c:pt>
                <c:pt idx="31">
                  <c:v>-3.9370079999999997E-3</c:v>
                </c:pt>
                <c:pt idx="32">
                  <c:v>-3.9370079999999997E-3</c:v>
                </c:pt>
                <c:pt idx="33">
                  <c:v>-3.9370079999999997E-3</c:v>
                </c:pt>
                <c:pt idx="34">
                  <c:v>-3.9370079999999997E-3</c:v>
                </c:pt>
                <c:pt idx="35">
                  <c:v>-3.9370079999999997E-3</c:v>
                </c:pt>
                <c:pt idx="36">
                  <c:v>-3.9370079999999997E-3</c:v>
                </c:pt>
                <c:pt idx="37">
                  <c:v>-3.9370079999999997E-3</c:v>
                </c:pt>
                <c:pt idx="38">
                  <c:v>0</c:v>
                </c:pt>
                <c:pt idx="39">
                  <c:v>0</c:v>
                </c:pt>
                <c:pt idx="40">
                  <c:v>0</c:v>
                </c:pt>
                <c:pt idx="41">
                  <c:v>3.9370079999999997E-3</c:v>
                </c:pt>
                <c:pt idx="42">
                  <c:v>3.9370079999999997E-3</c:v>
                </c:pt>
                <c:pt idx="43">
                  <c:v>7.8740159999999993E-3</c:v>
                </c:pt>
                <c:pt idx="44">
                  <c:v>7.8740159999999993E-3</c:v>
                </c:pt>
                <c:pt idx="45">
                  <c:v>1.1811024999999999E-2</c:v>
                </c:pt>
                <c:pt idx="46">
                  <c:v>1.1811024999999999E-2</c:v>
                </c:pt>
                <c:pt idx="47">
                  <c:v>1.1811024999999999E-2</c:v>
                </c:pt>
                <c:pt idx="48">
                  <c:v>1.5748030999999999E-2</c:v>
                </c:pt>
                <c:pt idx="49">
                  <c:v>1.9685039000000001E-2</c:v>
                </c:pt>
                <c:pt idx="50">
                  <c:v>2.3622048999999999E-2</c:v>
                </c:pt>
                <c:pt idx="51">
                  <c:v>2.3622064000000002E-2</c:v>
                </c:pt>
                <c:pt idx="52">
                  <c:v>3.1496018000000001E-2</c:v>
                </c:pt>
                <c:pt idx="53">
                  <c:v>3.5433073000000002E-2</c:v>
                </c:pt>
                <c:pt idx="54">
                  <c:v>4.3307088000000001E-2</c:v>
                </c:pt>
                <c:pt idx="55">
                  <c:v>5.5118109999999998E-2</c:v>
                </c:pt>
                <c:pt idx="56">
                  <c:v>7.0866159999999997E-2</c:v>
                </c:pt>
                <c:pt idx="57">
                  <c:v>9.0551092999999999E-2</c:v>
                </c:pt>
                <c:pt idx="58">
                  <c:v>0.114173174</c:v>
                </c:pt>
                <c:pt idx="59">
                  <c:v>0.14173226</c:v>
                </c:pt>
                <c:pt idx="60">
                  <c:v>0.173228353</c:v>
                </c:pt>
                <c:pt idx="61">
                  <c:v>0.21259845799999999</c:v>
                </c:pt>
                <c:pt idx="62">
                  <c:v>0.251968413</c:v>
                </c:pt>
                <c:pt idx="63">
                  <c:v>0.30314949099999999</c:v>
                </c:pt>
                <c:pt idx="64">
                  <c:v>0.35433065899999999</c:v>
                </c:pt>
                <c:pt idx="65">
                  <c:v>0.41338583800000001</c:v>
                </c:pt>
                <c:pt idx="66">
                  <c:v>0.47637802400000001</c:v>
                </c:pt>
                <c:pt idx="67">
                  <c:v>0.54330684200000001</c:v>
                </c:pt>
                <c:pt idx="68">
                  <c:v>0.61417308400000004</c:v>
                </c:pt>
                <c:pt idx="69">
                  <c:v>0.68897633199999997</c:v>
                </c:pt>
                <c:pt idx="70">
                  <c:v>0.76771652700000004</c:v>
                </c:pt>
                <c:pt idx="71">
                  <c:v>0.85039378799999998</c:v>
                </c:pt>
                <c:pt idx="72">
                  <c:v>0.93307062900000004</c:v>
                </c:pt>
                <c:pt idx="73">
                  <c:v>1.01968485</c:v>
                </c:pt>
                <c:pt idx="74">
                  <c:v>1.106299191</c:v>
                </c:pt>
                <c:pt idx="75">
                  <c:v>1.1929134130000001</c:v>
                </c:pt>
                <c:pt idx="76">
                  <c:v>1.2834647450000001</c:v>
                </c:pt>
                <c:pt idx="77">
                  <c:v>1.370078414</c:v>
                </c:pt>
                <c:pt idx="78">
                  <c:v>1.452755778</c:v>
                </c:pt>
                <c:pt idx="79">
                  <c:v>1.5354329790000001</c:v>
                </c:pt>
                <c:pt idx="80">
                  <c:v>1.614173174</c:v>
                </c:pt>
                <c:pt idx="81">
                  <c:v>1.6889761679999999</c:v>
                </c:pt>
                <c:pt idx="82">
                  <c:v>1.7598426650000001</c:v>
                </c:pt>
                <c:pt idx="83">
                  <c:v>1.826771616</c:v>
                </c:pt>
                <c:pt idx="84">
                  <c:v>1.8897634729999999</c:v>
                </c:pt>
                <c:pt idx="85">
                  <c:v>1.9488189220000001</c:v>
                </c:pt>
                <c:pt idx="86">
                  <c:v>2.007873773</c:v>
                </c:pt>
                <c:pt idx="87">
                  <c:v>2.0590551800000001</c:v>
                </c:pt>
                <c:pt idx="88">
                  <c:v>2.1102363159999999</c:v>
                </c:pt>
                <c:pt idx="89">
                  <c:v>2.1614172150000002</c:v>
                </c:pt>
                <c:pt idx="90">
                  <c:v>2.2047243120000002</c:v>
                </c:pt>
                <c:pt idx="91">
                  <c:v>2.2519684419999999</c:v>
                </c:pt>
                <c:pt idx="92">
                  <c:v>2.291338772</c:v>
                </c:pt>
                <c:pt idx="93">
                  <c:v>2.330708682</c:v>
                </c:pt>
                <c:pt idx="94">
                  <c:v>2.3700786219999999</c:v>
                </c:pt>
                <c:pt idx="95">
                  <c:v>2.4055118559999999</c:v>
                </c:pt>
                <c:pt idx="96">
                  <c:v>2.4409447900000001</c:v>
                </c:pt>
                <c:pt idx="97">
                  <c:v>2.4724410479999999</c:v>
                </c:pt>
                <c:pt idx="98">
                  <c:v>2.5078739520000002</c:v>
                </c:pt>
                <c:pt idx="99">
                  <c:v>2.5393698800000002</c:v>
                </c:pt>
                <c:pt idx="100">
                  <c:v>2.5669293400000002</c:v>
                </c:pt>
                <c:pt idx="101">
                  <c:v>2.59842503</c:v>
                </c:pt>
                <c:pt idx="102">
                  <c:v>2.6259844600000002</c:v>
                </c:pt>
                <c:pt idx="103">
                  <c:v>2.6535434119999999</c:v>
                </c:pt>
                <c:pt idx="104">
                  <c:v>2.6771651799999998</c:v>
                </c:pt>
                <c:pt idx="105">
                  <c:v>2.7007873060000001</c:v>
                </c:pt>
                <c:pt idx="106">
                  <c:v>2.72440952</c:v>
                </c:pt>
                <c:pt idx="107">
                  <c:v>2.7480316459999998</c:v>
                </c:pt>
                <c:pt idx="108">
                  <c:v>2.7677165860000001</c:v>
                </c:pt>
                <c:pt idx="109">
                  <c:v>2.78346458</c:v>
                </c:pt>
                <c:pt idx="110">
                  <c:v>2.7992124559999998</c:v>
                </c:pt>
                <c:pt idx="111">
                  <c:v>2.8110236519999998</c:v>
                </c:pt>
                <c:pt idx="112">
                  <c:v>2.8228347600000001</c:v>
                </c:pt>
                <c:pt idx="113">
                  <c:v>2.834645718</c:v>
                </c:pt>
                <c:pt idx="114">
                  <c:v>2.8425197600000001</c:v>
                </c:pt>
                <c:pt idx="115">
                  <c:v>2.8464567660000002</c:v>
                </c:pt>
                <c:pt idx="116">
                  <c:v>2.8503937719999999</c:v>
                </c:pt>
                <c:pt idx="117">
                  <c:v>2.8503937719999999</c:v>
                </c:pt>
                <c:pt idx="118">
                  <c:v>2.846456796</c:v>
                </c:pt>
                <c:pt idx="119">
                  <c:v>2.8425197600000001</c:v>
                </c:pt>
                <c:pt idx="120">
                  <c:v>2.8307087420000001</c:v>
                </c:pt>
                <c:pt idx="121">
                  <c:v>2.8188975460000001</c:v>
                </c:pt>
                <c:pt idx="122">
                  <c:v>2.8031496699999998</c:v>
                </c:pt>
                <c:pt idx="123">
                  <c:v>2.7834647000000001</c:v>
                </c:pt>
                <c:pt idx="124">
                  <c:v>2.759842576</c:v>
                </c:pt>
                <c:pt idx="125">
                  <c:v>2.7322835919999999</c:v>
                </c:pt>
                <c:pt idx="126">
                  <c:v>2.7047246700000001</c:v>
                </c:pt>
                <c:pt idx="127">
                  <c:v>2.669291436</c:v>
                </c:pt>
                <c:pt idx="128">
                  <c:v>2.6338585019999998</c:v>
                </c:pt>
                <c:pt idx="129">
                  <c:v>2.5905516450000001</c:v>
                </c:pt>
                <c:pt idx="130">
                  <c:v>2.54724431</c:v>
                </c:pt>
                <c:pt idx="131">
                  <c:v>2.5000001799999998</c:v>
                </c:pt>
                <c:pt idx="132">
                  <c:v>2.4527558379999999</c:v>
                </c:pt>
                <c:pt idx="133">
                  <c:v>2.4055119459999998</c:v>
                </c:pt>
                <c:pt idx="134">
                  <c:v>2.3543310470000001</c:v>
                </c:pt>
                <c:pt idx="135">
                  <c:v>2.2992126939999999</c:v>
                </c:pt>
                <c:pt idx="136">
                  <c:v>2.244094611</c:v>
                </c:pt>
                <c:pt idx="137">
                  <c:v>2.1889764359999999</c:v>
                </c:pt>
                <c:pt idx="138">
                  <c:v>2.1338583240000002</c:v>
                </c:pt>
                <c:pt idx="139">
                  <c:v>2.078740389</c:v>
                </c:pt>
                <c:pt idx="140">
                  <c:v>2.0196850300000002</c:v>
                </c:pt>
                <c:pt idx="141">
                  <c:v>1.9645671259999999</c:v>
                </c:pt>
                <c:pt idx="142">
                  <c:v>1.9094487419999999</c:v>
                </c:pt>
                <c:pt idx="143">
                  <c:v>1.850393773</c:v>
                </c:pt>
                <c:pt idx="144">
                  <c:v>1.795276047</c:v>
                </c:pt>
                <c:pt idx="145">
                  <c:v>1.7401574849999999</c:v>
                </c:pt>
                <c:pt idx="146">
                  <c:v>1.685039462</c:v>
                </c:pt>
                <c:pt idx="147">
                  <c:v>1.6259841020000001</c:v>
                </c:pt>
                <c:pt idx="148">
                  <c:v>1.5708663469999999</c:v>
                </c:pt>
                <c:pt idx="149">
                  <c:v>1.5196854179999999</c:v>
                </c:pt>
                <c:pt idx="150">
                  <c:v>1.4645669459999999</c:v>
                </c:pt>
                <c:pt idx="151">
                  <c:v>1.413386048</c:v>
                </c:pt>
                <c:pt idx="152">
                  <c:v>1.3622046699999999</c:v>
                </c:pt>
                <c:pt idx="153">
                  <c:v>1.3070867070000001</c:v>
                </c:pt>
                <c:pt idx="154">
                  <c:v>1.255905778</c:v>
                </c:pt>
                <c:pt idx="155">
                  <c:v>1.204724431</c:v>
                </c:pt>
                <c:pt idx="156">
                  <c:v>1.1535435919999999</c:v>
                </c:pt>
                <c:pt idx="157">
                  <c:v>1.1062991609999999</c:v>
                </c:pt>
                <c:pt idx="158">
                  <c:v>1.055118293</c:v>
                </c:pt>
                <c:pt idx="159">
                  <c:v>1.0078742810000001</c:v>
                </c:pt>
                <c:pt idx="160">
                  <c:v>0.95669293399999999</c:v>
                </c:pt>
                <c:pt idx="161">
                  <c:v>0.90944904199999999</c:v>
                </c:pt>
                <c:pt idx="162">
                  <c:v>0.85826814500000004</c:v>
                </c:pt>
                <c:pt idx="163">
                  <c:v>0.80708730799999995</c:v>
                </c:pt>
                <c:pt idx="164">
                  <c:v>0.75984239499999995</c:v>
                </c:pt>
                <c:pt idx="165">
                  <c:v>0.70866143699999995</c:v>
                </c:pt>
                <c:pt idx="166">
                  <c:v>0.66141754500000005</c:v>
                </c:pt>
                <c:pt idx="167">
                  <c:v>0.61417359500000002</c:v>
                </c:pt>
                <c:pt idx="168">
                  <c:v>0.56299269699999999</c:v>
                </c:pt>
                <c:pt idx="169">
                  <c:v>0.51574784399999996</c:v>
                </c:pt>
                <c:pt idx="170">
                  <c:v>0.468503952</c:v>
                </c:pt>
                <c:pt idx="171">
                  <c:v>0.42126000000000002</c:v>
                </c:pt>
                <c:pt idx="172">
                  <c:v>0.370079133</c:v>
                </c:pt>
                <c:pt idx="173">
                  <c:v>0.322835182</c:v>
                </c:pt>
                <c:pt idx="174">
                  <c:v>0.27559035900000001</c:v>
                </c:pt>
                <c:pt idx="175">
                  <c:v>0.228346467</c:v>
                </c:pt>
                <c:pt idx="176">
                  <c:v>0.181102545</c:v>
                </c:pt>
                <c:pt idx="177">
                  <c:v>0.133858639</c:v>
                </c:pt>
                <c:pt idx="178">
                  <c:v>9.0551543999999998E-2</c:v>
                </c:pt>
                <c:pt idx="179">
                  <c:v>4.3306907999999998E-2</c:v>
                </c:pt>
                <c:pt idx="180">
                  <c:v>-3.9370079999999997E-3</c:v>
                </c:pt>
                <c:pt idx="181">
                  <c:v>-4.7243918000000003E-2</c:v>
                </c:pt>
                <c:pt idx="182">
                  <c:v>-9.0550941999999995E-2</c:v>
                </c:pt>
                <c:pt idx="183">
                  <c:v>-0.13385791699999999</c:v>
                </c:pt>
                <c:pt idx="184">
                  <c:v>-0.17716553900000001</c:v>
                </c:pt>
                <c:pt idx="185">
                  <c:v>-0.22047243999999999</c:v>
                </c:pt>
                <c:pt idx="186">
                  <c:v>-0.26377937099999998</c:v>
                </c:pt>
                <c:pt idx="187">
                  <c:v>-0.30314936999999997</c:v>
                </c:pt>
                <c:pt idx="188">
                  <c:v>-0.34645616600000001</c:v>
                </c:pt>
                <c:pt idx="189">
                  <c:v>-0.38582688599999998</c:v>
                </c:pt>
                <c:pt idx="190">
                  <c:v>-0.42125982000000001</c:v>
                </c:pt>
                <c:pt idx="191">
                  <c:v>-0.46062978999999998</c:v>
                </c:pt>
                <c:pt idx="192">
                  <c:v>-0.49606275300000002</c:v>
                </c:pt>
                <c:pt idx="193">
                  <c:v>-0.53149568700000005</c:v>
                </c:pt>
                <c:pt idx="194">
                  <c:v>-0.56692928200000003</c:v>
                </c:pt>
                <c:pt idx="195">
                  <c:v>-0.59842521000000004</c:v>
                </c:pt>
                <c:pt idx="196">
                  <c:v>-0.62992113699999996</c:v>
                </c:pt>
                <c:pt idx="197">
                  <c:v>-0.65748011799999995</c:v>
                </c:pt>
                <c:pt idx="198">
                  <c:v>-0.68503897999999996</c:v>
                </c:pt>
                <c:pt idx="199">
                  <c:v>-0.71259850300000005</c:v>
                </c:pt>
                <c:pt idx="200">
                  <c:v>-0.73622047899999998</c:v>
                </c:pt>
                <c:pt idx="201">
                  <c:v>-0.75590550899999998</c:v>
                </c:pt>
                <c:pt idx="202">
                  <c:v>-0.775590479</c:v>
                </c:pt>
                <c:pt idx="203">
                  <c:v>-0.791338443</c:v>
                </c:pt>
                <c:pt idx="204">
                  <c:v>-0.80708664699999999</c:v>
                </c:pt>
                <c:pt idx="205">
                  <c:v>-0.81889766500000005</c:v>
                </c:pt>
                <c:pt idx="206">
                  <c:v>-0.83070862300000003</c:v>
                </c:pt>
                <c:pt idx="207">
                  <c:v>-0.83858269500000004</c:v>
                </c:pt>
                <c:pt idx="208">
                  <c:v>-0.85039353299999998</c:v>
                </c:pt>
                <c:pt idx="209">
                  <c:v>-0.85433071900000002</c:v>
                </c:pt>
                <c:pt idx="210">
                  <c:v>-0.85826778400000003</c:v>
                </c:pt>
                <c:pt idx="211">
                  <c:v>-0.86220473099999995</c:v>
                </c:pt>
                <c:pt idx="212">
                  <c:v>-0.86220473099999995</c:v>
                </c:pt>
                <c:pt idx="213">
                  <c:v>-0.86220473099999995</c:v>
                </c:pt>
                <c:pt idx="214">
                  <c:v>-0.86220473099999995</c:v>
                </c:pt>
                <c:pt idx="215">
                  <c:v>-0.86220473099999995</c:v>
                </c:pt>
                <c:pt idx="216">
                  <c:v>-0.85826778400000003</c:v>
                </c:pt>
                <c:pt idx="217">
                  <c:v>-0.85433071900000002</c:v>
                </c:pt>
                <c:pt idx="218">
                  <c:v>-0.850393713</c:v>
                </c:pt>
                <c:pt idx="219">
                  <c:v>-0.84251964099999999</c:v>
                </c:pt>
                <c:pt idx="220">
                  <c:v>-0.83464568900000002</c:v>
                </c:pt>
                <c:pt idx="221">
                  <c:v>-0.82677173699999995</c:v>
                </c:pt>
                <c:pt idx="222">
                  <c:v>-0.81889778499999999</c:v>
                </c:pt>
                <c:pt idx="223">
                  <c:v>-0.81102365300000001</c:v>
                </c:pt>
                <c:pt idx="224">
                  <c:v>-0.79921263499999995</c:v>
                </c:pt>
                <c:pt idx="225">
                  <c:v>-0.79133862300000002</c:v>
                </c:pt>
                <c:pt idx="226">
                  <c:v>-0.77952766500000004</c:v>
                </c:pt>
                <c:pt idx="227">
                  <c:v>-0.76771664699999997</c:v>
                </c:pt>
                <c:pt idx="228">
                  <c:v>-0.75590574899999996</c:v>
                </c:pt>
                <c:pt idx="229">
                  <c:v>-0.74409449100000002</c:v>
                </c:pt>
                <c:pt idx="230">
                  <c:v>-0.73228347299999996</c:v>
                </c:pt>
                <c:pt idx="231">
                  <c:v>-0.72047257499999995</c:v>
                </c:pt>
                <c:pt idx="232">
                  <c:v>-0.70866143699999995</c:v>
                </c:pt>
                <c:pt idx="233">
                  <c:v>-0.69291359299999999</c:v>
                </c:pt>
                <c:pt idx="234">
                  <c:v>-0.67716532900000004</c:v>
                </c:pt>
                <c:pt idx="235">
                  <c:v>-0.66535431099999998</c:v>
                </c:pt>
                <c:pt idx="236">
                  <c:v>-0.64960634699999997</c:v>
                </c:pt>
                <c:pt idx="237">
                  <c:v>-0.63385838299999997</c:v>
                </c:pt>
                <c:pt idx="238">
                  <c:v>-0.61811042000000005</c:v>
                </c:pt>
                <c:pt idx="239">
                  <c:v>-0.60236215599999998</c:v>
                </c:pt>
                <c:pt idx="240">
                  <c:v>-0.58661419199999998</c:v>
                </c:pt>
                <c:pt idx="241">
                  <c:v>-0.574803234</c:v>
                </c:pt>
                <c:pt idx="242">
                  <c:v>-0.55905521000000002</c:v>
                </c:pt>
                <c:pt idx="243">
                  <c:v>-0.54330724600000002</c:v>
                </c:pt>
                <c:pt idx="244">
                  <c:v>-0.52755904200000003</c:v>
                </c:pt>
                <c:pt idx="245">
                  <c:v>-0.51181101799999995</c:v>
                </c:pt>
                <c:pt idx="246">
                  <c:v>-0.496063054</c:v>
                </c:pt>
                <c:pt idx="247">
                  <c:v>-0.48031506000000002</c:v>
                </c:pt>
                <c:pt idx="248">
                  <c:v>-0.464567126</c:v>
                </c:pt>
                <c:pt idx="249">
                  <c:v>-0.45275583800000002</c:v>
                </c:pt>
                <c:pt idx="250">
                  <c:v>-0.43700787400000002</c:v>
                </c:pt>
                <c:pt idx="251">
                  <c:v>-0.42125987999999998</c:v>
                </c:pt>
                <c:pt idx="252">
                  <c:v>-0.40944895199999998</c:v>
                </c:pt>
                <c:pt idx="253">
                  <c:v>-0.39763799399999999</c:v>
                </c:pt>
                <c:pt idx="254">
                  <c:v>-0.3818897</c:v>
                </c:pt>
                <c:pt idx="255">
                  <c:v>-0.370078772</c:v>
                </c:pt>
                <c:pt idx="256">
                  <c:v>-0.35826772499999998</c:v>
                </c:pt>
                <c:pt idx="257">
                  <c:v>-0.34251979100000002</c:v>
                </c:pt>
                <c:pt idx="258">
                  <c:v>-0.33070886300000002</c:v>
                </c:pt>
                <c:pt idx="259">
                  <c:v>-0.318897665</c:v>
                </c:pt>
                <c:pt idx="260">
                  <c:v>-0.30708661700000001</c:v>
                </c:pt>
                <c:pt idx="261">
                  <c:v>-0.29527565900000002</c:v>
                </c:pt>
                <c:pt idx="262">
                  <c:v>-0.28740158700000001</c:v>
                </c:pt>
                <c:pt idx="263">
                  <c:v>-0.27559071899999998</c:v>
                </c:pt>
                <c:pt idx="264">
                  <c:v>-0.267716497</c:v>
                </c:pt>
                <c:pt idx="265">
                  <c:v>-0.25590550899999998</c:v>
                </c:pt>
                <c:pt idx="266">
                  <c:v>-0.24803149699999999</c:v>
                </c:pt>
                <c:pt idx="267">
                  <c:v>-0.236220599</c:v>
                </c:pt>
                <c:pt idx="268">
                  <c:v>-0.22834664700000001</c:v>
                </c:pt>
                <c:pt idx="269">
                  <c:v>-0.22047238</c:v>
                </c:pt>
                <c:pt idx="270">
                  <c:v>-0.21259842800000001</c:v>
                </c:pt>
                <c:pt idx="271">
                  <c:v>-0.200787455</c:v>
                </c:pt>
                <c:pt idx="272">
                  <c:v>-0.19685038899999999</c:v>
                </c:pt>
                <c:pt idx="273">
                  <c:v>-0.18897639199999999</c:v>
                </c:pt>
                <c:pt idx="274">
                  <c:v>-0.18110230499999999</c:v>
                </c:pt>
                <c:pt idx="275">
                  <c:v>-0.173228353</c:v>
                </c:pt>
                <c:pt idx="276">
                  <c:v>-0.16535440100000001</c:v>
                </c:pt>
                <c:pt idx="277">
                  <c:v>-0.16141732</c:v>
                </c:pt>
                <c:pt idx="278">
                  <c:v>-0.15354348800000001</c:v>
                </c:pt>
                <c:pt idx="279">
                  <c:v>-0.149606302</c:v>
                </c:pt>
                <c:pt idx="280">
                  <c:v>-0.145669296</c:v>
                </c:pt>
                <c:pt idx="281">
                  <c:v>-0.13779532899999999</c:v>
                </c:pt>
                <c:pt idx="282">
                  <c:v>-0.13385839799999999</c:v>
                </c:pt>
                <c:pt idx="283">
                  <c:v>-0.133858278</c:v>
                </c:pt>
                <c:pt idx="284">
                  <c:v>-0.12992125700000001</c:v>
                </c:pt>
                <c:pt idx="285">
                  <c:v>-0.12598425099999999</c:v>
                </c:pt>
                <c:pt idx="286">
                  <c:v>-0.12598425099999999</c:v>
                </c:pt>
                <c:pt idx="287">
                  <c:v>-0.12204725299999999</c:v>
                </c:pt>
                <c:pt idx="288">
                  <c:v>-0.12204725299999999</c:v>
                </c:pt>
                <c:pt idx="289">
                  <c:v>-0.122047193</c:v>
                </c:pt>
                <c:pt idx="290">
                  <c:v>-0.11811024000000001</c:v>
                </c:pt>
                <c:pt idx="291">
                  <c:v>-0.11811024000000001</c:v>
                </c:pt>
                <c:pt idx="292">
                  <c:v>-0.11811024000000001</c:v>
                </c:pt>
                <c:pt idx="293">
                  <c:v>-0.11811024000000001</c:v>
                </c:pt>
                <c:pt idx="294">
                  <c:v>-0.11811024000000001</c:v>
                </c:pt>
                <c:pt idx="295">
                  <c:v>-0.11811024000000001</c:v>
                </c:pt>
                <c:pt idx="296">
                  <c:v>-0.12204725299999999</c:v>
                </c:pt>
                <c:pt idx="297">
                  <c:v>-0.12204725299999999</c:v>
                </c:pt>
                <c:pt idx="298">
                  <c:v>-0.12204725299999999</c:v>
                </c:pt>
                <c:pt idx="299">
                  <c:v>-0.12204725299999999</c:v>
                </c:pt>
              </c:numCache>
            </c:numRef>
          </c:yVal>
          <c:smooth val="1"/>
          <c:extLst>
            <c:ext xmlns:c16="http://schemas.microsoft.com/office/drawing/2014/chart" uri="{C3380CC4-5D6E-409C-BE32-E72D297353CC}">
              <c16:uniqueId val="{00000005-686C-482D-9D42-8CC5C30ABE1A}"/>
            </c:ext>
          </c:extLst>
        </c:ser>
        <c:ser>
          <c:idx val="6"/>
          <c:order val="6"/>
          <c:tx>
            <c:strRef>
              <c:f>VW!$Q$79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VW!$Q$80:$Q$379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3.9370079999999997E-3</c:v>
                </c:pt>
                <c:pt idx="20">
                  <c:v>3.9370079999999997E-3</c:v>
                </c:pt>
                <c:pt idx="21">
                  <c:v>3.9370079999999997E-3</c:v>
                </c:pt>
                <c:pt idx="22">
                  <c:v>0</c:v>
                </c:pt>
                <c:pt idx="23">
                  <c:v>0</c:v>
                </c:pt>
                <c:pt idx="24">
                  <c:v>0</c:v>
                </c:pt>
                <c:pt idx="25">
                  <c:v>0</c:v>
                </c:pt>
                <c:pt idx="26">
                  <c:v>3.9370079999999997E-3</c:v>
                </c:pt>
                <c:pt idx="27">
                  <c:v>3.9370079999999997E-3</c:v>
                </c:pt>
                <c:pt idx="28">
                  <c:v>3.9370079999999997E-3</c:v>
                </c:pt>
                <c:pt idx="29">
                  <c:v>3.9370079999999997E-3</c:v>
                </c:pt>
                <c:pt idx="30">
                  <c:v>0</c:v>
                </c:pt>
                <c:pt idx="31">
                  <c:v>0</c:v>
                </c:pt>
                <c:pt idx="32">
                  <c:v>0</c:v>
                </c:pt>
                <c:pt idx="33">
                  <c:v>0</c:v>
                </c:pt>
                <c:pt idx="34">
                  <c:v>0</c:v>
                </c:pt>
                <c:pt idx="35">
                  <c:v>0</c:v>
                </c:pt>
                <c:pt idx="36">
                  <c:v>0</c:v>
                </c:pt>
                <c:pt idx="37">
                  <c:v>-3.9370079999999997E-3</c:v>
                </c:pt>
                <c:pt idx="38">
                  <c:v>-3.9370079999999997E-3</c:v>
                </c:pt>
                <c:pt idx="39">
                  <c:v>-3.9370079999999997E-3</c:v>
                </c:pt>
                <c:pt idx="40">
                  <c:v>-3.9370079999999997E-3</c:v>
                </c:pt>
                <c:pt idx="41">
                  <c:v>-3.9370079999999997E-3</c:v>
                </c:pt>
                <c:pt idx="42">
                  <c:v>-7.8740159999999993E-3</c:v>
                </c:pt>
                <c:pt idx="43">
                  <c:v>-7.8740159999999993E-3</c:v>
                </c:pt>
                <c:pt idx="44">
                  <c:v>-7.8740159999999993E-3</c:v>
                </c:pt>
                <c:pt idx="45">
                  <c:v>-7.8740159999999993E-3</c:v>
                </c:pt>
                <c:pt idx="46">
                  <c:v>-7.8740159999999993E-3</c:v>
                </c:pt>
                <c:pt idx="47">
                  <c:v>-7.8740159999999993E-3</c:v>
                </c:pt>
                <c:pt idx="48">
                  <c:v>-7.8740159999999993E-3</c:v>
                </c:pt>
                <c:pt idx="49">
                  <c:v>-7.8740159999999993E-3</c:v>
                </c:pt>
                <c:pt idx="50">
                  <c:v>-1.1811024999999999E-2</c:v>
                </c:pt>
                <c:pt idx="51">
                  <c:v>-1.1811024999999999E-2</c:v>
                </c:pt>
                <c:pt idx="52">
                  <c:v>-1.1811024999999999E-2</c:v>
                </c:pt>
                <c:pt idx="53">
                  <c:v>-1.1811024999999999E-2</c:v>
                </c:pt>
                <c:pt idx="54">
                  <c:v>-1.1811024999999999E-2</c:v>
                </c:pt>
                <c:pt idx="55">
                  <c:v>-1.1811024999999999E-2</c:v>
                </c:pt>
                <c:pt idx="56">
                  <c:v>-1.1811024999999999E-2</c:v>
                </c:pt>
                <c:pt idx="57">
                  <c:v>-1.1811024999999999E-2</c:v>
                </c:pt>
                <c:pt idx="58">
                  <c:v>-1.1811024999999999E-2</c:v>
                </c:pt>
                <c:pt idx="59">
                  <c:v>-1.5748030999999999E-2</c:v>
                </c:pt>
                <c:pt idx="60">
                  <c:v>-1.5748030999999999E-2</c:v>
                </c:pt>
                <c:pt idx="61">
                  <c:v>-1.5748030999999999E-2</c:v>
                </c:pt>
                <c:pt idx="62">
                  <c:v>-1.5748030999999999E-2</c:v>
                </c:pt>
                <c:pt idx="63">
                  <c:v>-1.5748030999999999E-2</c:v>
                </c:pt>
                <c:pt idx="64">
                  <c:v>-1.5748030999999999E-2</c:v>
                </c:pt>
                <c:pt idx="65">
                  <c:v>-1.5748030999999999E-2</c:v>
                </c:pt>
                <c:pt idx="66">
                  <c:v>-1.1811024999999999E-2</c:v>
                </c:pt>
                <c:pt idx="67">
                  <c:v>-7.8740159999999993E-3</c:v>
                </c:pt>
                <c:pt idx="68">
                  <c:v>-2.9900000000000003E-8</c:v>
                </c:pt>
                <c:pt idx="69">
                  <c:v>7.8740010000000003E-3</c:v>
                </c:pt>
                <c:pt idx="70">
                  <c:v>1.5748030999999999E-2</c:v>
                </c:pt>
                <c:pt idx="71">
                  <c:v>3.1496062999999998E-2</c:v>
                </c:pt>
                <c:pt idx="72">
                  <c:v>4.3307043000000003E-2</c:v>
                </c:pt>
                <c:pt idx="73">
                  <c:v>6.2992065999999999E-2</c:v>
                </c:pt>
                <c:pt idx="74">
                  <c:v>7.8740141999999999E-2</c:v>
                </c:pt>
                <c:pt idx="75">
                  <c:v>0.102362208</c:v>
                </c:pt>
                <c:pt idx="76">
                  <c:v>0.125984281</c:v>
                </c:pt>
                <c:pt idx="77">
                  <c:v>0.15354321800000001</c:v>
                </c:pt>
                <c:pt idx="78">
                  <c:v>0.18110230499999999</c:v>
                </c:pt>
                <c:pt idx="79">
                  <c:v>0.208661392</c:v>
                </c:pt>
                <c:pt idx="80">
                  <c:v>0.24015747000000001</c:v>
                </c:pt>
                <c:pt idx="81">
                  <c:v>0.27559041899999998</c:v>
                </c:pt>
                <c:pt idx="82">
                  <c:v>0.311023683</c:v>
                </c:pt>
                <c:pt idx="83">
                  <c:v>0.34645664700000001</c:v>
                </c:pt>
                <c:pt idx="84">
                  <c:v>0.38582658600000003</c:v>
                </c:pt>
                <c:pt idx="85">
                  <c:v>0.42913389200000002</c:v>
                </c:pt>
                <c:pt idx="86">
                  <c:v>0.47244077800000001</c:v>
                </c:pt>
                <c:pt idx="87">
                  <c:v>0.51574811399999998</c:v>
                </c:pt>
                <c:pt idx="88">
                  <c:v>0.55905499999999997</c:v>
                </c:pt>
                <c:pt idx="89">
                  <c:v>0.60629895300000003</c:v>
                </c:pt>
                <c:pt idx="90">
                  <c:v>0.649606287</c:v>
                </c:pt>
                <c:pt idx="91">
                  <c:v>0.69685023899999998</c:v>
                </c:pt>
                <c:pt idx="92">
                  <c:v>0.74015763499999998</c:v>
                </c:pt>
                <c:pt idx="93">
                  <c:v>0.78346449100000004</c:v>
                </c:pt>
                <c:pt idx="94">
                  <c:v>0.82677149699999997</c:v>
                </c:pt>
                <c:pt idx="95">
                  <c:v>0.87007874299999999</c:v>
                </c:pt>
                <c:pt idx="96">
                  <c:v>0.90944868199999995</c:v>
                </c:pt>
                <c:pt idx="97">
                  <c:v>0.94488197600000001</c:v>
                </c:pt>
                <c:pt idx="98">
                  <c:v>0.98031491000000004</c:v>
                </c:pt>
                <c:pt idx="99">
                  <c:v>1.0157478440000001</c:v>
                </c:pt>
                <c:pt idx="100">
                  <c:v>1.047244072</c:v>
                </c:pt>
                <c:pt idx="101">
                  <c:v>1.07874</c:v>
                </c:pt>
                <c:pt idx="102">
                  <c:v>1.1062993109999999</c:v>
                </c:pt>
                <c:pt idx="103">
                  <c:v>1.1299212869999999</c:v>
                </c:pt>
                <c:pt idx="104">
                  <c:v>1.157480179</c:v>
                </c:pt>
                <c:pt idx="105">
                  <c:v>1.1811023949999999</c:v>
                </c:pt>
                <c:pt idx="106">
                  <c:v>1.204724371</c:v>
                </c:pt>
                <c:pt idx="107">
                  <c:v>1.228346497</c:v>
                </c:pt>
                <c:pt idx="108">
                  <c:v>1.2480314669999999</c:v>
                </c:pt>
                <c:pt idx="109">
                  <c:v>1.271653353</c:v>
                </c:pt>
                <c:pt idx="110">
                  <c:v>1.2913385630000001</c:v>
                </c:pt>
                <c:pt idx="111">
                  <c:v>1.311023533</c:v>
                </c:pt>
                <c:pt idx="112">
                  <c:v>1.3307086829999999</c:v>
                </c:pt>
                <c:pt idx="113">
                  <c:v>1.350393623</c:v>
                </c:pt>
                <c:pt idx="114">
                  <c:v>1.3700785929999999</c:v>
                </c:pt>
                <c:pt idx="115">
                  <c:v>1.389763713</c:v>
                </c:pt>
                <c:pt idx="116">
                  <c:v>1.4094486829999999</c:v>
                </c:pt>
                <c:pt idx="117">
                  <c:v>1.425196916</c:v>
                </c:pt>
                <c:pt idx="118">
                  <c:v>1.4448818560000001</c:v>
                </c:pt>
                <c:pt idx="119">
                  <c:v>1.460629969</c:v>
                </c:pt>
                <c:pt idx="120">
                  <c:v>1.4763779640000001</c:v>
                </c:pt>
                <c:pt idx="121">
                  <c:v>1.4921259280000001</c:v>
                </c:pt>
                <c:pt idx="122">
                  <c:v>1.5078740420000001</c:v>
                </c:pt>
                <c:pt idx="123">
                  <c:v>1.5196851490000001</c:v>
                </c:pt>
                <c:pt idx="124">
                  <c:v>1.5314960769999999</c:v>
                </c:pt>
                <c:pt idx="125">
                  <c:v>1.5393701790000001</c:v>
                </c:pt>
                <c:pt idx="126">
                  <c:v>1.547244072</c:v>
                </c:pt>
                <c:pt idx="127">
                  <c:v>1.5551180840000001</c:v>
                </c:pt>
                <c:pt idx="128">
                  <c:v>1.5590552090000001</c:v>
                </c:pt>
                <c:pt idx="129">
                  <c:v>1.562992215</c:v>
                </c:pt>
                <c:pt idx="130">
                  <c:v>1.562992215</c:v>
                </c:pt>
                <c:pt idx="131">
                  <c:v>1.5590552090000001</c:v>
                </c:pt>
                <c:pt idx="132">
                  <c:v>1.555118054</c:v>
                </c:pt>
                <c:pt idx="133">
                  <c:v>1.547244072</c:v>
                </c:pt>
                <c:pt idx="134">
                  <c:v>1.5393701790000001</c:v>
                </c:pt>
                <c:pt idx="135">
                  <c:v>1.527559042</c:v>
                </c:pt>
                <c:pt idx="136">
                  <c:v>1.5118111970000001</c:v>
                </c:pt>
                <c:pt idx="137">
                  <c:v>1.496062934</c:v>
                </c:pt>
                <c:pt idx="138">
                  <c:v>1.4763779939999999</c:v>
                </c:pt>
                <c:pt idx="139">
                  <c:v>1.452756108</c:v>
                </c:pt>
                <c:pt idx="140">
                  <c:v>1.433070898</c:v>
                </c:pt>
                <c:pt idx="141">
                  <c:v>1.4094488030000001</c:v>
                </c:pt>
                <c:pt idx="142">
                  <c:v>1.3858267660000001</c:v>
                </c:pt>
                <c:pt idx="143">
                  <c:v>1.3582677249999999</c:v>
                </c:pt>
                <c:pt idx="144">
                  <c:v>1.3307087129999999</c:v>
                </c:pt>
                <c:pt idx="145">
                  <c:v>1.2992125750000001</c:v>
                </c:pt>
                <c:pt idx="146">
                  <c:v>1.2677166470000001</c:v>
                </c:pt>
                <c:pt idx="147">
                  <c:v>1.240157425</c:v>
                </c:pt>
                <c:pt idx="148">
                  <c:v>1.208661497</c:v>
                </c:pt>
                <c:pt idx="149">
                  <c:v>1.177165569</c:v>
                </c:pt>
                <c:pt idx="150">
                  <c:v>1.1456693410000001</c:v>
                </c:pt>
                <c:pt idx="151">
                  <c:v>1.1141734130000001</c:v>
                </c:pt>
                <c:pt idx="152">
                  <c:v>1.082677066</c:v>
                </c:pt>
                <c:pt idx="153">
                  <c:v>1.051181138</c:v>
                </c:pt>
                <c:pt idx="154">
                  <c:v>1.0157482040000001</c:v>
                </c:pt>
                <c:pt idx="155">
                  <c:v>0.98425197600000003</c:v>
                </c:pt>
                <c:pt idx="156">
                  <c:v>0.95275604800000002</c:v>
                </c:pt>
                <c:pt idx="157">
                  <c:v>0.92125975999999998</c:v>
                </c:pt>
                <c:pt idx="158">
                  <c:v>0.88582682599999996</c:v>
                </c:pt>
                <c:pt idx="159">
                  <c:v>0.85433089900000003</c:v>
                </c:pt>
                <c:pt idx="160">
                  <c:v>0.81889766500000005</c:v>
                </c:pt>
                <c:pt idx="161">
                  <c:v>0.78346467099999995</c:v>
                </c:pt>
                <c:pt idx="162">
                  <c:v>0.75196874400000002</c:v>
                </c:pt>
                <c:pt idx="163">
                  <c:v>0.71653581</c:v>
                </c:pt>
                <c:pt idx="164">
                  <c:v>0.68503922100000003</c:v>
                </c:pt>
                <c:pt idx="165">
                  <c:v>0.65748035900000001</c:v>
                </c:pt>
                <c:pt idx="166">
                  <c:v>0.62598437100000004</c:v>
                </c:pt>
                <c:pt idx="167">
                  <c:v>0.59448844499999998</c:v>
                </c:pt>
                <c:pt idx="168">
                  <c:v>0.56299251699999997</c:v>
                </c:pt>
                <c:pt idx="169">
                  <c:v>0.53149592800000001</c:v>
                </c:pt>
                <c:pt idx="170">
                  <c:v>0.5</c:v>
                </c:pt>
                <c:pt idx="171">
                  <c:v>0.46850407199999999</c:v>
                </c:pt>
                <c:pt idx="172">
                  <c:v>0.44094499999999998</c:v>
                </c:pt>
                <c:pt idx="173">
                  <c:v>0.40944919299999999</c:v>
                </c:pt>
                <c:pt idx="174">
                  <c:v>0.37795272400000002</c:v>
                </c:pt>
                <c:pt idx="175">
                  <c:v>0.350393713</c:v>
                </c:pt>
                <c:pt idx="176">
                  <c:v>0.31889778499999999</c:v>
                </c:pt>
                <c:pt idx="177">
                  <c:v>0.29133871300000003</c:v>
                </c:pt>
                <c:pt idx="178">
                  <c:v>0.259842876</c:v>
                </c:pt>
                <c:pt idx="179">
                  <c:v>0.23228341299999999</c:v>
                </c:pt>
                <c:pt idx="180">
                  <c:v>0.20472441599999999</c:v>
                </c:pt>
                <c:pt idx="181">
                  <c:v>0.17716547899999999</c:v>
                </c:pt>
                <c:pt idx="182">
                  <c:v>0.14960654300000001</c:v>
                </c:pt>
                <c:pt idx="183">
                  <c:v>0.122047614</c:v>
                </c:pt>
                <c:pt idx="184">
                  <c:v>9.4488136E-2</c:v>
                </c:pt>
                <c:pt idx="185">
                  <c:v>7.0866145000000005E-2</c:v>
                </c:pt>
                <c:pt idx="186">
                  <c:v>4.3307208E-2</c:v>
                </c:pt>
                <c:pt idx="187">
                  <c:v>1.9685279999999999E-2</c:v>
                </c:pt>
                <c:pt idx="188">
                  <c:v>-3.9368279999999999E-3</c:v>
                </c:pt>
                <c:pt idx="189">
                  <c:v>-3.1496123000000001E-2</c:v>
                </c:pt>
                <c:pt idx="190">
                  <c:v>-5.5118109999999998E-2</c:v>
                </c:pt>
                <c:pt idx="191">
                  <c:v>-7.8740096999999995E-2</c:v>
                </c:pt>
                <c:pt idx="192">
                  <c:v>-0.102362088</c:v>
                </c:pt>
                <c:pt idx="193">
                  <c:v>-0.12598388999999999</c:v>
                </c:pt>
                <c:pt idx="194">
                  <c:v>-0.145669416</c:v>
                </c:pt>
                <c:pt idx="195">
                  <c:v>-0.16929134700000001</c:v>
                </c:pt>
                <c:pt idx="196">
                  <c:v>-0.188976332</c:v>
                </c:pt>
                <c:pt idx="197">
                  <c:v>-0.21259830800000001</c:v>
                </c:pt>
                <c:pt idx="198">
                  <c:v>-0.232283293</c:v>
                </c:pt>
                <c:pt idx="199">
                  <c:v>-0.25196856299999998</c:v>
                </c:pt>
                <c:pt idx="200">
                  <c:v>-0.271653533</c:v>
                </c:pt>
                <c:pt idx="201">
                  <c:v>-0.29133853300000001</c:v>
                </c:pt>
                <c:pt idx="202">
                  <c:v>-0.31102338200000001</c:v>
                </c:pt>
                <c:pt idx="203">
                  <c:v>-0.32677146699999998</c:v>
                </c:pt>
                <c:pt idx="204">
                  <c:v>-0.346456767</c:v>
                </c:pt>
                <c:pt idx="205">
                  <c:v>-0.362204731</c:v>
                </c:pt>
                <c:pt idx="206">
                  <c:v>-0.37795272400000002</c:v>
                </c:pt>
                <c:pt idx="207">
                  <c:v>-0.39370065799999998</c:v>
                </c:pt>
                <c:pt idx="208">
                  <c:v>-0.40944865200000002</c:v>
                </c:pt>
                <c:pt idx="209">
                  <c:v>-0.42519691599999998</c:v>
                </c:pt>
                <c:pt idx="210">
                  <c:v>-0.43700787400000002</c:v>
                </c:pt>
                <c:pt idx="211">
                  <c:v>-0.45275583800000002</c:v>
                </c:pt>
                <c:pt idx="212">
                  <c:v>-0.46456682599999999</c:v>
                </c:pt>
                <c:pt idx="213">
                  <c:v>-0.47244095800000002</c:v>
                </c:pt>
                <c:pt idx="214">
                  <c:v>-0.484252036</c:v>
                </c:pt>
                <c:pt idx="215">
                  <c:v>-0.49212598800000001</c:v>
                </c:pt>
                <c:pt idx="216">
                  <c:v>-0.5</c:v>
                </c:pt>
                <c:pt idx="217">
                  <c:v>-0.50787389199999999</c:v>
                </c:pt>
                <c:pt idx="218">
                  <c:v>-0.51181101799999995</c:v>
                </c:pt>
                <c:pt idx="219">
                  <c:v>-0.51574808400000005</c:v>
                </c:pt>
                <c:pt idx="220">
                  <c:v>-0.51968502999999999</c:v>
                </c:pt>
                <c:pt idx="221">
                  <c:v>-0.52362203600000001</c:v>
                </c:pt>
                <c:pt idx="222">
                  <c:v>-0.527559102</c:v>
                </c:pt>
                <c:pt idx="223">
                  <c:v>-0.527559102</c:v>
                </c:pt>
                <c:pt idx="224">
                  <c:v>-0.527559102</c:v>
                </c:pt>
                <c:pt idx="225">
                  <c:v>-0.527559102</c:v>
                </c:pt>
                <c:pt idx="226">
                  <c:v>-0.52362203600000001</c:v>
                </c:pt>
                <c:pt idx="227">
                  <c:v>-0.51968502999999999</c:v>
                </c:pt>
                <c:pt idx="228">
                  <c:v>-0.51574802399999997</c:v>
                </c:pt>
                <c:pt idx="229">
                  <c:v>-0.51181101799999995</c:v>
                </c:pt>
                <c:pt idx="230">
                  <c:v>-0.50787401200000004</c:v>
                </c:pt>
                <c:pt idx="231">
                  <c:v>-0.50000005999999997</c:v>
                </c:pt>
                <c:pt idx="232">
                  <c:v>-0.49606299399999998</c:v>
                </c:pt>
                <c:pt idx="233">
                  <c:v>-0.48818919199999999</c:v>
                </c:pt>
                <c:pt idx="234">
                  <c:v>-0.48031494000000002</c:v>
                </c:pt>
                <c:pt idx="235">
                  <c:v>-0.47244095800000002</c:v>
                </c:pt>
                <c:pt idx="236">
                  <c:v>-0.464567006</c:v>
                </c:pt>
                <c:pt idx="237">
                  <c:v>-0.45669293399999999</c:v>
                </c:pt>
                <c:pt idx="238">
                  <c:v>-0.44881892200000001</c:v>
                </c:pt>
                <c:pt idx="239">
                  <c:v>-0.43700787400000002</c:v>
                </c:pt>
                <c:pt idx="240">
                  <c:v>-0.42913389200000002</c:v>
                </c:pt>
                <c:pt idx="241">
                  <c:v>-0.41732290399999999</c:v>
                </c:pt>
                <c:pt idx="242">
                  <c:v>-0.40944883199999998</c:v>
                </c:pt>
                <c:pt idx="243">
                  <c:v>-0.39763799399999999</c:v>
                </c:pt>
                <c:pt idx="244">
                  <c:v>-0.38582676599999999</c:v>
                </c:pt>
                <c:pt idx="245">
                  <c:v>-0.37795278399999999</c:v>
                </c:pt>
                <c:pt idx="246">
                  <c:v>-0.36614179699999999</c:v>
                </c:pt>
                <c:pt idx="247">
                  <c:v>-0.35433083900000001</c:v>
                </c:pt>
                <c:pt idx="248">
                  <c:v>-0.34645670699999997</c:v>
                </c:pt>
                <c:pt idx="249">
                  <c:v>-0.33464559900000002</c:v>
                </c:pt>
                <c:pt idx="250">
                  <c:v>-0.32283464099999998</c:v>
                </c:pt>
                <c:pt idx="251">
                  <c:v>-0.311023683</c:v>
                </c:pt>
                <c:pt idx="252">
                  <c:v>-0.30314961099999999</c:v>
                </c:pt>
                <c:pt idx="253">
                  <c:v>-0.291338773</c:v>
                </c:pt>
                <c:pt idx="254">
                  <c:v>-0.27952754499999999</c:v>
                </c:pt>
                <c:pt idx="255">
                  <c:v>-0.271653533</c:v>
                </c:pt>
                <c:pt idx="256">
                  <c:v>-0.25984257500000002</c:v>
                </c:pt>
                <c:pt idx="257">
                  <c:v>-0.24803161700000001</c:v>
                </c:pt>
                <c:pt idx="258">
                  <c:v>-0.24015747000000001</c:v>
                </c:pt>
                <c:pt idx="259">
                  <c:v>-0.228346467</c:v>
                </c:pt>
                <c:pt idx="260">
                  <c:v>-0.22047243999999999</c:v>
                </c:pt>
                <c:pt idx="261">
                  <c:v>-0.20866148200000001</c:v>
                </c:pt>
                <c:pt idx="262">
                  <c:v>-0.20078739500000001</c:v>
                </c:pt>
                <c:pt idx="263">
                  <c:v>-0.18897657200000001</c:v>
                </c:pt>
                <c:pt idx="264">
                  <c:v>-0.18110230499999999</c:v>
                </c:pt>
                <c:pt idx="265">
                  <c:v>-0.16929134700000001</c:v>
                </c:pt>
                <c:pt idx="266">
                  <c:v>-0.16141738</c:v>
                </c:pt>
                <c:pt idx="267">
                  <c:v>-0.15354330799999999</c:v>
                </c:pt>
                <c:pt idx="268">
                  <c:v>-0.14173247</c:v>
                </c:pt>
                <c:pt idx="269">
                  <c:v>-0.12992125700000001</c:v>
                </c:pt>
                <c:pt idx="270">
                  <c:v>-0.12204725299999999</c:v>
                </c:pt>
                <c:pt idx="271">
                  <c:v>-0.11417329399999999</c:v>
                </c:pt>
                <c:pt idx="272">
                  <c:v>-0.11023622</c:v>
                </c:pt>
                <c:pt idx="273">
                  <c:v>-0.102362208</c:v>
                </c:pt>
                <c:pt idx="274">
                  <c:v>-9.4488136E-2</c:v>
                </c:pt>
                <c:pt idx="275">
                  <c:v>-8.6614177000000001E-2</c:v>
                </c:pt>
                <c:pt idx="276">
                  <c:v>-7.8740157000000005E-2</c:v>
                </c:pt>
                <c:pt idx="277">
                  <c:v>-7.4803150999999998E-2</c:v>
                </c:pt>
                <c:pt idx="278">
                  <c:v>-7.0866145000000005E-2</c:v>
                </c:pt>
                <c:pt idx="279">
                  <c:v>-6.2992125999999996E-2</c:v>
                </c:pt>
                <c:pt idx="280">
                  <c:v>-5.9055120000000003E-2</c:v>
                </c:pt>
                <c:pt idx="281">
                  <c:v>-5.5118109999999998E-2</c:v>
                </c:pt>
                <c:pt idx="282">
                  <c:v>-5.1181103999999998E-2</c:v>
                </c:pt>
                <c:pt idx="283">
                  <c:v>-4.7244097999999998E-2</c:v>
                </c:pt>
                <c:pt idx="284">
                  <c:v>-4.3307088000000001E-2</c:v>
                </c:pt>
                <c:pt idx="285">
                  <c:v>-4.3307088000000001E-2</c:v>
                </c:pt>
                <c:pt idx="286">
                  <c:v>-3.9370079000000002E-2</c:v>
                </c:pt>
                <c:pt idx="287">
                  <c:v>-3.5433073000000002E-2</c:v>
                </c:pt>
                <c:pt idx="288">
                  <c:v>-3.1496062999999998E-2</c:v>
                </c:pt>
                <c:pt idx="289">
                  <c:v>-2.7559054999999999E-2</c:v>
                </c:pt>
                <c:pt idx="290">
                  <c:v>-2.7559054999999999E-2</c:v>
                </c:pt>
                <c:pt idx="291">
                  <c:v>-2.7559054999999999E-2</c:v>
                </c:pt>
                <c:pt idx="292">
                  <c:v>-2.7559054999999999E-2</c:v>
                </c:pt>
                <c:pt idx="293">
                  <c:v>-2.3622048999999999E-2</c:v>
                </c:pt>
                <c:pt idx="294">
                  <c:v>-2.3622048999999999E-2</c:v>
                </c:pt>
                <c:pt idx="295">
                  <c:v>-2.3622048999999999E-2</c:v>
                </c:pt>
                <c:pt idx="296">
                  <c:v>-2.3622048999999999E-2</c:v>
                </c:pt>
                <c:pt idx="297">
                  <c:v>-2.3622048999999999E-2</c:v>
                </c:pt>
                <c:pt idx="298">
                  <c:v>-2.7559054999999999E-2</c:v>
                </c:pt>
                <c:pt idx="299">
                  <c:v>-2.7559054999999999E-2</c:v>
                </c:pt>
              </c:numCache>
            </c:numRef>
          </c:yVal>
          <c:smooth val="1"/>
          <c:extLst>
            <c:ext xmlns:c16="http://schemas.microsoft.com/office/drawing/2014/chart" uri="{C3380CC4-5D6E-409C-BE32-E72D297353CC}">
              <c16:uniqueId val="{00000006-686C-482D-9D42-8CC5C30ABE1A}"/>
            </c:ext>
          </c:extLst>
        </c:ser>
        <c:ser>
          <c:idx val="7"/>
          <c:order val="7"/>
          <c:tx>
            <c:strRef>
              <c:f>VW!$R$79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VW!$R$80:$R$379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7-686C-482D-9D42-8CC5C30ABE1A}"/>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1-4058-4B7A-BEC1-ECE1F07D145F}"/>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3.9718501580000001</c:v>
                </c:pt>
                <c:pt idx="9">
                  <c:v>11.915550229999999</c:v>
                </c:pt>
                <c:pt idx="10">
                  <c:v>23.831111910000001</c:v>
                </c:pt>
                <c:pt idx="11">
                  <c:v>39.718517310000003</c:v>
                </c:pt>
                <c:pt idx="12">
                  <c:v>59.577774130000002</c:v>
                </c:pt>
                <c:pt idx="13">
                  <c:v>87.380722210000002</c:v>
                </c:pt>
                <c:pt idx="14">
                  <c:v>115.1837158</c:v>
                </c:pt>
                <c:pt idx="15">
                  <c:v>150.93037409999999</c:v>
                </c:pt>
                <c:pt idx="16">
                  <c:v>190.64888389999999</c:v>
                </c:pt>
                <c:pt idx="17">
                  <c:v>234.3392413</c:v>
                </c:pt>
                <c:pt idx="18">
                  <c:v>282.00144999999998</c:v>
                </c:pt>
                <c:pt idx="19">
                  <c:v>329.66374209999998</c:v>
                </c:pt>
                <c:pt idx="20">
                  <c:v>385.26965330000002</c:v>
                </c:pt>
                <c:pt idx="21">
                  <c:v>444.84732120000001</c:v>
                </c:pt>
                <c:pt idx="22">
                  <c:v>508.39703400000002</c:v>
                </c:pt>
                <c:pt idx="23">
                  <c:v>579.89041859999998</c:v>
                </c:pt>
                <c:pt idx="24">
                  <c:v>659.32737770000006</c:v>
                </c:pt>
                <c:pt idx="25">
                  <c:v>746.70819089999998</c:v>
                </c:pt>
                <c:pt idx="26">
                  <c:v>846.00429659999998</c:v>
                </c:pt>
                <c:pt idx="27">
                  <c:v>953.24445400000002</c:v>
                </c:pt>
                <c:pt idx="28">
                  <c:v>1076.3720080000001</c:v>
                </c:pt>
                <c:pt idx="29">
                  <c:v>1207.4428720000001</c:v>
                </c:pt>
                <c:pt idx="30">
                  <c:v>1358.373413</c:v>
                </c:pt>
                <c:pt idx="31">
                  <c:v>1517.24721</c:v>
                </c:pt>
                <c:pt idx="32">
                  <c:v>1695.9807519999999</c:v>
                </c:pt>
                <c:pt idx="33">
                  <c:v>1894.5734620000001</c:v>
                </c:pt>
                <c:pt idx="34">
                  <c:v>2109.0532549999998</c:v>
                </c:pt>
                <c:pt idx="35">
                  <c:v>2343.392578</c:v>
                </c:pt>
                <c:pt idx="36">
                  <c:v>2593.619021</c:v>
                </c:pt>
                <c:pt idx="37">
                  <c:v>2863.7051860000001</c:v>
                </c:pt>
                <c:pt idx="38">
                  <c:v>3149.6788539999998</c:v>
                </c:pt>
                <c:pt idx="39">
                  <c:v>3451.5390189999998</c:v>
                </c:pt>
                <c:pt idx="40">
                  <c:v>3773.2592770000001</c:v>
                </c:pt>
                <c:pt idx="41">
                  <c:v>4110.8670330000004</c:v>
                </c:pt>
                <c:pt idx="42">
                  <c:v>4460.3886480000001</c:v>
                </c:pt>
                <c:pt idx="43">
                  <c:v>4821.8274289999999</c:v>
                </c:pt>
                <c:pt idx="44">
                  <c:v>5183.2662529999998</c:v>
                </c:pt>
                <c:pt idx="45">
                  <c:v>5548.6772460000002</c:v>
                </c:pt>
                <c:pt idx="46">
                  <c:v>5914.087751</c:v>
                </c:pt>
                <c:pt idx="47">
                  <c:v>6275.5253670000002</c:v>
                </c:pt>
                <c:pt idx="48">
                  <c:v>6625.0486799999999</c:v>
                </c:pt>
                <c:pt idx="49">
                  <c:v>6962.6564189999999</c:v>
                </c:pt>
                <c:pt idx="50">
                  <c:v>7284.3764650000003</c:v>
                </c:pt>
                <c:pt idx="51">
                  <c:v>7582.2658819999997</c:v>
                </c:pt>
                <c:pt idx="52">
                  <c:v>7852.3508389999997</c:v>
                </c:pt>
                <c:pt idx="53">
                  <c:v>8102.5776720000003</c:v>
                </c:pt>
                <c:pt idx="54">
                  <c:v>8321.0300769999994</c:v>
                </c:pt>
                <c:pt idx="55">
                  <c:v>8515.6503909999992</c:v>
                </c:pt>
                <c:pt idx="56">
                  <c:v>8678.497206</c:v>
                </c:pt>
                <c:pt idx="57">
                  <c:v>8813.5396770000007</c:v>
                </c:pt>
                <c:pt idx="58">
                  <c:v>8920.7791159999997</c:v>
                </c:pt>
                <c:pt idx="59">
                  <c:v>9004.1884019999998</c:v>
                </c:pt>
                <c:pt idx="60">
                  <c:v>9059.7939449999994</c:v>
                </c:pt>
                <c:pt idx="61">
                  <c:v>9099.5127100000009</c:v>
                </c:pt>
                <c:pt idx="62">
                  <c:v>9115.4003460000004</c:v>
                </c:pt>
                <c:pt idx="63">
                  <c:v>9119.3720699999994</c:v>
                </c:pt>
                <c:pt idx="64">
                  <c:v>9115.4003909999992</c:v>
                </c:pt>
                <c:pt idx="65">
                  <c:v>9099.5126949999994</c:v>
                </c:pt>
                <c:pt idx="66">
                  <c:v>9083.6259470000005</c:v>
                </c:pt>
                <c:pt idx="67">
                  <c:v>9063.7666470000004</c:v>
                </c:pt>
                <c:pt idx="68">
                  <c:v>9043.9072570000008</c:v>
                </c:pt>
                <c:pt idx="69">
                  <c:v>9028.0195459999995</c:v>
                </c:pt>
                <c:pt idx="70">
                  <c:v>9016.1044920000004</c:v>
                </c:pt>
                <c:pt idx="71">
                  <c:v>9012.1318360000005</c:v>
                </c:pt>
                <c:pt idx="72">
                  <c:v>9016.1044469999997</c:v>
                </c:pt>
                <c:pt idx="73">
                  <c:v>9028.0195010000007</c:v>
                </c:pt>
                <c:pt idx="74">
                  <c:v>9051.8505710000009</c:v>
                </c:pt>
                <c:pt idx="75">
                  <c:v>9083.6259769999997</c:v>
                </c:pt>
                <c:pt idx="76">
                  <c:v>9119.3721000000005</c:v>
                </c:pt>
                <c:pt idx="77">
                  <c:v>9163.0623639999994</c:v>
                </c:pt>
                <c:pt idx="78">
                  <c:v>9214.6961979999996</c:v>
                </c:pt>
                <c:pt idx="79">
                  <c:v>9278.2460339999998</c:v>
                </c:pt>
                <c:pt idx="80">
                  <c:v>9341.7958980000003</c:v>
                </c:pt>
                <c:pt idx="81">
                  <c:v>9409.3171419999999</c:v>
                </c:pt>
                <c:pt idx="82">
                  <c:v>9484.7823779999999</c:v>
                </c:pt>
                <c:pt idx="83">
                  <c:v>9556.2752700000001</c:v>
                </c:pt>
                <c:pt idx="84">
                  <c:v>9627.7690779999994</c:v>
                </c:pt>
                <c:pt idx="85">
                  <c:v>9691.3183590000008</c:v>
                </c:pt>
                <c:pt idx="86">
                  <c:v>9754.8679229999998</c:v>
                </c:pt>
                <c:pt idx="87">
                  <c:v>9806.5030210000004</c:v>
                </c:pt>
                <c:pt idx="88">
                  <c:v>9850.1932680000009</c:v>
                </c:pt>
                <c:pt idx="89">
                  <c:v>9881.9675920000009</c:v>
                </c:pt>
                <c:pt idx="90">
                  <c:v>9897.8554690000001</c:v>
                </c:pt>
                <c:pt idx="91">
                  <c:v>9897.8555290000004</c:v>
                </c:pt>
                <c:pt idx="92">
                  <c:v>9881.9677429999992</c:v>
                </c:pt>
                <c:pt idx="93">
                  <c:v>9850.1934500000007</c:v>
                </c:pt>
                <c:pt idx="94">
                  <c:v>9798.5589560000008</c:v>
                </c:pt>
                <c:pt idx="95">
                  <c:v>9731.0371090000008</c:v>
                </c:pt>
                <c:pt idx="96">
                  <c:v>9647.6292080000003</c:v>
                </c:pt>
                <c:pt idx="97">
                  <c:v>9548.3318199999994</c:v>
                </c:pt>
                <c:pt idx="98">
                  <c:v>9429.1769989999993</c:v>
                </c:pt>
                <c:pt idx="99">
                  <c:v>9290.1629240000002</c:v>
                </c:pt>
                <c:pt idx="100">
                  <c:v>9139.2314449999994</c:v>
                </c:pt>
                <c:pt idx="101">
                  <c:v>8972.4147269999994</c:v>
                </c:pt>
                <c:pt idx="102">
                  <c:v>8797.6520120000005</c:v>
                </c:pt>
                <c:pt idx="103">
                  <c:v>8618.9192770000009</c:v>
                </c:pt>
                <c:pt idx="104">
                  <c:v>8424.2990289999998</c:v>
                </c:pt>
                <c:pt idx="105">
                  <c:v>8221.7333980000003</c:v>
                </c:pt>
                <c:pt idx="106">
                  <c:v>8015.1980510000003</c:v>
                </c:pt>
                <c:pt idx="107">
                  <c:v>7808.6607409999997</c:v>
                </c:pt>
                <c:pt idx="108">
                  <c:v>7602.1249040000002</c:v>
                </c:pt>
                <c:pt idx="109">
                  <c:v>7391.6178760000003</c:v>
                </c:pt>
                <c:pt idx="110">
                  <c:v>7185.080078</c:v>
                </c:pt>
                <c:pt idx="111">
                  <c:v>6986.4885780000004</c:v>
                </c:pt>
                <c:pt idx="112">
                  <c:v>6791.8663370000004</c:v>
                </c:pt>
                <c:pt idx="113">
                  <c:v>6601.2181350000001</c:v>
                </c:pt>
                <c:pt idx="114">
                  <c:v>6414.5421029999998</c:v>
                </c:pt>
                <c:pt idx="115">
                  <c:v>6239.779297</c:v>
                </c:pt>
                <c:pt idx="116">
                  <c:v>6065.0187299999998</c:v>
                </c:pt>
                <c:pt idx="117">
                  <c:v>5898.199893</c:v>
                </c:pt>
                <c:pt idx="118">
                  <c:v>5739.3264740000004</c:v>
                </c:pt>
                <c:pt idx="119">
                  <c:v>5588.3963229999999</c:v>
                </c:pt>
                <c:pt idx="120">
                  <c:v>5441.4370120000003</c:v>
                </c:pt>
                <c:pt idx="121">
                  <c:v>5302.4229059999998</c:v>
                </c:pt>
                <c:pt idx="122">
                  <c:v>5167.3791229999997</c:v>
                </c:pt>
                <c:pt idx="123">
                  <c:v>5028.3650180000004</c:v>
                </c:pt>
                <c:pt idx="124">
                  <c:v>4897.2941810000002</c:v>
                </c:pt>
                <c:pt idx="125">
                  <c:v>4770.1943359999996</c:v>
                </c:pt>
                <c:pt idx="126">
                  <c:v>4655.0111649999999</c:v>
                </c:pt>
                <c:pt idx="127">
                  <c:v>4535.8547390000003</c:v>
                </c:pt>
                <c:pt idx="128">
                  <c:v>4412.7277800000002</c:v>
                </c:pt>
                <c:pt idx="129">
                  <c:v>4289.6008220000003</c:v>
                </c:pt>
                <c:pt idx="130">
                  <c:v>4174.4165039999998</c:v>
                </c:pt>
                <c:pt idx="131">
                  <c:v>4059.2330889999998</c:v>
                </c:pt>
                <c:pt idx="132">
                  <c:v>3944.0488310000001</c:v>
                </c:pt>
                <c:pt idx="133">
                  <c:v>3824.8937959999998</c:v>
                </c:pt>
                <c:pt idx="134">
                  <c:v>3709.7103510000002</c:v>
                </c:pt>
                <c:pt idx="135">
                  <c:v>3590.5541990000002</c:v>
                </c:pt>
                <c:pt idx="136">
                  <c:v>3471.399105</c:v>
                </c:pt>
                <c:pt idx="137">
                  <c:v>3348.271029</c:v>
                </c:pt>
                <c:pt idx="138">
                  <c:v>3233.0876130000001</c:v>
                </c:pt>
                <c:pt idx="139">
                  <c:v>3113.932519</c:v>
                </c:pt>
                <c:pt idx="140">
                  <c:v>2994.7763669999999</c:v>
                </c:pt>
                <c:pt idx="141">
                  <c:v>2875.6212730000002</c:v>
                </c:pt>
                <c:pt idx="142">
                  <c:v>2752.4931969999998</c:v>
                </c:pt>
                <c:pt idx="143">
                  <c:v>2637.3100250000002</c:v>
                </c:pt>
                <c:pt idx="144">
                  <c:v>2518.1546870000002</c:v>
                </c:pt>
                <c:pt idx="145">
                  <c:v>2402.9704590000001</c:v>
                </c:pt>
                <c:pt idx="146">
                  <c:v>2287.787288</c:v>
                </c:pt>
                <c:pt idx="147">
                  <c:v>2172.6028160000001</c:v>
                </c:pt>
                <c:pt idx="148">
                  <c:v>2061.3913240000002</c:v>
                </c:pt>
                <c:pt idx="149">
                  <c:v>1954.151666</c:v>
                </c:pt>
                <c:pt idx="150">
                  <c:v>1842.939331</c:v>
                </c:pt>
                <c:pt idx="151">
                  <c:v>1735.699764</c:v>
                </c:pt>
                <c:pt idx="152">
                  <c:v>1628.4591399999999</c:v>
                </c:pt>
                <c:pt idx="153">
                  <c:v>1521.2195710000001</c:v>
                </c:pt>
                <c:pt idx="154">
                  <c:v>1417.951806</c:v>
                </c:pt>
                <c:pt idx="155">
                  <c:v>1318.6549070000001</c:v>
                </c:pt>
                <c:pt idx="156">
                  <c:v>1223.3308059999999</c:v>
                </c:pt>
                <c:pt idx="157">
                  <c:v>1128.0057999999999</c:v>
                </c:pt>
                <c:pt idx="158">
                  <c:v>1036.6534710000001</c:v>
                </c:pt>
                <c:pt idx="159">
                  <c:v>945.30132460000004</c:v>
                </c:pt>
                <c:pt idx="160">
                  <c:v>857.9200439</c:v>
                </c:pt>
                <c:pt idx="161">
                  <c:v>774.51141029999997</c:v>
                </c:pt>
                <c:pt idx="162">
                  <c:v>691.10284160000003</c:v>
                </c:pt>
                <c:pt idx="163">
                  <c:v>615.63799449999999</c:v>
                </c:pt>
                <c:pt idx="164">
                  <c:v>540.17163349999998</c:v>
                </c:pt>
                <c:pt idx="165">
                  <c:v>472.65039059999998</c:v>
                </c:pt>
                <c:pt idx="166">
                  <c:v>401.1573454</c:v>
                </c:pt>
                <c:pt idx="167">
                  <c:v>337.60790809999997</c:v>
                </c:pt>
                <c:pt idx="168">
                  <c:v>278.03017829999999</c:v>
                </c:pt>
                <c:pt idx="169">
                  <c:v>218.451617</c:v>
                </c:pt>
                <c:pt idx="170">
                  <c:v>162.845932</c:v>
                </c:pt>
                <c:pt idx="171">
                  <c:v>115.1838893</c:v>
                </c:pt>
                <c:pt idx="172">
                  <c:v>67.521849000000003</c:v>
                </c:pt>
                <c:pt idx="173">
                  <c:v>23.831657610000001</c:v>
                </c:pt>
                <c:pt idx="174">
                  <c:v>-15.887529000000001</c:v>
                </c:pt>
                <c:pt idx="175">
                  <c:v>-51.634075160000002</c:v>
                </c:pt>
                <c:pt idx="176">
                  <c:v>-83.408769019999994</c:v>
                </c:pt>
                <c:pt idx="177">
                  <c:v>-107.239884</c:v>
                </c:pt>
                <c:pt idx="178">
                  <c:v>-131.07093929999999</c:v>
                </c:pt>
                <c:pt idx="179">
                  <c:v>-150.93043449999999</c:v>
                </c:pt>
                <c:pt idx="180">
                  <c:v>-162.845932</c:v>
                </c:pt>
                <c:pt idx="181">
                  <c:v>-178.73327699999999</c:v>
                </c:pt>
                <c:pt idx="182">
                  <c:v>-186.6769262</c:v>
                </c:pt>
                <c:pt idx="183">
                  <c:v>-194.62056089999999</c:v>
                </c:pt>
                <c:pt idx="184">
                  <c:v>-198.59260560000001</c:v>
                </c:pt>
                <c:pt idx="185">
                  <c:v>-202.56445310000001</c:v>
                </c:pt>
                <c:pt idx="186">
                  <c:v>-206.5362403</c:v>
                </c:pt>
                <c:pt idx="187">
                  <c:v>-210.50802669999999</c:v>
                </c:pt>
                <c:pt idx="188">
                  <c:v>-210.50814819999999</c:v>
                </c:pt>
                <c:pt idx="189">
                  <c:v>-214.48001099999999</c:v>
                </c:pt>
                <c:pt idx="190">
                  <c:v>-218.45185849999999</c:v>
                </c:pt>
                <c:pt idx="191">
                  <c:v>-222.4237061</c:v>
                </c:pt>
                <c:pt idx="192">
                  <c:v>-226.39556880000001</c:v>
                </c:pt>
                <c:pt idx="193">
                  <c:v>-226.39556880000001</c:v>
                </c:pt>
                <c:pt idx="194">
                  <c:v>-230.3674164</c:v>
                </c:pt>
                <c:pt idx="195">
                  <c:v>-230.3674164</c:v>
                </c:pt>
                <c:pt idx="196">
                  <c:v>-230.3674164</c:v>
                </c:pt>
                <c:pt idx="197">
                  <c:v>-230.3674164</c:v>
                </c:pt>
                <c:pt idx="198">
                  <c:v>-226.39556880000001</c:v>
                </c:pt>
                <c:pt idx="199">
                  <c:v>-226.39556880000001</c:v>
                </c:pt>
                <c:pt idx="200">
                  <c:v>-222.4237061</c:v>
                </c:pt>
                <c:pt idx="201">
                  <c:v>-222.4237061</c:v>
                </c:pt>
                <c:pt idx="202">
                  <c:v>-222.4237061</c:v>
                </c:pt>
                <c:pt idx="203">
                  <c:v>-218.45185849999999</c:v>
                </c:pt>
                <c:pt idx="204">
                  <c:v>-218.45185849999999</c:v>
                </c:pt>
                <c:pt idx="205">
                  <c:v>-218.45185849999999</c:v>
                </c:pt>
                <c:pt idx="206">
                  <c:v>-222.4237061</c:v>
                </c:pt>
                <c:pt idx="207">
                  <c:v>-222.4237061</c:v>
                </c:pt>
                <c:pt idx="208">
                  <c:v>-226.39556880000001</c:v>
                </c:pt>
                <c:pt idx="209">
                  <c:v>-226.39556880000001</c:v>
                </c:pt>
                <c:pt idx="210">
                  <c:v>-230.3674164</c:v>
                </c:pt>
                <c:pt idx="211">
                  <c:v>-230.3674164</c:v>
                </c:pt>
                <c:pt idx="212">
                  <c:v>-230.3674164</c:v>
                </c:pt>
                <c:pt idx="213">
                  <c:v>-230.3674164</c:v>
                </c:pt>
                <c:pt idx="214">
                  <c:v>-230.3674164</c:v>
                </c:pt>
                <c:pt idx="215">
                  <c:v>-226.39556880000001</c:v>
                </c:pt>
                <c:pt idx="216">
                  <c:v>-226.39556880000001</c:v>
                </c:pt>
                <c:pt idx="217">
                  <c:v>-222.42382760000001</c:v>
                </c:pt>
                <c:pt idx="218">
                  <c:v>-222.4237061</c:v>
                </c:pt>
                <c:pt idx="219">
                  <c:v>-222.4237061</c:v>
                </c:pt>
                <c:pt idx="220">
                  <c:v>-218.45185849999999</c:v>
                </c:pt>
                <c:pt idx="221">
                  <c:v>-222.4237061</c:v>
                </c:pt>
                <c:pt idx="222">
                  <c:v>-222.4237061</c:v>
                </c:pt>
                <c:pt idx="223">
                  <c:v>-222.4237061</c:v>
                </c:pt>
                <c:pt idx="224">
                  <c:v>-226.39556880000001</c:v>
                </c:pt>
                <c:pt idx="225">
                  <c:v>-230.3674164</c:v>
                </c:pt>
                <c:pt idx="226">
                  <c:v>-230.3674164</c:v>
                </c:pt>
                <c:pt idx="227">
                  <c:v>-234.33926389999999</c:v>
                </c:pt>
                <c:pt idx="228">
                  <c:v>-234.33926389999999</c:v>
                </c:pt>
                <c:pt idx="229">
                  <c:v>-238.31112669999999</c:v>
                </c:pt>
                <c:pt idx="230">
                  <c:v>-238.31112669999999</c:v>
                </c:pt>
                <c:pt idx="231">
                  <c:v>-238.31112669999999</c:v>
                </c:pt>
                <c:pt idx="232">
                  <c:v>-238.31112669999999</c:v>
                </c:pt>
                <c:pt idx="233">
                  <c:v>-234.33944579999999</c:v>
                </c:pt>
                <c:pt idx="234">
                  <c:v>-234.33926389999999</c:v>
                </c:pt>
                <c:pt idx="235">
                  <c:v>-234.33926389999999</c:v>
                </c:pt>
                <c:pt idx="236">
                  <c:v>-230.3674164</c:v>
                </c:pt>
                <c:pt idx="237">
                  <c:v>-230.3674164</c:v>
                </c:pt>
                <c:pt idx="238">
                  <c:v>-230.3674164</c:v>
                </c:pt>
                <c:pt idx="239">
                  <c:v>-226.39556880000001</c:v>
                </c:pt>
                <c:pt idx="240">
                  <c:v>-226.39556880000001</c:v>
                </c:pt>
                <c:pt idx="241">
                  <c:v>-222.4237665</c:v>
                </c:pt>
                <c:pt idx="242">
                  <c:v>-222.4237061</c:v>
                </c:pt>
                <c:pt idx="243">
                  <c:v>-222.4237061</c:v>
                </c:pt>
                <c:pt idx="244">
                  <c:v>-222.4237061</c:v>
                </c:pt>
                <c:pt idx="245">
                  <c:v>-222.4237061</c:v>
                </c:pt>
                <c:pt idx="246">
                  <c:v>-222.4237061</c:v>
                </c:pt>
                <c:pt idx="247">
                  <c:v>-222.4237061</c:v>
                </c:pt>
                <c:pt idx="248">
                  <c:v>-222.4237061</c:v>
                </c:pt>
                <c:pt idx="249">
                  <c:v>-222.4237061</c:v>
                </c:pt>
                <c:pt idx="250">
                  <c:v>-222.4237061</c:v>
                </c:pt>
                <c:pt idx="251">
                  <c:v>-222.4237061</c:v>
                </c:pt>
                <c:pt idx="252">
                  <c:v>-222.4237061</c:v>
                </c:pt>
                <c:pt idx="253">
                  <c:v>-222.4237061</c:v>
                </c:pt>
                <c:pt idx="254">
                  <c:v>-222.4237061</c:v>
                </c:pt>
                <c:pt idx="255">
                  <c:v>-222.4237061</c:v>
                </c:pt>
                <c:pt idx="256">
                  <c:v>-222.4237061</c:v>
                </c:pt>
                <c:pt idx="257">
                  <c:v>-222.4237061</c:v>
                </c:pt>
                <c:pt idx="258">
                  <c:v>-222.4237061</c:v>
                </c:pt>
                <c:pt idx="259">
                  <c:v>-222.4237061</c:v>
                </c:pt>
                <c:pt idx="260">
                  <c:v>-226.39556880000001</c:v>
                </c:pt>
                <c:pt idx="261">
                  <c:v>-226.39556880000001</c:v>
                </c:pt>
                <c:pt idx="262">
                  <c:v>-226.39556880000001</c:v>
                </c:pt>
                <c:pt idx="263">
                  <c:v>-226.39556880000001</c:v>
                </c:pt>
                <c:pt idx="264">
                  <c:v>-226.39556880000001</c:v>
                </c:pt>
                <c:pt idx="265">
                  <c:v>-230.3674164</c:v>
                </c:pt>
                <c:pt idx="266">
                  <c:v>-230.3674164</c:v>
                </c:pt>
                <c:pt idx="267">
                  <c:v>-230.3674164</c:v>
                </c:pt>
                <c:pt idx="268">
                  <c:v>-230.3674164</c:v>
                </c:pt>
                <c:pt idx="269">
                  <c:v>-230.3674164</c:v>
                </c:pt>
                <c:pt idx="270">
                  <c:v>-230.3674164</c:v>
                </c:pt>
                <c:pt idx="271">
                  <c:v>-230.3674164</c:v>
                </c:pt>
                <c:pt idx="272">
                  <c:v>-230.3674164</c:v>
                </c:pt>
                <c:pt idx="273">
                  <c:v>-230.3674164</c:v>
                </c:pt>
                <c:pt idx="274">
                  <c:v>-230.3674164</c:v>
                </c:pt>
                <c:pt idx="275">
                  <c:v>-230.3674164</c:v>
                </c:pt>
                <c:pt idx="276">
                  <c:v>-230.3674164</c:v>
                </c:pt>
                <c:pt idx="277">
                  <c:v>-230.3674164</c:v>
                </c:pt>
                <c:pt idx="278">
                  <c:v>-230.3674164</c:v>
                </c:pt>
                <c:pt idx="279">
                  <c:v>-230.3674164</c:v>
                </c:pt>
                <c:pt idx="280">
                  <c:v>-230.3674164</c:v>
                </c:pt>
                <c:pt idx="281">
                  <c:v>-230.3674164</c:v>
                </c:pt>
                <c:pt idx="282">
                  <c:v>-230.3674164</c:v>
                </c:pt>
                <c:pt idx="283">
                  <c:v>-230.3674164</c:v>
                </c:pt>
                <c:pt idx="284">
                  <c:v>-230.3674164</c:v>
                </c:pt>
                <c:pt idx="285">
                  <c:v>-230.3674164</c:v>
                </c:pt>
                <c:pt idx="286">
                  <c:v>-230.3674164</c:v>
                </c:pt>
                <c:pt idx="287">
                  <c:v>-230.3674164</c:v>
                </c:pt>
                <c:pt idx="288">
                  <c:v>-230.3674164</c:v>
                </c:pt>
                <c:pt idx="289">
                  <c:v>-230.3674164</c:v>
                </c:pt>
                <c:pt idx="290">
                  <c:v>-230.3674164</c:v>
                </c:pt>
                <c:pt idx="291">
                  <c:v>-230.3674164</c:v>
                </c:pt>
                <c:pt idx="292">
                  <c:v>-230.3674164</c:v>
                </c:pt>
                <c:pt idx="293">
                  <c:v>-230.3674164</c:v>
                </c:pt>
                <c:pt idx="294">
                  <c:v>-230.3674164</c:v>
                </c:pt>
                <c:pt idx="295">
                  <c:v>-230.3674164</c:v>
                </c:pt>
                <c:pt idx="296">
                  <c:v>-230.3674164</c:v>
                </c:pt>
                <c:pt idx="297">
                  <c:v>-230.3674164</c:v>
                </c:pt>
                <c:pt idx="298">
                  <c:v>-230.3674164</c:v>
                </c:pt>
                <c:pt idx="299">
                  <c:v>-230.3674164</c:v>
                </c:pt>
              </c:numCache>
            </c:numRef>
          </c:yVal>
          <c:smooth val="1"/>
          <c:extLst>
            <c:ext xmlns:c16="http://schemas.microsoft.com/office/drawing/2014/chart" uri="{C3380CC4-5D6E-409C-BE32-E72D297353CC}">
              <c16:uniqueId val="{00000008-686C-482D-9D42-8CC5C30ABE1A}"/>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Summary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tx>
            <c:strRef>
              <c:f>DM_Summary!$D$27</c:f>
              <c:strCache>
                <c:ptCount val="1"/>
                <c:pt idx="0">
                  <c:v>@FWD Test Temperature</c:v>
                </c:pt>
              </c:strCache>
            </c:strRef>
          </c:tx>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DM_Summary!$BA$27:$BO$27</c:f>
              <c:numCache>
                <c:formatCode>0.00E+00</c:formatCode>
                <c:ptCount val="15"/>
                <c:pt idx="0">
                  <c:v>983.43160873559123</c:v>
                </c:pt>
                <c:pt idx="1">
                  <c:v>1204.4789480565601</c:v>
                </c:pt>
                <c:pt idx="2">
                  <c:v>1625.0773371976359</c:v>
                </c:pt>
                <c:pt idx="3">
                  <c:v>2496.196636417731</c:v>
                </c:pt>
                <c:pt idx="4">
                  <c:v>4498.9876497467021</c:v>
                </c:pt>
                <c:pt idx="5">
                  <c:v>9642.4287821186717</c:v>
                </c:pt>
                <c:pt idx="6">
                  <c:v>24069.792262059564</c:v>
                </c:pt>
                <c:pt idx="7">
                  <c:v>65647.936483026482</c:v>
                </c:pt>
                <c:pt idx="8">
                  <c:v>178013.52718058525</c:v>
                </c:pt>
                <c:pt idx="9">
                  <c:v>437628.57134735078</c:v>
                </c:pt>
                <c:pt idx="10">
                  <c:v>919468.26414179406</c:v>
                </c:pt>
                <c:pt idx="11">
                  <c:v>1624734.4525166203</c:v>
                </c:pt>
                <c:pt idx="12">
                  <c:v>2454077.4501196286</c:v>
                </c:pt>
                <c:pt idx="13">
                  <c:v>3268544.9261070085</c:v>
                </c:pt>
                <c:pt idx="14">
                  <c:v>3966189.8466162952</c:v>
                </c:pt>
              </c:numCache>
            </c:numRef>
          </c:yVal>
          <c:smooth val="1"/>
          <c:extLst>
            <c:ext xmlns:c16="http://schemas.microsoft.com/office/drawing/2014/chart" uri="{C3380CC4-5D6E-409C-BE32-E72D297353CC}">
              <c16:uniqueId val="{00000007-EFB9-4EFF-A543-C22957633460}"/>
            </c:ext>
          </c:extLst>
        </c:ser>
        <c:ser>
          <c:idx val="5"/>
          <c:order val="1"/>
          <c:tx>
            <c:strRef>
              <c:f>DM_Summary!$D$28</c:f>
              <c:strCache>
                <c:ptCount val="1"/>
                <c:pt idx="0">
                  <c:v>@Refeference Temperature</c:v>
                </c:pt>
              </c:strCache>
            </c:strRef>
          </c:tx>
          <c:spPr>
            <a:ln w="15875" cap="rnd">
              <a:solidFill>
                <a:srgbClr val="C00000"/>
              </a:solidFill>
              <a:prstDash val="dash"/>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DM_Summary!$BA$28:$BO$28</c:f>
              <c:numCache>
                <c:formatCode>0.00E+00</c:formatCode>
                <c:ptCount val="15"/>
                <c:pt idx="0">
                  <c:v>960.94982204498501</c:v>
                </c:pt>
                <c:pt idx="1">
                  <c:v>1163.4754649256809</c:v>
                </c:pt>
                <c:pt idx="2">
                  <c:v>1544.8303184598738</c:v>
                </c:pt>
                <c:pt idx="3">
                  <c:v>2323.9632289410893</c:v>
                </c:pt>
                <c:pt idx="4">
                  <c:v>4086.8442522243886</c:v>
                </c:pt>
                <c:pt idx="5">
                  <c:v>8544.5706660151391</c:v>
                </c:pt>
                <c:pt idx="6">
                  <c:v>20924.972341960496</c:v>
                </c:pt>
                <c:pt idx="7">
                  <c:v>56649.376738290746</c:v>
                </c:pt>
                <c:pt idx="8">
                  <c:v>154693.81776108872</c:v>
                </c:pt>
                <c:pt idx="9">
                  <c:v>387547.54200772673</c:v>
                </c:pt>
                <c:pt idx="10">
                  <c:v>834630.74296815088</c:v>
                </c:pt>
                <c:pt idx="11">
                  <c:v>1511633.756717212</c:v>
                </c:pt>
                <c:pt idx="12">
                  <c:v>2331662.8979659588</c:v>
                </c:pt>
                <c:pt idx="13">
                  <c:v>3156044.02810123</c:v>
                </c:pt>
                <c:pt idx="14">
                  <c:v>3874460.3521685912</c:v>
                </c:pt>
              </c:numCache>
            </c:numRef>
          </c:yVal>
          <c:smooth val="1"/>
          <c:extLst>
            <c:ext xmlns:c16="http://schemas.microsoft.com/office/drawing/2014/chart" uri="{C3380CC4-5D6E-409C-BE32-E72D297353CC}">
              <c16:uniqueId val="{00000006-EFB9-4EFF-A543-C22957633460}"/>
            </c:ext>
          </c:extLst>
        </c:ser>
        <c:ser>
          <c:idx val="0"/>
          <c:order val="2"/>
          <c:tx>
            <c:strRef>
              <c:f>DM_Summary!$AZ$36</c:f>
              <c:strCache>
                <c:ptCount val="1"/>
                <c:pt idx="0">
                  <c:v>14⁰F</c:v>
                </c:pt>
              </c:strCache>
            </c:strRef>
          </c:tx>
          <c:spPr>
            <a:ln w="19050" cap="rnd">
              <a:noFill/>
              <a:round/>
            </a:ln>
            <a:effectLst/>
          </c:spPr>
          <c:marker>
            <c:symbol val="circle"/>
            <c:size val="6"/>
            <c:spPr>
              <a:solidFill>
                <a:schemeClr val="accent1"/>
              </a:solidFill>
              <a:ln w="9525">
                <a:solidFill>
                  <a:schemeClr val="tx1"/>
                </a:solidFill>
              </a:ln>
              <a:effectLst/>
            </c:spPr>
          </c:marker>
          <c:xVal>
            <c:numRef>
              <c:f>DM_Summary!$E$45:$J$45</c:f>
              <c:numCache>
                <c:formatCode>0.0E+00</c:formatCode>
                <c:ptCount val="6"/>
                <c:pt idx="0">
                  <c:v>3.7109135802469142</c:v>
                </c:pt>
                <c:pt idx="1">
                  <c:v>4.4098835845829329</c:v>
                </c:pt>
                <c:pt idx="2">
                  <c:v>4.7109135802469142</c:v>
                </c:pt>
                <c:pt idx="3">
                  <c:v>5.4098835845829329</c:v>
                </c:pt>
                <c:pt idx="4">
                  <c:v>5.7109135802469142</c:v>
                </c:pt>
                <c:pt idx="5">
                  <c:v>6.1088535889189517</c:v>
                </c:pt>
              </c:numCache>
            </c:numRef>
          </c:xVal>
          <c:yVal>
            <c:numRef>
              <c:f>DM_Summary!$E$36:$J$36</c:f>
              <c:numCache>
                <c:formatCode>0.0E+00</c:formatCode>
                <c:ptCount val="6"/>
                <c:pt idx="0">
                  <c:v>1295662.060207027</c:v>
                </c:pt>
                <c:pt idx="1">
                  <c:v>1838140.3290440666</c:v>
                </c:pt>
                <c:pt idx="2">
                  <c:v>2087977.0387678652</c:v>
                </c:pt>
                <c:pt idx="3">
                  <c:v>2676612.3845498925</c:v>
                </c:pt>
                <c:pt idx="4">
                  <c:v>2924870.7055615606</c:v>
                </c:pt>
                <c:pt idx="5">
                  <c:v>3240782.4469064404</c:v>
                </c:pt>
              </c:numCache>
            </c:numRef>
          </c:yVal>
          <c:smooth val="1"/>
          <c:extLst>
            <c:ext xmlns:c16="http://schemas.microsoft.com/office/drawing/2014/chart" uri="{C3380CC4-5D6E-409C-BE32-E72D297353CC}">
              <c16:uniqueId val="{00000000-EFB9-4EFF-A543-C22957633460}"/>
            </c:ext>
          </c:extLst>
        </c:ser>
        <c:ser>
          <c:idx val="1"/>
          <c:order val="3"/>
          <c:tx>
            <c:strRef>
              <c:f>DM_Summary!$AZ$37</c:f>
              <c:strCache>
                <c:ptCount val="1"/>
                <c:pt idx="0">
                  <c:v>40⁰F</c:v>
                </c:pt>
              </c:strCache>
            </c:strRef>
          </c:tx>
          <c:spPr>
            <a:ln w="19050" cap="rnd">
              <a:noFill/>
              <a:round/>
            </a:ln>
            <a:effectLst/>
          </c:spPr>
          <c:marker>
            <c:symbol val="square"/>
            <c:size val="6"/>
            <c:spPr>
              <a:solidFill>
                <a:schemeClr val="accent2"/>
              </a:solidFill>
              <a:ln w="9525">
                <a:solidFill>
                  <a:schemeClr val="tx1"/>
                </a:solidFill>
              </a:ln>
              <a:effectLst/>
            </c:spPr>
          </c:marker>
          <c:xVal>
            <c:numRef>
              <c:f>DM_Summary!$E$46:$J$46</c:f>
              <c:numCache>
                <c:formatCode>0.0E+00</c:formatCode>
                <c:ptCount val="6"/>
                <c:pt idx="0">
                  <c:v>1.3551851851851846</c:v>
                </c:pt>
                <c:pt idx="1">
                  <c:v>2.0541551895212034</c:v>
                </c:pt>
                <c:pt idx="2">
                  <c:v>2.3551851851851846</c:v>
                </c:pt>
                <c:pt idx="3">
                  <c:v>3.0541551895212034</c:v>
                </c:pt>
                <c:pt idx="4">
                  <c:v>3.3551851851851846</c:v>
                </c:pt>
                <c:pt idx="5">
                  <c:v>3.7531251938572225</c:v>
                </c:pt>
              </c:numCache>
            </c:numRef>
          </c:xVal>
          <c:yVal>
            <c:numRef>
              <c:f>DM_Summary!$E$37:$J$37</c:f>
              <c:numCache>
                <c:formatCode>0.0E+00</c:formatCode>
                <c:ptCount val="6"/>
                <c:pt idx="0">
                  <c:v>217404.93415405109</c:v>
                </c:pt>
                <c:pt idx="1">
                  <c:v>405712.11991015502</c:v>
                </c:pt>
                <c:pt idx="2">
                  <c:v>518884.32819401973</c:v>
                </c:pt>
                <c:pt idx="3">
                  <c:v>865752.69242449792</c:v>
                </c:pt>
                <c:pt idx="4">
                  <c:v>1051215.332365924</c:v>
                </c:pt>
                <c:pt idx="5">
                  <c:v>1326308.1417271285</c:v>
                </c:pt>
              </c:numCache>
            </c:numRef>
          </c:yVal>
          <c:smooth val="1"/>
          <c:extLst>
            <c:ext xmlns:c16="http://schemas.microsoft.com/office/drawing/2014/chart" uri="{C3380CC4-5D6E-409C-BE32-E72D297353CC}">
              <c16:uniqueId val="{00000002-EFB9-4EFF-A543-C22957633460}"/>
            </c:ext>
          </c:extLst>
        </c:ser>
        <c:ser>
          <c:idx val="2"/>
          <c:order val="4"/>
          <c:tx>
            <c:strRef>
              <c:f>DM_Summary!$AZ$38</c:f>
              <c:strCache>
                <c:ptCount val="1"/>
                <c:pt idx="0">
                  <c:v>70⁰F</c:v>
                </c:pt>
              </c:strCache>
            </c:strRef>
          </c:tx>
          <c:spPr>
            <a:ln w="19050" cap="rnd">
              <a:noFill/>
              <a:round/>
            </a:ln>
            <a:effectLst/>
          </c:spPr>
          <c:marker>
            <c:symbol val="diamond"/>
            <c:size val="7"/>
            <c:spPr>
              <a:solidFill>
                <a:srgbClr val="92D050"/>
              </a:solidFill>
              <a:ln w="9525">
                <a:solidFill>
                  <a:schemeClr val="tx1"/>
                </a:solidFill>
              </a:ln>
              <a:effectLst/>
            </c:spPr>
          </c:marker>
          <c:xVal>
            <c:numRef>
              <c:f>DM_Summary!$E$47:$J$47</c:f>
              <c:numCache>
                <c:formatCode>0.0E+00</c:formatCode>
                <c:ptCount val="6"/>
                <c:pt idx="0">
                  <c:v>-1</c:v>
                </c:pt>
                <c:pt idx="1">
                  <c:v>-0.3010299956639812</c:v>
                </c:pt>
                <c:pt idx="2">
                  <c:v>0</c:v>
                </c:pt>
                <c:pt idx="3">
                  <c:v>0.69897000433601886</c:v>
                </c:pt>
                <c:pt idx="4">
                  <c:v>1</c:v>
                </c:pt>
                <c:pt idx="5">
                  <c:v>1.3979400086720377</c:v>
                </c:pt>
              </c:numCache>
            </c:numRef>
          </c:xVal>
          <c:yVal>
            <c:numRef>
              <c:f>DM_Summary!$E$38:$J$38</c:f>
              <c:numCache>
                <c:formatCode>0.0E+00</c:formatCode>
                <c:ptCount val="6"/>
                <c:pt idx="0">
                  <c:v>20924.972341960496</c:v>
                </c:pt>
                <c:pt idx="1">
                  <c:v>41745.401937291128</c:v>
                </c:pt>
                <c:pt idx="2">
                  <c:v>56649.376738290746</c:v>
                </c:pt>
                <c:pt idx="3">
                  <c:v>114906.16377415392</c:v>
                </c:pt>
                <c:pt idx="4">
                  <c:v>154693.81776108872</c:v>
                </c:pt>
                <c:pt idx="5">
                  <c:v>226285.18195895117</c:v>
                </c:pt>
              </c:numCache>
            </c:numRef>
          </c:yVal>
          <c:smooth val="1"/>
          <c:extLst>
            <c:ext xmlns:c16="http://schemas.microsoft.com/office/drawing/2014/chart" uri="{C3380CC4-5D6E-409C-BE32-E72D297353CC}">
              <c16:uniqueId val="{00000003-EFB9-4EFF-A543-C22957633460}"/>
            </c:ext>
          </c:extLst>
        </c:ser>
        <c:ser>
          <c:idx val="3"/>
          <c:order val="5"/>
          <c:tx>
            <c:strRef>
              <c:f>DM_Summary!$AZ$39</c:f>
              <c:strCache>
                <c:ptCount val="1"/>
                <c:pt idx="0">
                  <c:v>100⁰F</c:v>
                </c:pt>
              </c:strCache>
            </c:strRef>
          </c:tx>
          <c:spPr>
            <a:ln w="19050" cap="rnd">
              <a:noFill/>
              <a:round/>
            </a:ln>
            <a:effectLst/>
          </c:spPr>
          <c:marker>
            <c:symbol val="triangle"/>
            <c:size val="7"/>
            <c:spPr>
              <a:solidFill>
                <a:srgbClr val="FFC000"/>
              </a:solidFill>
              <a:ln w="9525">
                <a:solidFill>
                  <a:schemeClr val="tx1"/>
                </a:solidFill>
              </a:ln>
              <a:effectLst/>
            </c:spPr>
          </c:marker>
          <c:xVal>
            <c:numRef>
              <c:f>DM_Summary!$E$48:$J$48</c:f>
              <c:numCache>
                <c:formatCode>0.0E+00</c:formatCode>
                <c:ptCount val="6"/>
                <c:pt idx="0">
                  <c:v>-2.9662962962962967</c:v>
                </c:pt>
                <c:pt idx="1">
                  <c:v>-2.2673262919602779</c:v>
                </c:pt>
                <c:pt idx="2">
                  <c:v>-1.9662962962962967</c:v>
                </c:pt>
                <c:pt idx="3">
                  <c:v>-1.2673262919602779</c:v>
                </c:pt>
                <c:pt idx="4">
                  <c:v>-0.96629629629629665</c:v>
                </c:pt>
                <c:pt idx="5">
                  <c:v>-0.56835628762425894</c:v>
                </c:pt>
              </c:numCache>
            </c:numRef>
          </c:xVal>
          <c:yVal>
            <c:numRef>
              <c:f>DM_Summary!$E$39:$J$39</c:f>
              <c:numCache>
                <c:formatCode>0.0E+00</c:formatCode>
                <c:ptCount val="6"/>
                <c:pt idx="0">
                  <c:v>4177.8185142449993</c:v>
                </c:pt>
                <c:pt idx="1">
                  <c:v>6898.4912385335974</c:v>
                </c:pt>
                <c:pt idx="2">
                  <c:v>8785.5648836699438</c:v>
                </c:pt>
                <c:pt idx="3">
                  <c:v>16256.992263846176</c:v>
                </c:pt>
                <c:pt idx="4">
                  <c:v>21613.602919506942</c:v>
                </c:pt>
                <c:pt idx="5">
                  <c:v>31924.931876217855</c:v>
                </c:pt>
              </c:numCache>
            </c:numRef>
          </c:yVal>
          <c:smooth val="1"/>
          <c:extLst>
            <c:ext xmlns:c16="http://schemas.microsoft.com/office/drawing/2014/chart" uri="{C3380CC4-5D6E-409C-BE32-E72D297353CC}">
              <c16:uniqueId val="{00000004-EFB9-4EFF-A543-C22957633460}"/>
            </c:ext>
          </c:extLst>
        </c:ser>
        <c:ser>
          <c:idx val="4"/>
          <c:order val="6"/>
          <c:tx>
            <c:strRef>
              <c:f>DM_Summary!$AZ$40</c:f>
              <c:strCache>
                <c:ptCount val="1"/>
                <c:pt idx="0">
                  <c:v>130⁰F</c:v>
                </c:pt>
              </c:strCache>
            </c:strRef>
          </c:tx>
          <c:spPr>
            <a:ln w="19050" cap="rnd">
              <a:noFill/>
              <a:round/>
            </a:ln>
            <a:effectLst/>
          </c:spPr>
          <c:marker>
            <c:symbol val="star"/>
            <c:size val="7"/>
            <c:spPr>
              <a:noFill/>
              <a:ln w="9525">
                <a:solidFill>
                  <a:schemeClr val="tx1"/>
                </a:solidFill>
              </a:ln>
              <a:effectLst/>
            </c:spPr>
          </c:marker>
          <c:xVal>
            <c:numRef>
              <c:f>DM_Summary!$E$49:$J$49</c:f>
              <c:numCache>
                <c:formatCode>0.0E+00</c:formatCode>
                <c:ptCount val="6"/>
                <c:pt idx="0">
                  <c:v>-4.5437037037037031</c:v>
                </c:pt>
                <c:pt idx="1">
                  <c:v>-3.8447336993676844</c:v>
                </c:pt>
                <c:pt idx="2">
                  <c:v>-3.5437037037037031</c:v>
                </c:pt>
                <c:pt idx="3">
                  <c:v>-2.8447336993676844</c:v>
                </c:pt>
                <c:pt idx="4">
                  <c:v>-2.5437037037037031</c:v>
                </c:pt>
                <c:pt idx="5">
                  <c:v>-2.1457636950316656</c:v>
                </c:pt>
              </c:numCache>
            </c:numRef>
          </c:xVal>
          <c:yVal>
            <c:numRef>
              <c:f>DM_Summary!$E$40:$J$40</c:f>
              <c:numCache>
                <c:formatCode>0.0E+00</c:formatCode>
                <c:ptCount val="6"/>
                <c:pt idx="0">
                  <c:v>1828.9274288192441</c:v>
                </c:pt>
                <c:pt idx="1">
                  <c:v>2509.3015093584681</c:v>
                </c:pt>
                <c:pt idx="2">
                  <c:v>2944.5026804379931</c:v>
                </c:pt>
                <c:pt idx="3">
                  <c:v>4530.6159239080016</c:v>
                </c:pt>
                <c:pt idx="4">
                  <c:v>5600.2092605546304</c:v>
                </c:pt>
                <c:pt idx="5">
                  <c:v>7592.3369806534511</c:v>
                </c:pt>
              </c:numCache>
            </c:numRef>
          </c:yVal>
          <c:smooth val="1"/>
          <c:extLst>
            <c:ext xmlns:c16="http://schemas.microsoft.com/office/drawing/2014/chart" uri="{C3380CC4-5D6E-409C-BE32-E72D297353CC}">
              <c16:uniqueId val="{00000005-EFB9-4EFF-A543-C22957633460}"/>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legend>
      <c:legendPos val="r"/>
      <c:layout>
        <c:manualLayout>
          <c:xMode val="edge"/>
          <c:yMode val="edge"/>
          <c:x val="0.62181448667168493"/>
          <c:y val="0.42328176229139181"/>
          <c:w val="0.31739656347405359"/>
          <c:h val="0.35199265741886171"/>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DM_Summary!$BA$58:$BO$58</c:f>
              <c:numCache>
                <c:formatCode>0.00E+00</c:formatCode>
                <c:ptCount val="15"/>
                <c:pt idx="0">
                  <c:v>1168.7922247143376</c:v>
                </c:pt>
                <c:pt idx="1">
                  <c:v>1615.4965027979856</c:v>
                </c:pt>
                <c:pt idx="2">
                  <c:v>2617.0868951038165</c:v>
                </c:pt>
                <c:pt idx="3">
                  <c:v>5172.3368794041098</c:v>
                </c:pt>
                <c:pt idx="4">
                  <c:v>12623.314042341284</c:v>
                </c:pt>
                <c:pt idx="5">
                  <c:v>36429.966904791756</c:v>
                </c:pt>
                <c:pt idx="6">
                  <c:v>111908.35385341462</c:v>
                </c:pt>
                <c:pt idx="7">
                  <c:v>320647.03665561427</c:v>
                </c:pt>
                <c:pt idx="8">
                  <c:v>773675.73955922876</c:v>
                </c:pt>
                <c:pt idx="9">
                  <c:v>1510856.9175167079</c:v>
                </c:pt>
                <c:pt idx="10">
                  <c:v>2422761.7470776015</c:v>
                </c:pt>
                <c:pt idx="11">
                  <c:v>3323292.8405452264</c:v>
                </c:pt>
                <c:pt idx="12">
                  <c:v>4075786.7033990542</c:v>
                </c:pt>
                <c:pt idx="13">
                  <c:v>4636029.8668169789</c:v>
                </c:pt>
                <c:pt idx="14">
                  <c:v>5022582.2916046958</c:v>
                </c:pt>
              </c:numCache>
            </c:numRef>
          </c:yVal>
          <c:smooth val="1"/>
          <c:extLst>
            <c:ext xmlns:c16="http://schemas.microsoft.com/office/drawing/2014/chart" uri="{C3380CC4-5D6E-409C-BE32-E72D297353CC}">
              <c16:uniqueId val="{00000000-1E32-4F81-AE73-C435A6B47FC1}"/>
            </c:ext>
          </c:extLst>
        </c:ser>
        <c:ser>
          <c:idx val="0"/>
          <c:order val="1"/>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DM_Summary!$BA$59:$BO$59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D-1E32-4F81-AE73-C435A6B47FC1}"/>
            </c:ext>
          </c:extLst>
        </c:ser>
        <c:ser>
          <c:idx val="1"/>
          <c:order val="2"/>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DM_Summary!$BA$60:$BO$60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E-1E32-4F81-AE73-C435A6B47FC1}"/>
            </c:ext>
          </c:extLst>
        </c:ser>
        <c:ser>
          <c:idx val="2"/>
          <c:order val="3"/>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DM_Summary!$BA$61:$BO$61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F-1E32-4F81-AE73-C435A6B47FC1}"/>
            </c:ext>
          </c:extLst>
        </c:ser>
        <c:ser>
          <c:idx val="3"/>
          <c:order val="4"/>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DM_Summary!$BA$62:$BO$62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0-1E32-4F81-AE73-C435A6B47FC1}"/>
            </c:ext>
          </c:extLst>
        </c:ser>
        <c:ser>
          <c:idx val="4"/>
          <c:order val="5"/>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DM_Summary!$BA$63:$BO$63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1-1E32-4F81-AE73-C435A6B47FC1}"/>
            </c:ext>
          </c:extLst>
        </c:ser>
        <c:ser>
          <c:idx val="5"/>
          <c:order val="6"/>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DM_Summary!$BA$64:$BO$64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2-1E32-4F81-AE73-C435A6B47FC1}"/>
            </c:ext>
          </c:extLst>
        </c:ser>
        <c:ser>
          <c:idx val="7"/>
          <c:order val="7"/>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DM_Summary!$BA$65:$BO$65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3-1E32-4F81-AE73-C435A6B47FC1}"/>
            </c:ext>
          </c:extLst>
        </c:ser>
        <c:ser>
          <c:idx val="8"/>
          <c:order val="8"/>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DM_Summary!$BA$66:$BO$66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4-1E32-4F81-AE73-C435A6B47FC1}"/>
            </c:ext>
          </c:extLst>
        </c:ser>
        <c:ser>
          <c:idx val="9"/>
          <c:order val="9"/>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DM_Summary!$BA$67:$BO$67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5-1E32-4F81-AE73-C435A6B47FC1}"/>
            </c:ext>
          </c:extLst>
        </c:ser>
        <c:ser>
          <c:idx val="10"/>
          <c:order val="10"/>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DM_Summary!$BA$68:$BO$68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6-1E32-4F81-AE73-C435A6B47FC1}"/>
            </c:ext>
          </c:extLst>
        </c:ser>
        <c:ser>
          <c:idx val="11"/>
          <c:order val="11"/>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DM_Summary!$BA$69:$BO$69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7-1E32-4F81-AE73-C435A6B47FC1}"/>
            </c:ext>
          </c:extLst>
        </c:ser>
        <c:ser>
          <c:idx val="12"/>
          <c:order val="12"/>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DM_Summary!$BA$70:$BO$70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8-1E32-4F81-AE73-C435A6B47FC1}"/>
            </c:ext>
          </c:extLst>
        </c:ser>
        <c:ser>
          <c:idx val="13"/>
          <c:order val="13"/>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DM_Summary!$BA$71:$BO$71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9-1E32-4F81-AE73-C435A6B47FC1}"/>
            </c:ext>
          </c:extLst>
        </c:ser>
        <c:ser>
          <c:idx val="14"/>
          <c:order val="14"/>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DM_Summary!$BA$72:$BO$72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A-1E32-4F81-AE73-C435A6B47FC1}"/>
            </c:ext>
          </c:extLst>
        </c:ser>
        <c:ser>
          <c:idx val="15"/>
          <c:order val="15"/>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DM_Summary!$BA$73:$BO$73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B-1E32-4F81-AE73-C435A6B47FC1}"/>
            </c:ext>
          </c:extLst>
        </c:ser>
        <c:ser>
          <c:idx val="16"/>
          <c:order val="16"/>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DM_Summary!$BA$74:$BO$74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C-1E32-4F81-AE73-C435A6B47FC1}"/>
            </c:ext>
          </c:extLst>
        </c:ser>
        <c:ser>
          <c:idx val="17"/>
          <c:order val="17"/>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DM_Summary!$BA$75:$BO$75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D-1E32-4F81-AE73-C435A6B47FC1}"/>
            </c:ext>
          </c:extLst>
        </c:ser>
        <c:ser>
          <c:idx val="18"/>
          <c:order val="18"/>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DM_Summary!$BA$76:$BO$76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E-1E32-4F81-AE73-C435A6B47FC1}"/>
            </c:ext>
          </c:extLst>
        </c:ser>
        <c:ser>
          <c:idx val="19"/>
          <c:order val="19"/>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DM_Summary!$BA$77:$BO$77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F-1E32-4F81-AE73-C435A6B47FC1}"/>
            </c:ext>
          </c:extLst>
        </c:ser>
        <c:ser>
          <c:idx val="20"/>
          <c:order val="20"/>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DM_Summary!$BA$78:$BO$78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0-1E32-4F81-AE73-C435A6B47FC1}"/>
            </c:ext>
          </c:extLst>
        </c:ser>
        <c:ser>
          <c:idx val="21"/>
          <c:order val="21"/>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DM_Summary!$BA$79:$BO$79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1-1E32-4F81-AE73-C435A6B47FC1}"/>
            </c:ext>
          </c:extLst>
        </c:ser>
        <c:ser>
          <c:idx val="22"/>
          <c:order val="22"/>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DM_Summary!$BA$80:$BO$80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2-1E32-4F81-AE73-C435A6B47FC1}"/>
            </c:ext>
          </c:extLst>
        </c:ser>
        <c:ser>
          <c:idx val="23"/>
          <c:order val="23"/>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DM_Summary!$BA$81:$BO$81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3-1E32-4F81-AE73-C435A6B47FC1}"/>
            </c:ext>
          </c:extLst>
        </c:ser>
        <c:ser>
          <c:idx val="24"/>
          <c:order val="24"/>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DM_Summary!$BA$82:$BO$82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4-1E32-4F81-AE73-C435A6B47FC1}"/>
            </c:ext>
          </c:extLst>
        </c:ser>
        <c:ser>
          <c:idx val="25"/>
          <c:order val="25"/>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DM_Summary!$BA$83:$BO$83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5-1E32-4F81-AE73-C435A6B47FC1}"/>
            </c:ext>
          </c:extLst>
        </c:ser>
        <c:ser>
          <c:idx val="26"/>
          <c:order val="26"/>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DM_Summary!$BA$84:$BO$84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6-1E32-4F81-AE73-C435A6B47FC1}"/>
            </c:ext>
          </c:extLst>
        </c:ser>
        <c:ser>
          <c:idx val="27"/>
          <c:order val="27"/>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DM_Summary!$BA$85:$BO$85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7-1E32-4F81-AE73-C435A6B47FC1}"/>
            </c:ext>
          </c:extLst>
        </c:ser>
        <c:ser>
          <c:idx val="28"/>
          <c:order val="28"/>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DM_Summary!$BA$86:$BO$86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8-1E32-4F81-AE73-C435A6B47FC1}"/>
            </c:ext>
          </c:extLst>
        </c:ser>
        <c:ser>
          <c:idx val="29"/>
          <c:order val="29"/>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DM_Summary!$BA$87:$BO$87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9-1E32-4F81-AE73-C435A6B47FC1}"/>
            </c:ext>
          </c:extLst>
        </c:ser>
        <c:ser>
          <c:idx val="30"/>
          <c:order val="30"/>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DM_Summary!$BA$88:$BO$88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A-1E32-4F81-AE73-C435A6B47FC1}"/>
            </c:ext>
          </c:extLst>
        </c:ser>
        <c:ser>
          <c:idx val="31"/>
          <c:order val="31"/>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DM_Summary!$BA$89:$BO$89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B-1E32-4F81-AE73-C435A6B47FC1}"/>
            </c:ext>
          </c:extLst>
        </c:ser>
        <c:ser>
          <c:idx val="32"/>
          <c:order val="32"/>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DM_Summary!$BA$90:$BO$90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C-1E32-4F81-AE73-C435A6B47FC1}"/>
            </c:ext>
          </c:extLst>
        </c:ser>
        <c:ser>
          <c:idx val="33"/>
          <c:order val="33"/>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DM_Summary!$BA$91:$BO$91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D-1E32-4F81-AE73-C435A6B47FC1}"/>
            </c:ext>
          </c:extLst>
        </c:ser>
        <c:ser>
          <c:idx val="34"/>
          <c:order val="34"/>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DM_Summary!$BA$92:$BO$92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E-1E32-4F81-AE73-C435A6B47FC1}"/>
            </c:ext>
          </c:extLst>
        </c:ser>
        <c:ser>
          <c:idx val="35"/>
          <c:order val="35"/>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DM_Summary!$BA$93:$BO$93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F-1E32-4F81-AE73-C435A6B47FC1}"/>
            </c:ext>
          </c:extLst>
        </c:ser>
        <c:ser>
          <c:idx val="36"/>
          <c:order val="36"/>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DM_Summary!$BA$94:$BO$94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0-1E32-4F81-AE73-C435A6B47FC1}"/>
            </c:ext>
          </c:extLst>
        </c:ser>
        <c:ser>
          <c:idx val="37"/>
          <c:order val="37"/>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DM_Summary!$BA$95:$BO$95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1-1E32-4F81-AE73-C435A6B47FC1}"/>
            </c:ext>
          </c:extLst>
        </c:ser>
        <c:ser>
          <c:idx val="38"/>
          <c:order val="38"/>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DM_Summary!$BA$96:$BO$96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2-1E32-4F81-AE73-C435A6B47FC1}"/>
            </c:ext>
          </c:extLst>
        </c:ser>
        <c:ser>
          <c:idx val="39"/>
          <c:order val="39"/>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DM_Summary!$BA$97:$BO$97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3-1E32-4F81-AE73-C435A6B47FC1}"/>
            </c:ext>
          </c:extLst>
        </c:ser>
        <c:ser>
          <c:idx val="40"/>
          <c:order val="40"/>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DM_Summary!$BA$98:$BO$98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4-1E32-4F81-AE73-C435A6B47FC1}"/>
            </c:ext>
          </c:extLst>
        </c:ser>
        <c:ser>
          <c:idx val="41"/>
          <c:order val="41"/>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DM_Summary!$BA$99:$BO$99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5-1E32-4F81-AE73-C435A6B47FC1}"/>
            </c:ext>
          </c:extLst>
        </c:ser>
        <c:ser>
          <c:idx val="42"/>
          <c:order val="42"/>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DM_Summary!$BA$100:$BO$100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6-1E32-4F81-AE73-C435A6B47FC1}"/>
            </c:ext>
          </c:extLst>
        </c:ser>
        <c:ser>
          <c:idx val="43"/>
          <c:order val="43"/>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DM_Summary!$BA$101:$BO$101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7-1E32-4F81-AE73-C435A6B47FC1}"/>
            </c:ext>
          </c:extLst>
        </c:ser>
        <c:ser>
          <c:idx val="44"/>
          <c:order val="44"/>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DM_Summary!$BA$102:$BO$102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8-1E32-4F81-AE73-C435A6B47FC1}"/>
            </c:ext>
          </c:extLst>
        </c:ser>
        <c:ser>
          <c:idx val="45"/>
          <c:order val="45"/>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DM_Summary!$BA$103:$BO$103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9-1E32-4F81-AE73-C435A6B47FC1}"/>
            </c:ext>
          </c:extLst>
        </c:ser>
        <c:ser>
          <c:idx val="46"/>
          <c:order val="46"/>
          <c:spPr>
            <a:ln w="19050" cap="rnd">
              <a:solidFill>
                <a:schemeClr val="accent5">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DM_Summary!$BA$104:$BO$104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A-1E32-4F81-AE73-C435A6B47FC1}"/>
            </c:ext>
          </c:extLst>
        </c:ser>
        <c:ser>
          <c:idx val="47"/>
          <c:order val="47"/>
          <c:spPr>
            <a:ln w="19050" cap="rnd">
              <a:solidFill>
                <a:schemeClr val="accent6">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DM_Summary!$BA$105:$BO$105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B-1E32-4F81-AE73-C435A6B47FC1}"/>
            </c:ext>
          </c:extLst>
        </c:ser>
        <c:ser>
          <c:idx val="48"/>
          <c:order val="48"/>
          <c:spPr>
            <a:ln w="19050" cap="rnd">
              <a:solidFill>
                <a:schemeClr val="accent1">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DM_Summary!$BA$106:$BO$106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C-1E32-4F81-AE73-C435A6B47FC1}"/>
            </c:ext>
          </c:extLst>
        </c:ser>
        <c:ser>
          <c:idx val="49"/>
          <c:order val="49"/>
          <c:spPr>
            <a:ln w="19050" cap="rnd">
              <a:solidFill>
                <a:schemeClr val="accent2">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DM_Summary!$BA$107:$BO$107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D-1E32-4F81-AE73-C435A6B47FC1}"/>
            </c:ext>
          </c:extLst>
        </c:ser>
        <c:ser>
          <c:idx val="50"/>
          <c:order val="50"/>
          <c:spPr>
            <a:ln w="19050" cap="rnd">
              <a:solidFill>
                <a:schemeClr val="accent3">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DM_Summary!$BA$108:$BO$108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E-1E32-4F81-AE73-C435A6B47FC1}"/>
            </c:ext>
          </c:extLst>
        </c:ser>
        <c:ser>
          <c:idx val="51"/>
          <c:order val="51"/>
          <c:spPr>
            <a:ln w="19050" cap="rnd">
              <a:solidFill>
                <a:schemeClr val="accent4">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DM_Summary!$BA$109:$BO$109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F-1E32-4F81-AE73-C435A6B47FC1}"/>
            </c:ext>
          </c:extLst>
        </c:ser>
        <c:ser>
          <c:idx val="52"/>
          <c:order val="52"/>
          <c:spPr>
            <a:ln w="19050" cap="rnd">
              <a:solidFill>
                <a:schemeClr val="accent5">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DM_Summary!$BA$110:$BO$110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0-1E32-4F81-AE73-C435A6B47FC1}"/>
            </c:ext>
          </c:extLst>
        </c:ser>
        <c:ser>
          <c:idx val="53"/>
          <c:order val="53"/>
          <c:spPr>
            <a:ln w="19050" cap="rnd">
              <a:solidFill>
                <a:schemeClr val="accent6">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DM_Summary!$BA$111:$BO$111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1-1E32-4F81-AE73-C435A6B47FC1}"/>
            </c:ext>
          </c:extLst>
        </c:ser>
        <c:ser>
          <c:idx val="54"/>
          <c:order val="54"/>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DM_Summary!$BA$112:$BO$112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2-1E32-4F81-AE73-C435A6B47FC1}"/>
            </c:ext>
          </c:extLst>
        </c:ser>
        <c:ser>
          <c:idx val="55"/>
          <c:order val="55"/>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DM_Summary!$BA$113:$BO$113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3-1E32-4F81-AE73-C435A6B47FC1}"/>
            </c:ext>
          </c:extLst>
        </c:ser>
        <c:ser>
          <c:idx val="56"/>
          <c:order val="56"/>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DM_Summary!$BA$114:$BO$114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4-1E32-4F81-AE73-C435A6B47FC1}"/>
            </c:ext>
          </c:extLst>
        </c:ser>
        <c:ser>
          <c:idx val="57"/>
          <c:order val="57"/>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DM_Summary!$BA$115:$BO$115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5-1E32-4F81-AE73-C435A6B47FC1}"/>
            </c:ext>
          </c:extLst>
        </c:ser>
        <c:ser>
          <c:idx val="58"/>
          <c:order val="58"/>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DM_Summary!$BA$116:$BO$116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6-1E32-4F81-AE73-C435A6B47FC1}"/>
            </c:ext>
          </c:extLst>
        </c:ser>
        <c:ser>
          <c:idx val="59"/>
          <c:order val="59"/>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DM_Summary!$BA$117:$BO$117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7-1E32-4F81-AE73-C435A6B47FC1}"/>
            </c:ext>
          </c:extLst>
        </c:ser>
        <c:ser>
          <c:idx val="60"/>
          <c:order val="6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DM_Summary!$BA$118:$BO$118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8-1E32-4F81-AE73-C435A6B47FC1}"/>
            </c:ext>
          </c:extLst>
        </c:ser>
        <c:ser>
          <c:idx val="61"/>
          <c:order val="61"/>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DM_Summary!$BA$119:$BO$119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9-1E32-4F81-AE73-C435A6B47FC1}"/>
            </c:ext>
          </c:extLst>
        </c:ser>
        <c:ser>
          <c:idx val="62"/>
          <c:order val="62"/>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DM_Summary!$BA$120:$BO$120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A-1E32-4F81-AE73-C435A6B47FC1}"/>
            </c:ext>
          </c:extLst>
        </c:ser>
        <c:ser>
          <c:idx val="63"/>
          <c:order val="63"/>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DM_Summary!$BA$121:$BO$121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B-1E32-4F81-AE73-C435A6B47FC1}"/>
            </c:ext>
          </c:extLst>
        </c:ser>
        <c:ser>
          <c:idx val="64"/>
          <c:order val="64"/>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DM_Summary!$BA$122:$BO$122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C-1E32-4F81-AE73-C435A6B47FC1}"/>
            </c:ext>
          </c:extLst>
        </c:ser>
        <c:ser>
          <c:idx val="65"/>
          <c:order val="65"/>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DM_Summary!$BA$123:$BO$123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D-1E32-4F81-AE73-C435A6B47FC1}"/>
            </c:ext>
          </c:extLst>
        </c:ser>
        <c:ser>
          <c:idx val="66"/>
          <c:order val="66"/>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DM_Summary!$BA$124:$BO$124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E-1E32-4F81-AE73-C435A6B47FC1}"/>
            </c:ext>
          </c:extLst>
        </c:ser>
        <c:ser>
          <c:idx val="67"/>
          <c:order val="67"/>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DM_Summary!$BA$125:$BO$125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F-1E32-4F81-AE73-C435A6B47FC1}"/>
            </c:ext>
          </c:extLst>
        </c:ser>
        <c:ser>
          <c:idx val="68"/>
          <c:order val="68"/>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DM_Summary!$BA$126:$BO$126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0-1E32-4F81-AE73-C435A6B47FC1}"/>
            </c:ext>
          </c:extLst>
        </c:ser>
        <c:ser>
          <c:idx val="69"/>
          <c:order val="69"/>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DM_Summary!$BA$127:$BO$127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1-1E32-4F81-AE73-C435A6B47FC1}"/>
            </c:ext>
          </c:extLst>
        </c:ser>
        <c:ser>
          <c:idx val="70"/>
          <c:order val="70"/>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DM_Summary!$BA$128:$BO$128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2-1E32-4F81-AE73-C435A6B47FC1}"/>
            </c:ext>
          </c:extLst>
        </c:ser>
        <c:ser>
          <c:idx val="71"/>
          <c:order val="71"/>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DM_Summary!$BA$129:$BO$129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3-1E32-4F81-AE73-C435A6B47FC1}"/>
            </c:ext>
          </c:extLst>
        </c:ser>
        <c:ser>
          <c:idx val="72"/>
          <c:order val="72"/>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DM_Summary!$BA$130:$BO$130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4-1E32-4F81-AE73-C435A6B47FC1}"/>
            </c:ext>
          </c:extLst>
        </c:ser>
        <c:ser>
          <c:idx val="73"/>
          <c:order val="73"/>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DM_Summary!$BA$131:$BO$131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5-1E32-4F81-AE73-C435A6B47FC1}"/>
            </c:ext>
          </c:extLst>
        </c:ser>
        <c:ser>
          <c:idx val="74"/>
          <c:order val="74"/>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DM_Summary!$BA$132:$BO$132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6-1E32-4F81-AE73-C435A6B47FC1}"/>
            </c:ext>
          </c:extLst>
        </c:ser>
        <c:ser>
          <c:idx val="75"/>
          <c:order val="75"/>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DM_Summary!$BA$133:$BO$133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7-1E32-4F81-AE73-C435A6B47FC1}"/>
            </c:ext>
          </c:extLst>
        </c:ser>
        <c:ser>
          <c:idx val="76"/>
          <c:order val="76"/>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DM_Summary!$BA$134:$BO$134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8-1E32-4F81-AE73-C435A6B47FC1}"/>
            </c:ext>
          </c:extLst>
        </c:ser>
        <c:ser>
          <c:idx val="77"/>
          <c:order val="77"/>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DM_Summary!$BA$135:$BO$135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9-1E32-4F81-AE73-C435A6B47FC1}"/>
            </c:ext>
          </c:extLst>
        </c:ser>
        <c:ser>
          <c:idx val="78"/>
          <c:order val="78"/>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DM_Summary!$BA$136:$BO$136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A-1E32-4F81-AE73-C435A6B47FC1}"/>
            </c:ext>
          </c:extLst>
        </c:ser>
        <c:ser>
          <c:idx val="79"/>
          <c:order val="79"/>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DM_Summary!$BA$137:$BO$137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B-1E32-4F81-AE73-C435A6B47FC1}"/>
            </c:ext>
          </c:extLst>
        </c:ser>
        <c:ser>
          <c:idx val="80"/>
          <c:order val="80"/>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DM_Summary!$BA$138:$BO$138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C-1E32-4F81-AE73-C435A6B47FC1}"/>
            </c:ext>
          </c:extLst>
        </c:ser>
        <c:ser>
          <c:idx val="81"/>
          <c:order val="81"/>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DM_Summary!$BA$139:$BO$139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D-1E32-4F81-AE73-C435A6B47FC1}"/>
            </c:ext>
          </c:extLst>
        </c:ser>
        <c:ser>
          <c:idx val="82"/>
          <c:order val="82"/>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DM_Summary!$BA$140:$BO$140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E-1E32-4F81-AE73-C435A6B47FC1}"/>
            </c:ext>
          </c:extLst>
        </c:ser>
        <c:ser>
          <c:idx val="83"/>
          <c:order val="83"/>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DM_Summary!$BA$141:$BO$141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F-1E32-4F81-AE73-C435A6B47FC1}"/>
            </c:ext>
          </c:extLst>
        </c:ser>
        <c:ser>
          <c:idx val="84"/>
          <c:order val="84"/>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DM_Summary!$BA$142:$BO$142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0-1E32-4F81-AE73-C435A6B47FC1}"/>
            </c:ext>
          </c:extLst>
        </c:ser>
        <c:ser>
          <c:idx val="85"/>
          <c:order val="85"/>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DM_Summary!$BA$143:$BO$143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1-1E32-4F81-AE73-C435A6B47FC1}"/>
            </c:ext>
          </c:extLst>
        </c:ser>
        <c:ser>
          <c:idx val="86"/>
          <c:order val="86"/>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DM_Summary!$BA$144:$BO$144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2-1E32-4F81-AE73-C435A6B47FC1}"/>
            </c:ext>
          </c:extLst>
        </c:ser>
        <c:ser>
          <c:idx val="87"/>
          <c:order val="87"/>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DM_Summary!$BA$145:$BO$145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3-1E32-4F81-AE73-C435A6B47FC1}"/>
            </c:ext>
          </c:extLst>
        </c:ser>
        <c:ser>
          <c:idx val="88"/>
          <c:order val="88"/>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DM_Summary!$BA$146:$BO$146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4-1E32-4F81-AE73-C435A6B47FC1}"/>
            </c:ext>
          </c:extLst>
        </c:ser>
        <c:ser>
          <c:idx val="89"/>
          <c:order val="89"/>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DM_Summary!$BA$147:$BO$147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5-1E32-4F81-AE73-C435A6B47FC1}"/>
            </c:ext>
          </c:extLst>
        </c:ser>
        <c:ser>
          <c:idx val="90"/>
          <c:order val="90"/>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DM_Summary!$BA$148:$BO$148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6-1E32-4F81-AE73-C435A6B47FC1}"/>
            </c:ext>
          </c:extLst>
        </c:ser>
        <c:ser>
          <c:idx val="91"/>
          <c:order val="91"/>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DM_Summary!$BA$149:$BO$149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7-1E32-4F81-AE73-C435A6B47FC1}"/>
            </c:ext>
          </c:extLst>
        </c:ser>
        <c:ser>
          <c:idx val="92"/>
          <c:order val="92"/>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DM_Summary!$BA$150:$BO$150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8-1E32-4F81-AE73-C435A6B47FC1}"/>
            </c:ext>
          </c:extLst>
        </c:ser>
        <c:ser>
          <c:idx val="93"/>
          <c:order val="93"/>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DM_Summary!$BA$151:$BO$151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9-1E32-4F81-AE73-C435A6B47FC1}"/>
            </c:ext>
          </c:extLst>
        </c:ser>
        <c:ser>
          <c:idx val="94"/>
          <c:order val="94"/>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DM_Summary!$BA$152:$BO$152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A-1E32-4F81-AE73-C435A6B47FC1}"/>
            </c:ext>
          </c:extLst>
        </c:ser>
        <c:ser>
          <c:idx val="95"/>
          <c:order val="95"/>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DM_Summary!$BA$153:$BO$153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B-1E32-4F81-AE73-C435A6B47FC1}"/>
            </c:ext>
          </c:extLst>
        </c:ser>
        <c:ser>
          <c:idx val="96"/>
          <c:order val="96"/>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DM_Summary!$BA$154:$BO$154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C-1E32-4F81-AE73-C435A6B47FC1}"/>
            </c:ext>
          </c:extLst>
        </c:ser>
        <c:ser>
          <c:idx val="97"/>
          <c:order val="97"/>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DM_Summary!$BA$155:$BO$155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D-1E32-4F81-AE73-C435A6B47FC1}"/>
            </c:ext>
          </c:extLst>
        </c:ser>
        <c:ser>
          <c:idx val="98"/>
          <c:order val="98"/>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DM_Summary!$BA$156:$BO$156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E-1E32-4F81-AE73-C435A6B47FC1}"/>
            </c:ext>
          </c:extLst>
        </c:ser>
        <c:ser>
          <c:idx val="99"/>
          <c:order val="99"/>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DM_Summary!$BA$157:$BO$157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F-1E32-4F81-AE73-C435A6B47FC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DM_Summary!$BI$58:$BI$155</c:f>
              <c:numCache>
                <c:formatCode>0.00E+00</c:formatCode>
                <c:ptCount val="98"/>
                <c:pt idx="0">
                  <c:v>773675.73955922876</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3-94E5-4B00-9985-B2376093280A}"/>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DM_Summary!$BH$58:$BH$155</c:f>
              <c:numCache>
                <c:formatCode>0.00E+00</c:formatCode>
                <c:ptCount val="98"/>
                <c:pt idx="0">
                  <c:v>320647.03665561427</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0-75FE-4C29-A4E8-A6A4F425B4E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1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ElasticLayer_Summary!$H$28:$H$33</c:f>
              <c:numCache>
                <c:formatCode>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E9CE-4C62-B1CC-8B4011E3D2BB}"/>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3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ElasticLayer_Summary!$J$28:$J$33</c:f>
              <c:numCache>
                <c:formatCode>0</c:formatCode>
                <c:ptCount val="6"/>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F7B5-498E-9AE2-6C3DAA37704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5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ElasticLayer_Summary!$L$28:$L$33</c:f>
              <c:numCache>
                <c:formatCode>0</c:formatCode>
                <c:ptCount val="6"/>
              </c:numCache>
            </c:numRef>
          </c:yVal>
          <c:smooth val="0"/>
          <c:extLst>
            <c:ext xmlns:c16="http://schemas.microsoft.com/office/drawing/2014/chart" uri="{C3380CC4-5D6E-409C-BE32-E72D297353CC}">
              <c16:uniqueId val="{00000000-A2F6-4777-AFE1-A3AD40E1600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2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ElasticLayer_Summary!$I$28:$I$34</c:f>
              <c:numCache>
                <c:formatCode>0</c:formatCode>
                <c:ptCount val="7"/>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1688-44D8-9B41-0AEA61CF696C}"/>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4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ElasticLayer_Summary!$K$28:$K$33</c:f>
              <c:numCache>
                <c:formatCode>0</c:formatCode>
                <c:ptCount val="6"/>
              </c:numCache>
            </c:numRef>
          </c:yVal>
          <c:smooth val="0"/>
          <c:extLst>
            <c:ext xmlns:c16="http://schemas.microsoft.com/office/drawing/2014/chart" uri="{C3380CC4-5D6E-409C-BE32-E72D297353CC}">
              <c16:uniqueId val="{00000000-2065-45F6-98F3-9227E759777F}"/>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6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ElasticLayer_Summary!$M$28:$M$33</c:f>
              <c:numCache>
                <c:formatCode>0</c:formatCode>
                <c:ptCount val="6"/>
              </c:numCache>
            </c:numRef>
          </c:yVal>
          <c:smooth val="0"/>
          <c:extLst>
            <c:ext xmlns:c16="http://schemas.microsoft.com/office/drawing/2014/chart" uri="{C3380CC4-5D6E-409C-BE32-E72D297353CC}">
              <c16:uniqueId val="{00000000-7B51-448F-BCD8-714BE7754CF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Dynamic_Modulus_Calc!$D$52:$D$752</c:f>
              <c:numCache>
                <c:formatCode>0.00E+00</c:formatCode>
                <c:ptCount val="701"/>
                <c:pt idx="0">
                  <c:v>3216500.7749381713</c:v>
                </c:pt>
                <c:pt idx="1">
                  <c:v>3211512.1136371088</c:v>
                </c:pt>
                <c:pt idx="2">
                  <c:v>3206477.7530294638</c:v>
                </c:pt>
                <c:pt idx="3">
                  <c:v>3201397.3818424926</c:v>
                </c:pt>
                <c:pt idx="4">
                  <c:v>3196270.689039073</c:v>
                </c:pt>
                <c:pt idx="5">
                  <c:v>3191097.3638813202</c:v>
                </c:pt>
                <c:pt idx="6">
                  <c:v>3185877.0959957666</c:v>
                </c:pt>
                <c:pt idx="7">
                  <c:v>3180609.5754399123</c:v>
                </c:pt>
                <c:pt idx="8">
                  <c:v>3175294.4927703524</c:v>
                </c:pt>
                <c:pt idx="9">
                  <c:v>3169931.5391122908</c:v>
                </c:pt>
                <c:pt idx="10">
                  <c:v>3164520.4062306629</c:v>
                </c:pt>
                <c:pt idx="11">
                  <c:v>3159060.7866027388</c:v>
                </c:pt>
                <c:pt idx="12">
                  <c:v>3153552.3734922656</c:v>
                </c:pt>
                <c:pt idx="13">
                  <c:v>3147994.8610252193</c:v>
                </c:pt>
                <c:pt idx="14">
                  <c:v>3142387.9442670075</c:v>
                </c:pt>
                <c:pt idx="15">
                  <c:v>3136731.3193014702</c:v>
                </c:pt>
                <c:pt idx="16">
                  <c:v>3131024.68331123</c:v>
                </c:pt>
                <c:pt idx="17">
                  <c:v>3125267.7346598273</c:v>
                </c:pt>
                <c:pt idx="18">
                  <c:v>3119460.1729754163</c:v>
                </c:pt>
                <c:pt idx="19">
                  <c:v>3113601.699236128</c:v>
                </c:pt>
                <c:pt idx="20">
                  <c:v>3107692.0158570362</c:v>
                </c:pt>
                <c:pt idx="21">
                  <c:v>3101730.8267788673</c:v>
                </c:pt>
                <c:pt idx="22">
                  <c:v>3095717.8375582299</c:v>
                </c:pt>
                <c:pt idx="23">
                  <c:v>3089652.7554597328</c:v>
                </c:pt>
                <c:pt idx="24">
                  <c:v>3083535.2895496115</c:v>
                </c:pt>
                <c:pt idx="25">
                  <c:v>3077365.1507911915</c:v>
                </c:pt>
                <c:pt idx="26">
                  <c:v>3071142.0521419337</c:v>
                </c:pt>
                <c:pt idx="27">
                  <c:v>3064865.7086522933</c:v>
                </c:pt>
                <c:pt idx="28">
                  <c:v>3058535.8375663213</c:v>
                </c:pt>
                <c:pt idx="29">
                  <c:v>3052152.1584238871</c:v>
                </c:pt>
                <c:pt idx="30">
                  <c:v>3045714.393164726</c:v>
                </c:pt>
                <c:pt idx="31">
                  <c:v>3039222.2662342195</c:v>
                </c:pt>
                <c:pt idx="32">
                  <c:v>3032675.5046909014</c:v>
                </c:pt>
                <c:pt idx="33">
                  <c:v>3026073.8383157388</c:v>
                </c:pt>
                <c:pt idx="34">
                  <c:v>3019416.999723122</c:v>
                </c:pt>
                <c:pt idx="35">
                  <c:v>3012704.7244736711</c:v>
                </c:pt>
                <c:pt idx="36">
                  <c:v>3005936.7511887639</c:v>
                </c:pt>
                <c:pt idx="37">
                  <c:v>2999112.821666793</c:v>
                </c:pt>
                <c:pt idx="38">
                  <c:v>2992232.6810012748</c:v>
                </c:pt>
                <c:pt idx="39">
                  <c:v>2985296.0777005618</c:v>
                </c:pt>
                <c:pt idx="40">
                  <c:v>2978302.7638094705</c:v>
                </c:pt>
                <c:pt idx="41">
                  <c:v>2971252.4950325335</c:v>
                </c:pt>
                <c:pt idx="42">
                  <c:v>2964145.0308590461</c:v>
                </c:pt>
                <c:pt idx="43">
                  <c:v>2956980.1346898293</c:v>
                </c:pt>
                <c:pt idx="44">
                  <c:v>2949757.5739657376</c:v>
                </c:pt>
                <c:pt idx="45">
                  <c:v>2942477.1202978552</c:v>
                </c:pt>
                <c:pt idx="46">
                  <c:v>2935138.5495994543</c:v>
                </c:pt>
                <c:pt idx="47">
                  <c:v>2927741.6422195649</c:v>
                </c:pt>
                <c:pt idx="48">
                  <c:v>2920286.1830783254</c:v>
                </c:pt>
                <c:pt idx="49">
                  <c:v>2912771.9618039168</c:v>
                </c:pt>
                <c:pt idx="50">
                  <c:v>2905198.7728712196</c:v>
                </c:pt>
                <c:pt idx="51">
                  <c:v>2897566.4157420462</c:v>
                </c:pt>
                <c:pt idx="52">
                  <c:v>2889874.6950070327</c:v>
                </c:pt>
                <c:pt idx="53">
                  <c:v>2882123.420529156</c:v>
                </c:pt>
                <c:pt idx="54">
                  <c:v>2874312.4075887091</c:v>
                </c:pt>
                <c:pt idx="55">
                  <c:v>2866441.4770299909</c:v>
                </c:pt>
                <c:pt idx="56">
                  <c:v>2858510.4554093815</c:v>
                </c:pt>
                <c:pt idx="57">
                  <c:v>2850519.1751450128</c:v>
                </c:pt>
                <c:pt idx="58">
                  <c:v>2842467.4746678653</c:v>
                </c:pt>
                <c:pt idx="59">
                  <c:v>2834355.1985743162</c:v>
                </c:pt>
                <c:pt idx="60">
                  <c:v>2826182.1977801165</c:v>
                </c:pt>
                <c:pt idx="61">
                  <c:v>2817948.3296757126</c:v>
                </c:pt>
                <c:pt idx="62">
                  <c:v>2809653.4582829322</c:v>
                </c:pt>
                <c:pt idx="63">
                  <c:v>2801297.4544129539</c:v>
                </c:pt>
                <c:pt idx="64">
                  <c:v>2792880.1958255749</c:v>
                </c:pt>
                <c:pt idx="65">
                  <c:v>2784401.5673896363</c:v>
                </c:pt>
                <c:pt idx="66">
                  <c:v>2775861.4612447093</c:v>
                </c:pt>
                <c:pt idx="67">
                  <c:v>2767259.7769638202</c:v>
                </c:pt>
                <c:pt idx="68">
                  <c:v>2758596.4217173536</c:v>
                </c:pt>
                <c:pt idx="69">
                  <c:v>2749871.3104378656</c:v>
                </c:pt>
                <c:pt idx="70">
                  <c:v>2741084.3659860194</c:v>
                </c:pt>
                <c:pt idx="71">
                  <c:v>2732235.5193173327</c:v>
                </c:pt>
                <c:pt idx="72">
                  <c:v>2723324.7096498464</c:v>
                </c:pt>
                <c:pt idx="73">
                  <c:v>2714351.8846325814</c:v>
                </c:pt>
                <c:pt idx="74">
                  <c:v>2705317.0005147532</c:v>
                </c:pt>
                <c:pt idx="75">
                  <c:v>2696220.0223156428</c:v>
                </c:pt>
                <c:pt idx="76">
                  <c:v>2687060.9239951326</c:v>
                </c:pt>
                <c:pt idx="77">
                  <c:v>2677839.6886247164</c:v>
                </c:pt>
                <c:pt idx="78">
                  <c:v>2668556.308559041</c:v>
                </c:pt>
                <c:pt idx="79">
                  <c:v>2659210.7856078548</c:v>
                </c:pt>
                <c:pt idx="80">
                  <c:v>2649803.1312081781</c:v>
                </c:pt>
                <c:pt idx="81">
                  <c:v>2640333.366596879</c:v>
                </c:pt>
                <c:pt idx="82">
                  <c:v>2630801.5229832437</c:v>
                </c:pt>
                <c:pt idx="83">
                  <c:v>2621207.6417217623</c:v>
                </c:pt>
                <c:pt idx="84">
                  <c:v>2611551.7744847909</c:v>
                </c:pt>
                <c:pt idx="85">
                  <c:v>2601833.9834352112</c:v>
                </c:pt>
                <c:pt idx="86">
                  <c:v>2592054.3413988105</c:v>
                </c:pt>
                <c:pt idx="87">
                  <c:v>2582212.9320364506</c:v>
                </c:pt>
                <c:pt idx="88">
                  <c:v>2572309.8500157888</c:v>
                </c:pt>
                <c:pt idx="89">
                  <c:v>2562345.20118254</c:v>
                </c:pt>
                <c:pt idx="90">
                  <c:v>2552319.1027311645</c:v>
                </c:pt>
                <c:pt idx="91">
                  <c:v>2542231.6833748333</c:v>
                </c:pt>
                <c:pt idx="92">
                  <c:v>2532083.08351458</c:v>
                </c:pt>
                <c:pt idx="93">
                  <c:v>2521873.4554075776</c:v>
                </c:pt>
                <c:pt idx="94">
                  <c:v>2511602.963334362</c:v>
                </c:pt>
                <c:pt idx="95">
                  <c:v>2501271.7837648988</c:v>
                </c:pt>
                <c:pt idx="96">
                  <c:v>2490880.1055233907</c:v>
                </c:pt>
                <c:pt idx="97">
                  <c:v>2480428.129951709</c:v>
                </c:pt>
                <c:pt idx="98">
                  <c:v>2469916.0710713086</c:v>
                </c:pt>
                <c:pt idx="99">
                  <c:v>2459344.1557434574</c:v>
                </c:pt>
                <c:pt idx="100">
                  <c:v>2448712.6238278132</c:v>
                </c:pt>
                <c:pt idx="101">
                  <c:v>2438021.7283389154</c:v>
                </c:pt>
                <c:pt idx="102">
                  <c:v>2427271.735600844</c:v>
                </c:pt>
                <c:pt idx="103">
                  <c:v>2416462.9253995074</c:v>
                </c:pt>
                <c:pt idx="104">
                  <c:v>2405595.5911327819</c:v>
                </c:pt>
                <c:pt idx="105">
                  <c:v>2394670.0399580579</c:v>
                </c:pt>
                <c:pt idx="106">
                  <c:v>2383686.5929372935</c:v>
                </c:pt>
                <c:pt idx="107">
                  <c:v>2372645.5851792293</c:v>
                </c:pt>
                <c:pt idx="108">
                  <c:v>2361547.365978749</c:v>
                </c:pt>
                <c:pt idx="109">
                  <c:v>2350392.2989532016</c:v>
                </c:pt>
                <c:pt idx="110">
                  <c:v>2339180.7621754636</c:v>
                </c:pt>
                <c:pt idx="111">
                  <c:v>2327913.1483037025</c:v>
                </c:pt>
                <c:pt idx="112">
                  <c:v>2316589.8647075803</c:v>
                </c:pt>
                <c:pt idx="113">
                  <c:v>2305211.3335907916</c:v>
                </c:pt>
                <c:pt idx="114">
                  <c:v>2293777.9921097765</c:v>
                </c:pt>
                <c:pt idx="115">
                  <c:v>2282290.292488405</c:v>
                </c:pt>
                <c:pt idx="116">
                  <c:v>2270748.7021285258</c:v>
                </c:pt>
                <c:pt idx="117">
                  <c:v>2259153.7037161347</c:v>
                </c:pt>
                <c:pt idx="118">
                  <c:v>2247505.7953231172</c:v>
                </c:pt>
                <c:pt idx="119">
                  <c:v>2235805.4905042537</c:v>
                </c:pt>
                <c:pt idx="120">
                  <c:v>2224053.3183894195</c:v>
                </c:pt>
                <c:pt idx="121">
                  <c:v>2212249.8237707508</c:v>
                </c:pt>
                <c:pt idx="122">
                  <c:v>2200395.5671846988</c:v>
                </c:pt>
                <c:pt idx="123">
                  <c:v>2188491.1249886267</c:v>
                </c:pt>
                <c:pt idx="124">
                  <c:v>2176537.0894319895</c:v>
                </c:pt>
                <c:pt idx="125">
                  <c:v>2164534.0687217074</c:v>
                </c:pt>
                <c:pt idx="126">
                  <c:v>2152482.6870817677</c:v>
                </c:pt>
                <c:pt idx="127">
                  <c:v>2140383.5848067156</c:v>
                </c:pt>
                <c:pt idx="128">
                  <c:v>2128237.4183089659</c:v>
                </c:pt>
                <c:pt idx="129">
                  <c:v>2116044.8601596714</c:v>
                </c:pt>
                <c:pt idx="130">
                  <c:v>2103806.5991231026</c:v>
                </c:pt>
                <c:pt idx="131">
                  <c:v>2091523.3401842045</c:v>
                </c:pt>
                <c:pt idx="132">
                  <c:v>2079195.8045693263</c:v>
                </c:pt>
                <c:pt idx="133">
                  <c:v>2066824.7297598124</c:v>
                </c:pt>
                <c:pt idx="134">
                  <c:v>2054410.8694983833</c:v>
                </c:pt>
                <c:pt idx="135">
                  <c:v>2041954.9937880684</c:v>
                </c:pt>
                <c:pt idx="136">
                  <c:v>2029457.888883617</c:v>
                </c:pt>
                <c:pt idx="137">
                  <c:v>2016920.3572750881</c:v>
                </c:pt>
                <c:pt idx="138">
                  <c:v>2004343.217663591</c:v>
                </c:pt>
                <c:pt idx="139">
                  <c:v>1991727.3049289491</c:v>
                </c:pt>
                <c:pt idx="140">
                  <c:v>1979073.4700891182</c:v>
                </c:pt>
                <c:pt idx="141">
                  <c:v>1966382.5802512579</c:v>
                </c:pt>
                <c:pt idx="142">
                  <c:v>1953655.518554261</c:v>
                </c:pt>
                <c:pt idx="143">
                  <c:v>1940893.1841026214</c:v>
                </c:pt>
                <c:pt idx="144">
                  <c:v>1928096.4918914498</c:v>
                </c:pt>
                <c:pt idx="145">
                  <c:v>1915266.3727225743</c:v>
                </c:pt>
                <c:pt idx="146">
                  <c:v>1902403.7731115241</c:v>
                </c:pt>
                <c:pt idx="147">
                  <c:v>1889509.6551852822</c:v>
                </c:pt>
                <c:pt idx="148">
                  <c:v>1876584.9965706912</c:v>
                </c:pt>
                <c:pt idx="149">
                  <c:v>1863630.7902733961</c:v>
                </c:pt>
                <c:pt idx="150">
                  <c:v>1850648.0445471758</c:v>
                </c:pt>
                <c:pt idx="151">
                  <c:v>1837637.7827535716</c:v>
                </c:pt>
                <c:pt idx="152">
                  <c:v>1824601.0432117321</c:v>
                </c:pt>
                <c:pt idx="153">
                  <c:v>1811538.8790383181</c:v>
                </c:pt>
                <c:pt idx="154">
                  <c:v>1798452.3579774154</c:v>
                </c:pt>
                <c:pt idx="155">
                  <c:v>1785342.5622203681</c:v>
                </c:pt>
                <c:pt idx="156">
                  <c:v>1772210.5882154477</c:v>
                </c:pt>
                <c:pt idx="157">
                  <c:v>1759057.5464672474</c:v>
                </c:pt>
                <c:pt idx="158">
                  <c:v>1745884.5613258199</c:v>
                </c:pt>
                <c:pt idx="159">
                  <c:v>1732692.7707654017</c:v>
                </c:pt>
                <c:pt idx="160">
                  <c:v>1719483.3261527554</c:v>
                </c:pt>
                <c:pt idx="161">
                  <c:v>1706257.392005055</c:v>
                </c:pt>
                <c:pt idx="162">
                  <c:v>1693016.1457372801</c:v>
                </c:pt>
                <c:pt idx="163">
                  <c:v>1679760.7773990657</c:v>
                </c:pt>
                <c:pt idx="164">
                  <c:v>1666492.4894011051</c:v>
                </c:pt>
                <c:pt idx="165">
                  <c:v>1653212.4962309154</c:v>
                </c:pt>
                <c:pt idx="166">
                  <c:v>1639922.0241581812</c:v>
                </c:pt>
                <c:pt idx="167">
                  <c:v>1626622.3109294923</c:v>
                </c:pt>
                <c:pt idx="168">
                  <c:v>1613314.6054526526</c:v>
                </c:pt>
                <c:pt idx="169">
                  <c:v>1600000.1674705157</c:v>
                </c:pt>
                <c:pt idx="170">
                  <c:v>1586680.2672243575</c:v>
                </c:pt>
                <c:pt idx="171">
                  <c:v>1573356.1851069976</c:v>
                </c:pt>
                <c:pt idx="172">
                  <c:v>1560029.2113055193</c:v>
                </c:pt>
                <c:pt idx="173">
                  <c:v>1546700.6454338571</c:v>
                </c:pt>
                <c:pt idx="174">
                  <c:v>1533371.7961551789</c:v>
                </c:pt>
                <c:pt idx="175">
                  <c:v>1520043.9807943504</c:v>
                </c:pt>
                <c:pt idx="176">
                  <c:v>1506718.524940362</c:v>
                </c:pt>
                <c:pt idx="177">
                  <c:v>1493396.7620390644</c:v>
                </c:pt>
                <c:pt idx="178">
                  <c:v>1480080.0329761927</c:v>
                </c:pt>
                <c:pt idx="179">
                  <c:v>1466769.685650904</c:v>
                </c:pt>
                <c:pt idx="180">
                  <c:v>1453467.0745399548</c:v>
                </c:pt>
                <c:pt idx="181">
                  <c:v>1440173.5602527002</c:v>
                </c:pt>
                <c:pt idx="182">
                  <c:v>1426890.509077121</c:v>
                </c:pt>
                <c:pt idx="183">
                  <c:v>1413619.2925170297</c:v>
                </c:pt>
                <c:pt idx="184">
                  <c:v>1400361.2868206853</c:v>
                </c:pt>
                <c:pt idx="185">
                  <c:v>1387117.8725010504</c:v>
                </c:pt>
                <c:pt idx="186">
                  <c:v>1373890.4338479382</c:v>
                </c:pt>
                <c:pt idx="187">
                  <c:v>1360680.3584322087</c:v>
                </c:pt>
                <c:pt idx="188">
                  <c:v>1347489.0366024072</c:v>
                </c:pt>
                <c:pt idx="189">
                  <c:v>1334317.860973974</c:v>
                </c:pt>
                <c:pt idx="190">
                  <c:v>1321168.2259114468</c:v>
                </c:pt>
                <c:pt idx="191">
                  <c:v>1308041.5270038249</c:v>
                </c:pt>
                <c:pt idx="192">
                  <c:v>1294939.1605334848</c:v>
                </c:pt>
                <c:pt idx="193">
                  <c:v>1281862.52293896</c:v>
                </c:pt>
                <c:pt idx="194">
                  <c:v>1268813.0102718433</c:v>
                </c:pt>
                <c:pt idx="195">
                  <c:v>1255792.0176482685</c:v>
                </c:pt>
                <c:pt idx="196">
                  <c:v>1242800.938695227</c:v>
                </c:pt>
                <c:pt idx="197">
                  <c:v>1229841.164992135</c:v>
                </c:pt>
                <c:pt idx="198">
                  <c:v>1216914.0855080136</c:v>
                </c:pt>
                <c:pt idx="199">
                  <c:v>1204021.086034674</c:v>
                </c:pt>
                <c:pt idx="200">
                  <c:v>1191163.5486162968</c:v>
                </c:pt>
                <c:pt idx="201">
                  <c:v>1178342.8509758217</c:v>
                </c:pt>
                <c:pt idx="202">
                  <c:v>1165560.3659385606</c:v>
                </c:pt>
                <c:pt idx="203">
                  <c:v>1152817.4608534467</c:v>
                </c:pt>
                <c:pt idx="204">
                  <c:v>1140115.4970123996</c:v>
                </c:pt>
                <c:pt idx="205">
                  <c:v>1127455.8290681809</c:v>
                </c:pt>
                <c:pt idx="206">
                  <c:v>1114839.804451277</c:v>
                </c:pt>
                <c:pt idx="207">
                  <c:v>1102268.7627861614</c:v>
                </c:pt>
                <c:pt idx="208">
                  <c:v>1089744.0353075506</c:v>
                </c:pt>
                <c:pt idx="209">
                  <c:v>1077266.9442769533</c:v>
                </c:pt>
                <c:pt idx="210">
                  <c:v>1064838.8024001482</c:v>
                </c:pt>
                <c:pt idx="211">
                  <c:v>1052460.9122459814</c:v>
                </c:pt>
                <c:pt idx="212">
                  <c:v>1040134.5656670228</c:v>
                </c:pt>
                <c:pt idx="213">
                  <c:v>1027861.0432225262</c:v>
                </c:pt>
                <c:pt idx="214">
                  <c:v>1015641.6136042684</c:v>
                </c:pt>
                <c:pt idx="215">
                  <c:v>1003477.5330656909</c:v>
                </c:pt>
                <c:pt idx="216">
                  <c:v>991370.04485491128</c:v>
                </c:pt>
                <c:pt idx="217">
                  <c:v>979320.37865206809</c:v>
                </c:pt>
                <c:pt idx="218">
                  <c:v>967329.75001155341</c:v>
                </c:pt>
                <c:pt idx="219">
                  <c:v>955399.35980958305</c:v>
                </c:pt>
                <c:pt idx="220">
                  <c:v>943530.39369768451</c:v>
                </c:pt>
                <c:pt idx="221">
                  <c:v>931724.02156256407</c:v>
                </c:pt>
                <c:pt idx="222">
                  <c:v>919981.39699285291</c:v>
                </c:pt>
                <c:pt idx="223">
                  <c:v>908303.65675330267</c:v>
                </c:pt>
                <c:pt idx="224">
                  <c:v>896691.92026686075</c:v>
                </c:pt>
                <c:pt idx="225">
                  <c:v>885147.28910517087</c:v>
                </c:pt>
                <c:pt idx="226">
                  <c:v>873670.84648796753</c:v>
                </c:pt>
                <c:pt idx="227">
                  <c:v>862263.65679188224</c:v>
                </c:pt>
                <c:pt idx="228">
                  <c:v>850926.76506912999</c:v>
                </c:pt>
                <c:pt idx="229">
                  <c:v>839661.1965765527</c:v>
                </c:pt>
                <c:pt idx="230">
                  <c:v>828467.95631548495</c:v>
                </c:pt>
                <c:pt idx="231">
                  <c:v>817348.02858295175</c:v>
                </c:pt>
                <c:pt idx="232">
                  <c:v>806302.37653457292</c:v>
                </c:pt>
                <c:pt idx="233">
                  <c:v>795331.94175969705</c:v>
                </c:pt>
                <c:pt idx="234">
                  <c:v>784437.6438691502</c:v>
                </c:pt>
                <c:pt idx="235">
                  <c:v>773620.38009605289</c:v>
                </c:pt>
                <c:pt idx="236">
                  <c:v>762881.02491008327</c:v>
                </c:pt>
                <c:pt idx="237">
                  <c:v>752220.42964563589</c:v>
                </c:pt>
                <c:pt idx="238">
                  <c:v>741639.42214421823</c:v>
                </c:pt>
                <c:pt idx="239">
                  <c:v>731138.80641148007</c:v>
                </c:pt>
                <c:pt idx="240">
                  <c:v>720719.36228923185</c:v>
                </c:pt>
                <c:pt idx="241">
                  <c:v>710381.84514279675</c:v>
                </c:pt>
                <c:pt idx="242">
                  <c:v>700126.98556401813</c:v>
                </c:pt>
                <c:pt idx="243">
                  <c:v>689955.48909024789</c:v>
                </c:pt>
                <c:pt idx="244">
                  <c:v>679868.0359395867</c:v>
                </c:pt>
                <c:pt idx="245">
                  <c:v>669865.28076268872</c:v>
                </c:pt>
                <c:pt idx="246">
                  <c:v>659947.85241136269</c:v>
                </c:pt>
                <c:pt idx="247">
                  <c:v>650116.35372421949</c:v>
                </c:pt>
                <c:pt idx="248">
                  <c:v>640371.36132959102</c:v>
                </c:pt>
                <c:pt idx="249">
                  <c:v>630713.42546592327</c:v>
                </c:pt>
                <c:pt idx="250">
                  <c:v>621143.06981983001</c:v>
                </c:pt>
                <c:pt idx="251">
                  <c:v>611660.79138196178</c:v>
                </c:pt>
                <c:pt idx="252">
                  <c:v>602267.06032083125</c:v>
                </c:pt>
                <c:pt idx="253">
                  <c:v>592962.31987475406</c:v>
                </c:pt>
                <c:pt idx="254">
                  <c:v>583746.98626192973</c:v>
                </c:pt>
                <c:pt idx="255">
                  <c:v>574621.44860883884</c:v>
                </c:pt>
                <c:pt idx="256">
                  <c:v>565586.06889692566</c:v>
                </c:pt>
                <c:pt idx="257">
                  <c:v>556641.18192767119</c:v>
                </c:pt>
                <c:pt idx="258">
                  <c:v>547787.0953060243</c:v>
                </c:pt>
                <c:pt idx="259">
                  <c:v>539024.08944220899</c:v>
                </c:pt>
                <c:pt idx="260">
                  <c:v>530352.41757187143</c:v>
                </c:pt>
                <c:pt idx="261">
                  <c:v>521772.30579452094</c:v>
                </c:pt>
                <c:pt idx="262">
                  <c:v>513283.95313017862</c:v>
                </c:pt>
                <c:pt idx="263">
                  <c:v>504887.53159415827</c:v>
                </c:pt>
                <c:pt idx="264">
                  <c:v>496583.18628983764</c:v>
                </c:pt>
                <c:pt idx="265">
                  <c:v>488371.03551931487</c:v>
                </c:pt>
                <c:pt idx="266">
                  <c:v>480251.17091175826</c:v>
                </c:pt>
                <c:pt idx="267">
                  <c:v>472223.65756928356</c:v>
                </c:pt>
                <c:pt idx="268">
                  <c:v>464288.53423016705</c:v>
                </c:pt>
                <c:pt idx="269">
                  <c:v>456445.81344915123</c:v>
                </c:pt>
                <c:pt idx="270">
                  <c:v>448695.48179461015</c:v>
                </c:pt>
                <c:pt idx="271">
                  <c:v>441037.50006232125</c:v>
                </c:pt>
                <c:pt idx="272">
                  <c:v>433471.80350554484</c:v>
                </c:pt>
                <c:pt idx="273">
                  <c:v>425998.30208112259</c:v>
                </c:pt>
                <c:pt idx="274">
                  <c:v>418616.88071127585</c:v>
                </c:pt>
                <c:pt idx="275">
                  <c:v>411327.39956075122</c:v>
                </c:pt>
                <c:pt idx="276">
                  <c:v>404129.69432899012</c:v>
                </c:pt>
                <c:pt idx="277">
                  <c:v>397023.57655691059</c:v>
                </c:pt>
                <c:pt idx="278">
                  <c:v>390008.83394795615</c:v>
                </c:pt>
                <c:pt idx="279">
                  <c:v>383085.23070296738</c:v>
                </c:pt>
                <c:pt idx="280">
                  <c:v>376252.50786850031</c:v>
                </c:pt>
                <c:pt idx="281">
                  <c:v>369510.38369812077</c:v>
                </c:pt>
                <c:pt idx="282">
                  <c:v>362858.55402626324</c:v>
                </c:pt>
                <c:pt idx="283">
                  <c:v>356296.69265417039</c:v>
                </c:pt>
                <c:pt idx="284">
                  <c:v>349824.45174746256</c:v>
                </c:pt>
                <c:pt idx="285">
                  <c:v>343441.46224484342</c:v>
                </c:pt>
                <c:pt idx="286">
                  <c:v>337147.33427746437</c:v>
                </c:pt>
                <c:pt idx="287">
                  <c:v>330941.65759843262</c:v>
                </c:pt>
                <c:pt idx="288">
                  <c:v>324824.00202197034</c:v>
                </c:pt>
                <c:pt idx="289">
                  <c:v>318793.91787169839</c:v>
                </c:pt>
                <c:pt idx="290">
                  <c:v>312850.93643752078</c:v>
                </c:pt>
                <c:pt idx="291">
                  <c:v>306994.57044059521</c:v>
                </c:pt>
                <c:pt idx="292">
                  <c:v>301224.31450583215</c:v>
                </c:pt>
                <c:pt idx="293">
                  <c:v>295539.64564141462</c:v>
                </c:pt>
                <c:pt idx="294">
                  <c:v>289940.02372476616</c:v>
                </c:pt>
                <c:pt idx="295">
                  <c:v>284424.89199445036</c:v>
                </c:pt>
                <c:pt idx="296">
                  <c:v>278993.67754743836</c:v>
                </c:pt>
                <c:pt idx="297">
                  <c:v>273645.79184120876</c:v>
                </c:pt>
                <c:pt idx="298">
                  <c:v>268380.63120013202</c:v>
                </c:pt>
                <c:pt idx="299">
                  <c:v>263197.57732559298</c:v>
                </c:pt>
                <c:pt idx="300">
                  <c:v>258095.9978093128</c:v>
                </c:pt>
                <c:pt idx="301">
                  <c:v>253075.24664932629</c:v>
                </c:pt>
                <c:pt idx="302">
                  <c:v>248134.66476808433</c:v>
                </c:pt>
                <c:pt idx="303">
                  <c:v>243273.58053214665</c:v>
                </c:pt>
                <c:pt idx="304">
                  <c:v>238491.31027293543</c:v>
                </c:pt>
                <c:pt idx="305">
                  <c:v>233787.15880803496</c:v>
                </c:pt>
                <c:pt idx="306">
                  <c:v>229160.41996252546</c:v>
                </c:pt>
                <c:pt idx="307">
                  <c:v>224610.37708983434</c:v>
                </c:pt>
                <c:pt idx="308">
                  <c:v>220136.30359161599</c:v>
                </c:pt>
                <c:pt idx="309">
                  <c:v>215737.46343617031</c:v>
                </c:pt>
                <c:pt idx="310">
                  <c:v>211413.11167491475</c:v>
                </c:pt>
                <c:pt idx="311">
                  <c:v>207162.49495644684</c:v>
                </c:pt>
                <c:pt idx="312">
                  <c:v>202984.85203773083</c:v>
                </c:pt>
                <c:pt idx="313">
                  <c:v>198879.41429196714</c:v>
                </c:pt>
                <c:pt idx="314">
                  <c:v>194845.40621270327</c:v>
                </c:pt>
                <c:pt idx="315">
                  <c:v>190882.04591376649</c:v>
                </c:pt>
                <c:pt idx="316">
                  <c:v>186988.54562460643</c:v>
                </c:pt>
                <c:pt idx="317">
                  <c:v>183164.11218064246</c:v>
                </c:pt>
                <c:pt idx="318">
                  <c:v>179407.94750824425</c:v>
                </c:pt>
                <c:pt idx="319">
                  <c:v>175719.24910396285</c:v>
                </c:pt>
                <c:pt idx="320">
                  <c:v>172097.21050766375</c:v>
                </c:pt>
                <c:pt idx="321">
                  <c:v>168541.02176921445</c:v>
                </c:pt>
                <c:pt idx="322">
                  <c:v>165049.86990840567</c:v>
                </c:pt>
                <c:pt idx="323">
                  <c:v>161622.93936778753</c:v>
                </c:pt>
                <c:pt idx="324">
                  <c:v>158259.4124581301</c:v>
                </c:pt>
                <c:pt idx="325">
                  <c:v>154958.46979622403</c:v>
                </c:pt>
                <c:pt idx="326">
                  <c:v>151719.29073475261</c:v>
                </c:pt>
                <c:pt idx="327">
                  <c:v>148541.05378399321</c:v>
                </c:pt>
                <c:pt idx="328">
                  <c:v>145422.93702510395</c:v>
                </c:pt>
                <c:pt idx="329">
                  <c:v>142364.11851478743</c:v>
                </c:pt>
                <c:pt idx="330">
                  <c:v>139363.77668111605</c:v>
                </c:pt>
                <c:pt idx="331">
                  <c:v>136421.09071034446</c:v>
                </c:pt>
                <c:pt idx="332">
                  <c:v>133535.2409245286</c:v>
                </c:pt>
                <c:pt idx="333">
                  <c:v>130705.40914980022</c:v>
                </c:pt>
                <c:pt idx="334">
                  <c:v>127930.77907515071</c:v>
                </c:pt>
                <c:pt idx="335">
                  <c:v>125210.53660160872</c:v>
                </c:pt>
                <c:pt idx="336">
                  <c:v>122543.8701816906</c:v>
                </c:pt>
                <c:pt idx="337">
                  <c:v>119929.97114903417</c:v>
                </c:pt>
                <c:pt idx="338">
                  <c:v>117368.03403813683</c:v>
                </c:pt>
                <c:pt idx="339">
                  <c:v>114857.25689412728</c:v>
                </c:pt>
                <c:pt idx="340">
                  <c:v>112396.84157252226</c:v>
                </c:pt>
                <c:pt idx="341">
                  <c:v>109985.99402892914</c:v>
                </c:pt>
                <c:pt idx="342">
                  <c:v>107623.92459867249</c:v>
                </c:pt>
                <c:pt idx="343">
                  <c:v>105309.84826632944</c:v>
                </c:pt>
                <c:pt idx="344">
                  <c:v>103042.98492517986</c:v>
                </c:pt>
                <c:pt idx="345">
                  <c:v>100822.55962658382</c:v>
                </c:pt>
                <c:pt idx="346">
                  <c:v>98647.802819313321</c:v>
                </c:pt>
                <c:pt idx="347">
                  <c:v>96517.950578879216</c:v>
                </c:pt>
                <c:pt idx="348">
                  <c:v>94432.244826898968</c:v>
                </c:pt>
                <c:pt idx="349">
                  <c:v>92389.933540573125</c:v>
                </c:pt>
                <c:pt idx="350">
                  <c:v>90390.27095233406</c:v>
                </c:pt>
                <c:pt idx="351">
                  <c:v>88432.517739757095</c:v>
                </c:pt>
                <c:pt idx="352">
                  <c:v>86515.941205821058</c:v>
                </c:pt>
                <c:pt idx="353">
                  <c:v>84639.815449620233</c:v>
                </c:pt>
                <c:pt idx="354">
                  <c:v>82803.421527639293</c:v>
                </c:pt>
                <c:pt idx="355">
                  <c:v>81006.047605708023</c:v>
                </c:pt>
                <c:pt idx="356">
                  <c:v>79246.98910176332</c:v>
                </c:pt>
                <c:pt idx="357">
                  <c:v>77525.548819554286</c:v>
                </c:pt>
                <c:pt idx="358">
                  <c:v>75841.037073427156</c:v>
                </c:pt>
                <c:pt idx="359">
                  <c:v>74192.771804342497</c:v>
                </c:pt>
                <c:pt idx="360">
                  <c:v>72580.078687277506</c:v>
                </c:pt>
                <c:pt idx="361">
                  <c:v>71002.291230172908</c:v>
                </c:pt>
                <c:pt idx="362">
                  <c:v>69458.750864588103</c:v>
                </c:pt>
                <c:pt idx="363">
                  <c:v>67948.807028240306</c:v>
                </c:pt>
                <c:pt idx="364">
                  <c:v>66471.817239595854</c:v>
                </c:pt>
                <c:pt idx="365">
                  <c:v>65027.147164695889</c:v>
                </c:pt>
                <c:pt idx="366">
                  <c:v>63614.170676399917</c:v>
                </c:pt>
                <c:pt idx="367">
                  <c:v>62232.269906230598</c:v>
                </c:pt>
                <c:pt idx="368">
                  <c:v>60880.835289008101</c:v>
                </c:pt>
                <c:pt idx="369">
                  <c:v>59559.265600468781</c:v>
                </c:pt>
                <c:pt idx="370">
                  <c:v>58266.96798805493</c:v>
                </c:pt>
                <c:pt idx="371">
                  <c:v>57003.357995078855</c:v>
                </c:pt>
                <c:pt idx="372">
                  <c:v>55767.859578447955</c:v>
                </c:pt>
                <c:pt idx="373">
                  <c:v>54559.905120156087</c:v>
                </c:pt>
                <c:pt idx="374">
                  <c:v>53378.935432734215</c:v>
                </c:pt>
                <c:pt idx="375">
                  <c:v>52224.399758859938</c:v>
                </c:pt>
                <c:pt idx="376">
                  <c:v>51095.755765325004</c:v>
                </c:pt>
                <c:pt idx="377">
                  <c:v>49992.46953155681</c:v>
                </c:pt>
                <c:pt idx="378">
                  <c:v>48914.015532892387</c:v>
                </c:pt>
                <c:pt idx="379">
                  <c:v>47859.87661880214</c:v>
                </c:pt>
                <c:pt idx="380">
                  <c:v>46829.543986256904</c:v>
                </c:pt>
                <c:pt idx="381">
                  <c:v>45822.517148433311</c:v>
                </c:pt>
                <c:pt idx="382">
                  <c:v>44838.303898949947</c:v>
                </c:pt>
                <c:pt idx="383">
                  <c:v>43876.420271825424</c:v>
                </c:pt>
                <c:pt idx="384">
                  <c:v>42936.390497344786</c:v>
                </c:pt>
                <c:pt idx="385">
                  <c:v>42017.746954023954</c:v>
                </c:pt>
                <c:pt idx="386">
                  <c:v>41120.030116852235</c:v>
                </c:pt>
                <c:pt idx="387">
                  <c:v>40242.788501997195</c:v>
                </c:pt>
                <c:pt idx="388">
                  <c:v>39385.578608149204</c:v>
                </c:pt>
                <c:pt idx="389">
                  <c:v>38547.964854681151</c:v>
                </c:pt>
                <c:pt idx="390">
                  <c:v>37729.519516795524</c:v>
                </c:pt>
                <c:pt idx="391">
                  <c:v>36929.822657829318</c:v>
                </c:pt>
                <c:pt idx="392">
                  <c:v>36148.462058881167</c:v>
                </c:pt>
                <c:pt idx="393">
                  <c:v>35385.033145924564</c:v>
                </c:pt>
                <c:pt idx="394">
                  <c:v>34639.138914565337</c:v>
                </c:pt>
                <c:pt idx="395">
                  <c:v>33910.389852599816</c:v>
                </c:pt>
                <c:pt idx="396">
                  <c:v>33198.403860523358</c:v>
                </c:pt>
                <c:pt idx="397">
                  <c:v>32502.806170140422</c:v>
                </c:pt>
                <c:pt idx="398">
                  <c:v>31823.22926141664</c:v>
                </c:pt>
                <c:pt idx="399">
                  <c:v>31159.312777716732</c:v>
                </c:pt>
                <c:pt idx="400">
                  <c:v>30510.703439561938</c:v>
                </c:pt>
                <c:pt idx="401">
                  <c:v>29877.054957041364</c:v>
                </c:pt>
                <c:pt idx="402">
                  <c:v>29258.027941004959</c:v>
                </c:pt>
                <c:pt idx="403">
                  <c:v>28653.289813162675</c:v>
                </c:pt>
                <c:pt idx="404">
                  <c:v>28062.51471521112</c:v>
                </c:pt>
                <c:pt idx="405">
                  <c:v>27485.38341710368</c:v>
                </c:pt>
                <c:pt idx="406">
                  <c:v>26921.583224578044</c:v>
                </c:pt>
                <c:pt idx="407">
                  <c:v>26370.807886048195</c:v>
                </c:pt>
                <c:pt idx="408">
                  <c:v>25832.75749896816</c:v>
                </c:pt>
                <c:pt idx="409">
                  <c:v>25307.138415765818</c:v>
                </c:pt>
                <c:pt idx="410">
                  <c:v>24793.663149447253</c:v>
                </c:pt>
                <c:pt idx="411">
                  <c:v>24292.050278961779</c:v>
                </c:pt>
                <c:pt idx="412">
                  <c:v>23802.024354419802</c:v>
                </c:pt>
                <c:pt idx="413">
                  <c:v>23323.315802248242</c:v>
                </c:pt>
                <c:pt idx="414">
                  <c:v>22855.660830366094</c:v>
                </c:pt>
                <c:pt idx="415">
                  <c:v>22398.801333458501</c:v>
                </c:pt>
                <c:pt idx="416">
                  <c:v>21952.484798425266</c:v>
                </c:pt>
                <c:pt idx="417">
                  <c:v>21516.464210074038</c:v>
                </c:pt>
                <c:pt idx="418">
                  <c:v>21090.497957128115</c:v>
                </c:pt>
                <c:pt idx="419">
                  <c:v>20674.349738611723</c:v>
                </c:pt>
                <c:pt idx="420">
                  <c:v>20267.788470676234</c:v>
                </c:pt>
                <c:pt idx="421">
                  <c:v>19870.588193924061</c:v>
                </c:pt>
                <c:pt idx="422">
                  <c:v>19482.527981286228</c:v>
                </c:pt>
                <c:pt idx="423">
                  <c:v>19103.391846505889</c:v>
                </c:pt>
                <c:pt idx="424">
                  <c:v>18732.968653275653</c:v>
                </c:pt>
                <c:pt idx="425">
                  <c:v>18371.052025076846</c:v>
                </c:pt>
                <c:pt idx="426">
                  <c:v>18017.440255762143</c:v>
                </c:pt>
                <c:pt idx="427">
                  <c:v>17671.936220923293</c:v>
                </c:pt>
                <c:pt idx="428">
                  <c:v>17334.347290081649</c:v>
                </c:pt>
                <c:pt idx="429">
                  <c:v>17004.48523973639</c:v>
                </c:pt>
                <c:pt idx="430">
                  <c:v>16682.16616730348</c:v>
                </c:pt>
                <c:pt idx="431">
                  <c:v>16367.210405976244</c:v>
                </c:pt>
                <c:pt idx="432">
                  <c:v>16059.442440534185</c:v>
                </c:pt>
                <c:pt idx="433">
                  <c:v>15758.690824127261</c:v>
                </c:pt>
                <c:pt idx="434">
                  <c:v>15464.78809605807</c:v>
                </c:pt>
                <c:pt idx="435">
                  <c:v>15177.570700583461</c:v>
                </c:pt>
                <c:pt idx="436">
                  <c:v>14896.878906755654</c:v>
                </c:pt>
                <c:pt idx="437">
                  <c:v>14622.556729319165</c:v>
                </c:pt>
                <c:pt idx="438">
                  <c:v>14354.451850679441</c:v>
                </c:pt>
                <c:pt idx="439">
                  <c:v>14092.41554395718</c:v>
                </c:pt>
                <c:pt idx="440">
                  <c:v>13836.302597139787</c:v>
                </c:pt>
                <c:pt idx="441">
                  <c:v>13585.971238340124</c:v>
                </c:pt>
                <c:pt idx="442">
                  <c:v>13341.283062171713</c:v>
                </c:pt>
                <c:pt idx="443">
                  <c:v>13102.102957246807</c:v>
                </c:pt>
                <c:pt idx="444">
                  <c:v>12868.299034803573</c:v>
                </c:pt>
                <c:pt idx="445">
                  <c:v>12639.742558466141</c:v>
                </c:pt>
                <c:pt idx="446">
                  <c:v>12416.307875140687</c:v>
                </c:pt>
                <c:pt idx="447">
                  <c:v>12197.872347049091</c:v>
                </c:pt>
                <c:pt idx="448">
                  <c:v>11984.316284900728</c:v>
                </c:pt>
                <c:pt idx="449">
                  <c:v>11775.522882201476</c:v>
                </c:pt>
                <c:pt idx="450">
                  <c:v>11571.378150698432</c:v>
                </c:pt>
                <c:pt idx="451">
                  <c:v>11371.770856957222</c:v>
                </c:pt>
                <c:pt idx="452">
                  <c:v>11176.592460068403</c:v>
                </c:pt>
                <c:pt idx="453">
                  <c:v>10985.737050478123</c:v>
                </c:pt>
                <c:pt idx="454">
                  <c:v>10799.101289937587</c:v>
                </c:pt>
                <c:pt idx="455">
                  <c:v>10616.584352564762</c:v>
                </c:pt>
                <c:pt idx="456">
                  <c:v>10438.087867011696</c:v>
                </c:pt>
                <c:pt idx="457">
                  <c:v>10263.515859728857</c:v>
                </c:pt>
                <c:pt idx="458">
                  <c:v>10092.774699318972</c:v>
                </c:pt>
                <c:pt idx="459">
                  <c:v>9925.7730419703148</c:v>
                </c:pt>
                <c:pt idx="460">
                  <c:v>9762.4217779605533</c:v>
                </c:pt>
                <c:pt idx="461">
                  <c:v>9602.6339792203908</c:v>
                </c:pt>
                <c:pt idx="462">
                  <c:v>9446.3248479465983</c:v>
                </c:pt>
                <c:pt idx="463">
                  <c:v>9293.4116662532397</c:v>
                </c:pt>
                <c:pt idx="464">
                  <c:v>9143.8137468494788</c:v>
                </c:pt>
                <c:pt idx="465">
                  <c:v>8997.452384731916</c:v>
                </c:pt>
                <c:pt idx="466">
                  <c:v>8854.2508098794096</c:v>
                </c:pt>
                <c:pt idx="467">
                  <c:v>8714.13414093754</c:v>
                </c:pt>
                <c:pt idx="468">
                  <c:v>8577.0293398798767</c:v>
                </c:pt>
                <c:pt idx="469">
                  <c:v>8442.8651676330119</c:v>
                </c:pt>
                <c:pt idx="470">
                  <c:v>8311.5721406517969</c:v>
                </c:pt>
                <c:pt idx="471">
                  <c:v>8183.0824884313115</c:v>
                </c:pt>
                <c:pt idx="472">
                  <c:v>8057.330111941922</c:v>
                </c:pt>
                <c:pt idx="473">
                  <c:v>7934.2505429733355</c:v>
                </c:pt>
                <c:pt idx="474">
                  <c:v>7813.7809043737561</c:v>
                </c:pt>
                <c:pt idx="475">
                  <c:v>7695.8598711699824</c:v>
                </c:pt>
                <c:pt idx="476">
                  <c:v>7580.4276325544224</c:v>
                </c:pt>
                <c:pt idx="477">
                  <c:v>7467.425854724409</c:v>
                </c:pt>
                <c:pt idx="478">
                  <c:v>7356.7976445600289</c:v>
                </c:pt>
                <c:pt idx="479">
                  <c:v>7248.4875141255952</c:v>
                </c:pt>
                <c:pt idx="480">
                  <c:v>7142.4413459809648</c:v>
                </c:pt>
                <c:pt idx="481">
                  <c:v>7038.6063592880573</c:v>
                </c:pt>
                <c:pt idx="482">
                  <c:v>6936.9310766983872</c:v>
                </c:pt>
                <c:pt idx="483">
                  <c:v>6837.365292007441</c:v>
                </c:pt>
                <c:pt idx="484">
                  <c:v>6739.860038561651</c:v>
                </c:pt>
                <c:pt idx="485">
                  <c:v>6644.3675584038501</c:v>
                </c:pt>
                <c:pt idx="486">
                  <c:v>6550.8412721431541</c:v>
                </c:pt>
                <c:pt idx="487">
                  <c:v>6459.235749535449</c:v>
                </c:pt>
                <c:pt idx="488">
                  <c:v>6369.5066807603844</c:v>
                </c:pt>
                <c:pt idx="489">
                  <c:v>6281.6108483814114</c:v>
                </c:pt>
                <c:pt idx="490">
                  <c:v>6195.5060999750531</c:v>
                </c:pt>
                <c:pt idx="491">
                  <c:v>6111.1513214159613</c:v>
                </c:pt>
                <c:pt idx="492">
                  <c:v>6028.5064108044471</c:v>
                </c:pt>
                <c:pt idx="493">
                  <c:v>5947.5322530231679</c:v>
                </c:pt>
                <c:pt idx="494">
                  <c:v>5868.1906949099275</c:v>
                </c:pt>
                <c:pt idx="495">
                  <c:v>5790.4445210337271</c:v>
                </c:pt>
                <c:pt idx="496">
                  <c:v>5714.2574300612041</c:v>
                </c:pt>
                <c:pt idx="497">
                  <c:v>5639.5940117009022</c:v>
                </c:pt>
                <c:pt idx="498">
                  <c:v>5566.4197242129048</c:v>
                </c:pt>
                <c:pt idx="499">
                  <c:v>5494.7008724715797</c:v>
                </c:pt>
                <c:pt idx="500">
                  <c:v>5424.4045865693151</c:v>
                </c:pt>
                <c:pt idx="501">
                  <c:v>5355.4988009493572</c:v>
                </c:pt>
                <c:pt idx="502">
                  <c:v>5287.9522340559133</c:v>
                </c:pt>
                <c:pt idx="503">
                  <c:v>5221.7343684901325</c:v>
                </c:pt>
                <c:pt idx="504">
                  <c:v>5156.8154316603759</c:v>
                </c:pt>
                <c:pt idx="505">
                  <c:v>5093.166376915643</c:v>
                </c:pt>
                <c:pt idx="506">
                  <c:v>5030.7588651513279</c:v>
                </c:pt>
                <c:pt idx="507">
                  <c:v>4969.5652468761273</c:v>
                </c:pt>
                <c:pt idx="508">
                  <c:v>4909.5585447297199</c:v>
                </c:pt>
                <c:pt idx="509">
                  <c:v>4850.7124364407491</c:v>
                </c:pt>
                <c:pt idx="510">
                  <c:v>4793.0012382146624</c:v>
                </c:pt>
                <c:pt idx="511">
                  <c:v>4736.3998885415076</c:v>
                </c:pt>
                <c:pt idx="512">
                  <c:v>4680.8839324137234</c:v>
                </c:pt>
                <c:pt idx="513">
                  <c:v>4626.4295059441611</c:v>
                </c:pt>
                <c:pt idx="514">
                  <c:v>4573.0133213749432</c:v>
                </c:pt>
                <c:pt idx="515">
                  <c:v>4520.6126524676101</c:v>
                </c:pt>
                <c:pt idx="516">
                  <c:v>4469.2053202656598</c:v>
                </c:pt>
                <c:pt idx="517">
                  <c:v>4418.7696792202287</c:v>
                </c:pt>
                <c:pt idx="518">
                  <c:v>4369.2846036703804</c:v>
                </c:pt>
                <c:pt idx="519">
                  <c:v>4320.7294746691296</c:v>
                </c:pt>
                <c:pt idx="520">
                  <c:v>4273.0841671469598</c:v>
                </c:pt>
                <c:pt idx="521">
                  <c:v>4226.3290374044564</c:v>
                </c:pt>
                <c:pt idx="522">
                  <c:v>4180.4449109260049</c:v>
                </c:pt>
                <c:pt idx="523">
                  <c:v>4135.4130705066036</c:v>
                </c:pt>
                <c:pt idx="524">
                  <c:v>4091.2152446840992</c:v>
                </c:pt>
                <c:pt idx="525">
                  <c:v>4047.8335964691655</c:v>
                </c:pt>
                <c:pt idx="526">
                  <c:v>4005.2507123656947</c:v>
                </c:pt>
                <c:pt idx="527">
                  <c:v>3963.4495916742808</c:v>
                </c:pt>
                <c:pt idx="528">
                  <c:v>3922.413636071728</c:v>
                </c:pt>
                <c:pt idx="529">
                  <c:v>3882.1266394596928</c:v>
                </c:pt>
                <c:pt idx="530">
                  <c:v>3842.5727780755287</c:v>
                </c:pt>
                <c:pt idx="531">
                  <c:v>3803.7366008589165</c:v>
                </c:pt>
                <c:pt idx="532">
                  <c:v>3765.603020067595</c:v>
                </c:pt>
                <c:pt idx="533">
                  <c:v>3728.1573021360496</c:v>
                </c:pt>
                <c:pt idx="534">
                  <c:v>3691.3850587708089</c:v>
                </c:pt>
                <c:pt idx="535">
                  <c:v>3655.2722382764478</c:v>
                </c:pt>
                <c:pt idx="536">
                  <c:v>3619.805117106313</c:v>
                </c:pt>
                <c:pt idx="537">
                  <c:v>3584.9702916322772</c:v>
                </c:pt>
                <c:pt idx="538">
                  <c:v>3550.7546701278206</c:v>
                </c:pt>
                <c:pt idx="539">
                  <c:v>3517.1454649590428</c:v>
                </c:pt>
                <c:pt idx="540">
                  <c:v>3484.1301849781848</c:v>
                </c:pt>
                <c:pt idx="541">
                  <c:v>3451.6966281144801</c:v>
                </c:pt>
                <c:pt idx="542">
                  <c:v>3419.8328741571486</c:v>
                </c:pt>
                <c:pt idx="543">
                  <c:v>3388.5272777257082</c:v>
                </c:pt>
                <c:pt idx="544">
                  <c:v>3357.7684614225736</c:v>
                </c:pt>
                <c:pt idx="545">
                  <c:v>3327.5453091633481</c:v>
                </c:pt>
                <c:pt idx="546">
                  <c:v>3297.8469596800892</c:v>
                </c:pt>
                <c:pt idx="547">
                  <c:v>3268.6628001931203</c:v>
                </c:pt>
                <c:pt idx="548">
                  <c:v>3239.9824602469134</c:v>
                </c:pt>
                <c:pt idx="549">
                  <c:v>3211.7958057058572</c:v>
                </c:pt>
                <c:pt idx="550">
                  <c:v>3184.0929329056303</c:v>
                </c:pt>
                <c:pt idx="551">
                  <c:v>3156.8641629561725</c:v>
                </c:pt>
                <c:pt idx="552">
                  <c:v>3130.1000361922829</c:v>
                </c:pt>
                <c:pt idx="553">
                  <c:v>3103.7913067679183</c:v>
                </c:pt>
                <c:pt idx="554">
                  <c:v>3077.9289373905094</c:v>
                </c:pt>
                <c:pt idx="555">
                  <c:v>3052.5040941915236</c:v>
                </c:pt>
                <c:pt idx="556">
                  <c:v>3027.5081417297788</c:v>
                </c:pt>
                <c:pt idx="557">
                  <c:v>3002.9326381239243</c:v>
                </c:pt>
                <c:pt idx="558">
                  <c:v>2978.7693303108013</c:v>
                </c:pt>
                <c:pt idx="559">
                  <c:v>2955.0101494262672</c:v>
                </c:pt>
                <c:pt idx="560">
                  <c:v>2931.6472063052797</c:v>
                </c:pt>
                <c:pt idx="561">
                  <c:v>2908.6727870981726</c:v>
                </c:pt>
                <c:pt idx="562">
                  <c:v>2886.0793489999255</c:v>
                </c:pt>
                <c:pt idx="563">
                  <c:v>2863.8595160895647</c:v>
                </c:pt>
                <c:pt idx="564">
                  <c:v>2842.0060752767099</c:v>
                </c:pt>
                <c:pt idx="565">
                  <c:v>2820.5119723524876</c:v>
                </c:pt>
                <c:pt idx="566">
                  <c:v>2799.3703081420081</c:v>
                </c:pt>
                <c:pt idx="567">
                  <c:v>2778.5743347557454</c:v>
                </c:pt>
                <c:pt idx="568">
                  <c:v>2758.1174519372321</c:v>
                </c:pt>
                <c:pt idx="569">
                  <c:v>2737.993203504443</c:v>
                </c:pt>
                <c:pt idx="570">
                  <c:v>2718.1952738824884</c:v>
                </c:pt>
                <c:pt idx="571">
                  <c:v>2698.7174847251258</c:v>
                </c:pt>
                <c:pt idx="572">
                  <c:v>2679.5537916227727</c:v>
                </c:pt>
                <c:pt idx="573">
                  <c:v>2660.6982808947155</c:v>
                </c:pt>
                <c:pt idx="574">
                  <c:v>2642.1451664633437</c:v>
                </c:pt>
                <c:pt idx="575">
                  <c:v>2623.8887868081301</c:v>
                </c:pt>
                <c:pt idx="576">
                  <c:v>2605.9236019973469</c:v>
                </c:pt>
                <c:pt idx="577">
                  <c:v>2588.2441907954503</c:v>
                </c:pt>
                <c:pt idx="578">
                  <c:v>2570.8452478440363</c:v>
                </c:pt>
                <c:pt idx="579">
                  <c:v>2553.7215809145832</c:v>
                </c:pt>
                <c:pt idx="580">
                  <c:v>2536.8681082309108</c:v>
                </c:pt>
                <c:pt idx="581">
                  <c:v>2520.2798558596628</c:v>
                </c:pt>
                <c:pt idx="582">
                  <c:v>2503.9519551668996</c:v>
                </c:pt>
                <c:pt idx="583">
                  <c:v>2487.879640339142</c:v>
                </c:pt>
                <c:pt idx="584">
                  <c:v>2472.0582459671032</c:v>
                </c:pt>
                <c:pt idx="585">
                  <c:v>2456.4832046904744</c:v>
                </c:pt>
                <c:pt idx="586">
                  <c:v>2441.1500449021864</c:v>
                </c:pt>
                <c:pt idx="587">
                  <c:v>2426.0543885104898</c:v>
                </c:pt>
                <c:pt idx="588">
                  <c:v>2411.1919487574628</c:v>
                </c:pt>
                <c:pt idx="589">
                  <c:v>2396.5585280923046</c:v>
                </c:pt>
                <c:pt idx="590">
                  <c:v>2382.1500160981168</c:v>
                </c:pt>
                <c:pt idx="591">
                  <c:v>2367.9623874706449</c:v>
                </c:pt>
                <c:pt idx="592">
                  <c:v>2353.9917000477035</c:v>
                </c:pt>
                <c:pt idx="593">
                  <c:v>2340.2340928879034</c:v>
                </c:pt>
                <c:pt idx="594">
                  <c:v>2326.6857843973621</c:v>
                </c:pt>
                <c:pt idx="595">
                  <c:v>2313.3430705032465</c:v>
                </c:pt>
                <c:pt idx="596">
                  <c:v>2300.2023228727517</c:v>
                </c:pt>
                <c:pt idx="597">
                  <c:v>2287.2599871764864</c:v>
                </c:pt>
                <c:pt idx="598">
                  <c:v>2274.5125813949867</c:v>
                </c:pt>
                <c:pt idx="599">
                  <c:v>2261.956694167307</c:v>
                </c:pt>
                <c:pt idx="600">
                  <c:v>2249.5889831804957</c:v>
                </c:pt>
                <c:pt idx="601">
                  <c:v>2237.4061735990167</c:v>
                </c:pt>
                <c:pt idx="602">
                  <c:v>2225.4050565329148</c:v>
                </c:pt>
                <c:pt idx="603">
                  <c:v>2213.582487543873</c:v>
                </c:pt>
                <c:pt idx="604">
                  <c:v>2201.9353851880255</c:v>
                </c:pt>
                <c:pt idx="605">
                  <c:v>2190.4607295946939</c:v>
                </c:pt>
                <c:pt idx="606">
                  <c:v>2179.1555610800242</c:v>
                </c:pt>
                <c:pt idx="607">
                  <c:v>2168.0169787946506</c:v>
                </c:pt>
                <c:pt idx="608">
                  <c:v>2157.0421394045065</c:v>
                </c:pt>
                <c:pt idx="609">
                  <c:v>2146.2282558038987</c:v>
                </c:pt>
                <c:pt idx="610">
                  <c:v>2135.5725958600328</c:v>
                </c:pt>
                <c:pt idx="611">
                  <c:v>2125.0724811881691</c:v>
                </c:pt>
                <c:pt idx="612">
                  <c:v>2114.7252859565815</c:v>
                </c:pt>
                <c:pt idx="613">
                  <c:v>2104.5284357206024</c:v>
                </c:pt>
                <c:pt idx="614">
                  <c:v>2094.4794062849619</c:v>
                </c:pt>
                <c:pt idx="615">
                  <c:v>2084.5757225937068</c:v>
                </c:pt>
                <c:pt idx="616">
                  <c:v>2074.8149576469846</c:v>
                </c:pt>
                <c:pt idx="617">
                  <c:v>2065.1947314439972</c:v>
                </c:pt>
                <c:pt idx="618">
                  <c:v>2055.712709951451</c:v>
                </c:pt>
                <c:pt idx="619">
                  <c:v>2046.3666040968662</c:v>
                </c:pt>
                <c:pt idx="620">
                  <c:v>2037.1541687860624</c:v>
                </c:pt>
                <c:pt idx="621">
                  <c:v>2028.0732019442505</c:v>
                </c:pt>
                <c:pt idx="622">
                  <c:v>2019.1215435800948</c:v>
                </c:pt>
                <c:pt idx="623">
                  <c:v>2010.2970748721709</c:v>
                </c:pt>
                <c:pt idx="624">
                  <c:v>2001.5977172772311</c:v>
                </c:pt>
                <c:pt idx="625">
                  <c:v>1993.021431659738</c:v>
                </c:pt>
                <c:pt idx="626">
                  <c:v>1984.5662174421198</c:v>
                </c:pt>
                <c:pt idx="627">
                  <c:v>1976.2301117752138</c:v>
                </c:pt>
                <c:pt idx="628">
                  <c:v>1968.0111887283663</c:v>
                </c:pt>
                <c:pt idx="629">
                  <c:v>1959.9075584987579</c:v>
                </c:pt>
                <c:pt idx="630">
                  <c:v>1951.917366639359</c:v>
                </c:pt>
                <c:pt idx="631">
                  <c:v>1944.0387933051436</c:v>
                </c:pt>
                <c:pt idx="632">
                  <c:v>1936.2700525170444</c:v>
                </c:pt>
                <c:pt idx="633">
                  <c:v>1928.6093914432115</c:v>
                </c:pt>
                <c:pt idx="634">
                  <c:v>1921.0550896971297</c:v>
                </c:pt>
                <c:pt idx="635">
                  <c:v>1913.6054586522068</c:v>
                </c:pt>
                <c:pt idx="636">
                  <c:v>1906.2588407723642</c:v>
                </c:pt>
                <c:pt idx="637">
                  <c:v>1899.0136089582627</c:v>
                </c:pt>
                <c:pt idx="638">
                  <c:v>1891.8681659087626</c:v>
                </c:pt>
                <c:pt idx="639">
                  <c:v>1884.8209434972289</c:v>
                </c:pt>
                <c:pt idx="640">
                  <c:v>1877.8704021623264</c:v>
                </c:pt>
                <c:pt idx="641">
                  <c:v>1871.0150303129199</c:v>
                </c:pt>
                <c:pt idx="642">
                  <c:v>1864.2533437467384</c:v>
                </c:pt>
                <c:pt idx="643">
                  <c:v>1857.5838850824687</c:v>
                </c:pt>
                <c:pt idx="644">
                  <c:v>1851.005223204925</c:v>
                </c:pt>
                <c:pt idx="645">
                  <c:v>1844.5159527229896</c:v>
                </c:pt>
                <c:pt idx="646">
                  <c:v>1838.1146934399824</c:v>
                </c:pt>
                <c:pt idx="647">
                  <c:v>1831.8000898361781</c:v>
                </c:pt>
                <c:pt idx="648">
                  <c:v>1825.5708105631556</c:v>
                </c:pt>
                <c:pt idx="649">
                  <c:v>1819.4255479496765</c:v>
                </c:pt>
                <c:pt idx="650">
                  <c:v>1813.363017518835</c:v>
                </c:pt>
                <c:pt idx="651">
                  <c:v>1807.3819575161795</c:v>
                </c:pt>
                <c:pt idx="652">
                  <c:v>1801.4811284485447</c:v>
                </c:pt>
                <c:pt idx="653">
                  <c:v>1795.6593126333235</c:v>
                </c:pt>
                <c:pt idx="654">
                  <c:v>1789.9153137579283</c:v>
                </c:pt>
                <c:pt idx="655">
                  <c:v>1784.2479564492071</c:v>
                </c:pt>
                <c:pt idx="656">
                  <c:v>1778.656085852524</c:v>
                </c:pt>
                <c:pt idx="657">
                  <c:v>1773.1385672203207</c:v>
                </c:pt>
                <c:pt idx="658">
                  <c:v>1767.6942855099123</c:v>
                </c:pt>
                <c:pt idx="659">
                  <c:v>1762.3221449902564</c:v>
                </c:pt>
                <c:pt idx="660">
                  <c:v>1757.0210688575337</c:v>
                </c:pt>
                <c:pt idx="661">
                  <c:v>1751.7899988592856</c:v>
                </c:pt>
                <c:pt idx="662">
                  <c:v>1746.6278949269188</c:v>
                </c:pt>
                <c:pt idx="663">
                  <c:v>1741.5337348163634</c:v>
                </c:pt>
                <c:pt idx="664">
                  <c:v>1736.5065137567069</c:v>
                </c:pt>
                <c:pt idx="665">
                  <c:v>1731.5452441065829</c:v>
                </c:pt>
                <c:pt idx="666">
                  <c:v>1726.6489550181543</c:v>
                </c:pt>
                <c:pt idx="667">
                  <c:v>1721.8166921084942</c:v>
                </c:pt>
                <c:pt idx="668">
                  <c:v>1717.0475171381852</c:v>
                </c:pt>
                <c:pt idx="669">
                  <c:v>1712.3405076969825</c:v>
                </c:pt>
                <c:pt idx="670">
                  <c:v>1707.6947568963294</c:v>
                </c:pt>
                <c:pt idx="671">
                  <c:v>1703.1093730686355</c:v>
                </c:pt>
                <c:pt idx="672">
                  <c:v>1698.5834794730551</c:v>
                </c:pt>
                <c:pt idx="673">
                  <c:v>1694.1162140077147</c:v>
                </c:pt>
                <c:pt idx="674">
                  <c:v>1689.7067289281595</c:v>
                </c:pt>
                <c:pt idx="675">
                  <c:v>1685.3541905719107</c:v>
                </c:pt>
                <c:pt idx="676">
                  <c:v>1681.0577790889693</c:v>
                </c:pt>
                <c:pt idx="677">
                  <c:v>1676.8166881781469</c:v>
                </c:pt>
                <c:pt idx="678">
                  <c:v>1672.6301248290615</c:v>
                </c:pt>
                <c:pt idx="679">
                  <c:v>1668.4973090696817</c:v>
                </c:pt>
                <c:pt idx="680">
                  <c:v>1664.4174737192784</c:v>
                </c:pt>
                <c:pt idx="681">
                  <c:v>1660.3898641466685</c:v>
                </c:pt>
                <c:pt idx="682">
                  <c:v>1656.4137380336076</c:v>
                </c:pt>
                <c:pt idx="683">
                  <c:v>1652.4883651432408</c:v>
                </c:pt>
                <c:pt idx="684">
                  <c:v>1648.6130270934602</c:v>
                </c:pt>
                <c:pt idx="685">
                  <c:v>1644.7870171350712</c:v>
                </c:pt>
                <c:pt idx="686">
                  <c:v>1641.009639934666</c:v>
                </c:pt>
                <c:pt idx="687">
                  <c:v>1637.2802113620671</c:v>
                </c:pt>
                <c:pt idx="688">
                  <c:v>1633.598058282256</c:v>
                </c:pt>
                <c:pt idx="689">
                  <c:v>1629.9625183516898</c:v>
                </c:pt>
                <c:pt idx="690">
                  <c:v>1626.3729398188705</c:v>
                </c:pt>
                <c:pt idx="691">
                  <c:v>1622.8286813291052</c:v>
                </c:pt>
                <c:pt idx="692">
                  <c:v>1619.3291117333399</c:v>
                </c:pt>
                <c:pt idx="693">
                  <c:v>1615.8736099009857</c:v>
                </c:pt>
                <c:pt idx="694">
                  <c:v>1612.46156453662</c:v>
                </c:pt>
                <c:pt idx="695">
                  <c:v>1609.0923740005162</c:v>
                </c:pt>
                <c:pt idx="696">
                  <c:v>1605.7654461328773</c:v>
                </c:pt>
                <c:pt idx="697">
                  <c:v>1602.4801980816981</c:v>
                </c:pt>
                <c:pt idx="698">
                  <c:v>1599.2360561341889</c:v>
                </c:pt>
                <c:pt idx="699">
                  <c:v>1596.0324555516625</c:v>
                </c:pt>
                <c:pt idx="700">
                  <c:v>1592.8688404078034</c:v>
                </c:pt>
              </c:numCache>
            </c:numRef>
          </c:yVal>
          <c:smooth val="1"/>
          <c:extLst>
            <c:ext xmlns:c16="http://schemas.microsoft.com/office/drawing/2014/chart" uri="{C3380CC4-5D6E-409C-BE32-E72D297353CC}">
              <c16:uniqueId val="{00000000-CEC8-4D35-9FFC-DB88DF942BEB}"/>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Dynamic_Modulus_Calc!$G$52:$G$752</c:f>
              <c:numCache>
                <c:formatCode>0.00E+00</c:formatCode>
                <c:ptCount val="701"/>
                <c:pt idx="0">
                  <c:v>3151583.5719090253</c:v>
                </c:pt>
                <c:pt idx="1">
                  <c:v>3149791.4258797532</c:v>
                </c:pt>
                <c:pt idx="2">
                  <c:v>3147922.6364268754</c:v>
                </c:pt>
                <c:pt idx="3">
                  <c:v>3145974.3040517136</c:v>
                </c:pt>
                <c:pt idx="4">
                  <c:v>3143943.4554259251</c:v>
                </c:pt>
                <c:pt idx="5">
                  <c:v>3141827.0451413468</c:v>
                </c:pt>
                <c:pt idx="6">
                  <c:v>3139621.9579328382</c:v>
                </c:pt>
                <c:pt idx="7">
                  <c:v>3137325.0114189517</c:v>
                </c:pt>
                <c:pt idx="8">
                  <c:v>3134932.9594076443</c:v>
                </c:pt>
                <c:pt idx="9">
                  <c:v>3132442.4958165628</c:v>
                </c:pt>
                <c:pt idx="10">
                  <c:v>3129850.2592595806</c:v>
                </c:pt>
                <c:pt idx="11">
                  <c:v>3127152.838353259</c:v>
                </c:pt>
                <c:pt idx="12">
                  <c:v>3124346.7777986643</c:v>
                </c:pt>
                <c:pt idx="13">
                  <c:v>3121428.5852954006</c:v>
                </c:pt>
                <c:pt idx="14">
                  <c:v>3118394.7393457838</c:v>
                </c:pt>
                <c:pt idx="15">
                  <c:v>3115241.6980076474</c:v>
                </c:pt>
                <c:pt idx="16">
                  <c:v>3111965.9086542851</c:v>
                </c:pt>
                <c:pt idx="17">
                  <c:v>3108563.8187993458</c:v>
                </c:pt>
                <c:pt idx="18">
                  <c:v>3105031.8880429901</c:v>
                </c:pt>
                <c:pt idx="19">
                  <c:v>3101366.6011931957</c:v>
                </c:pt>
                <c:pt idx="20">
                  <c:v>3097564.4826125419</c:v>
                </c:pt>
                <c:pt idx="21">
                  <c:v>3093622.1118360041</c:v>
                </c:pt>
                <c:pt idx="22">
                  <c:v>3089536.1404990884</c:v>
                </c:pt>
                <c:pt idx="23">
                  <c:v>3085303.310607743</c:v>
                </c:pt>
                <c:pt idx="24">
                  <c:v>3080920.4741718741</c:v>
                </c:pt>
                <c:pt idx="25">
                  <c:v>3076384.6142126042</c:v>
                </c:pt>
                <c:pt idx="26">
                  <c:v>3071692.8671395089</c:v>
                </c:pt>
                <c:pt idx="27">
                  <c:v>3066842.5464777774</c:v>
                </c:pt>
                <c:pt idx="28">
                  <c:v>3061831.1679062694</c:v>
                </c:pt>
                <c:pt idx="29">
                  <c:v>3056656.4755456643</c:v>
                </c:pt>
                <c:pt idx="30">
                  <c:v>3051316.4694111114</c:v>
                </c:pt>
                <c:pt idx="31">
                  <c:v>3045809.4339158386</c:v>
                </c:pt>
                <c:pt idx="32">
                  <c:v>3040133.9672809555</c:v>
                </c:pt>
                <c:pt idx="33">
                  <c:v>3034289.0116720716</c:v>
                </c:pt>
                <c:pt idx="34">
                  <c:v>3028273.8838454694</c:v>
                </c:pt>
                <c:pt idx="35">
                  <c:v>3022088.3060452896</c:v>
                </c:pt>
                <c:pt idx="36">
                  <c:v>3015732.4368488588</c:v>
                </c:pt>
                <c:pt idx="37">
                  <c:v>3009206.9016100606</c:v>
                </c:pt>
                <c:pt idx="38">
                  <c:v>3002512.8221010366</c:v>
                </c:pt>
                <c:pt idx="39">
                  <c:v>2995651.8449009326</c:v>
                </c:pt>
                <c:pt idx="40">
                  <c:v>2988626.1680278033</c:v>
                </c:pt>
                <c:pt idx="41">
                  <c:v>2981438.5652569365</c:v>
                </c:pt>
                <c:pt idx="42">
                  <c:v>2974092.4075170266</c:v>
                </c:pt>
                <c:pt idx="43">
                  <c:v>2966591.680706223</c:v>
                </c:pt>
                <c:pt idx="44">
                  <c:v>2958940.9992247038</c:v>
                </c:pt>
                <c:pt idx="45">
                  <c:v>2951145.6144811274</c:v>
                </c:pt>
                <c:pt idx="46">
                  <c:v>2943211.4175992263</c:v>
                </c:pt>
                <c:pt idx="47">
                  <c:v>2935144.9355304223</c:v>
                </c:pt>
                <c:pt idx="48">
                  <c:v>2926953.3197714388</c:v>
                </c:pt>
                <c:pt idx="49">
                  <c:v>2918644.3268953152</c:v>
                </c:pt>
                <c:pt idx="50">
                  <c:v>2910226.2901331624</c:v>
                </c:pt>
                <c:pt idx="51">
                  <c:v>2901708.081295542</c:v>
                </c:pt>
                <c:pt idx="52">
                  <c:v>2893099.0623997389</c:v>
                </c:pt>
                <c:pt idx="53">
                  <c:v>2884409.0264753564</c:v>
                </c:pt>
                <c:pt idx="54">
                  <c:v>2875648.1271583643</c:v>
                </c:pt>
                <c:pt idx="55">
                  <c:v>2866826.7968551996</c:v>
                </c:pt>
                <c:pt idx="56">
                  <c:v>2857955.6534652403</c:v>
                </c:pt>
                <c:pt idx="57">
                  <c:v>2849045.3958926098</c:v>
                </c:pt>
                <c:pt idx="58">
                  <c:v>2840106.6888561668</c:v>
                </c:pt>
                <c:pt idx="59">
                  <c:v>2831150.0378176928</c:v>
                </c:pt>
                <c:pt idx="60">
                  <c:v>2822185.65518892</c:v>
                </c:pt>
                <c:pt idx="61">
                  <c:v>2813223.3193423334</c:v>
                </c:pt>
                <c:pt idx="62">
                  <c:v>2804272.2283308953</c:v>
                </c:pt>
                <c:pt idx="63">
                  <c:v>2795340.8506074692</c:v>
                </c:pt>
                <c:pt idx="64">
                  <c:v>2786436.7754133884</c:v>
                </c:pt>
                <c:pt idx="65">
                  <c:v>2777566.5658622216</c:v>
                </c:pt>
                <c:pt idx="66">
                  <c:v>2768735.6180623365</c:v>
                </c:pt>
                <c:pt idx="67">
                  <c:v>2759948.0298815751</c:v>
                </c:pt>
                <c:pt idx="68">
                  <c:v>2751206.4831394283</c:v>
                </c:pt>
                <c:pt idx="69">
                  <c:v>2742512.1430961918</c:v>
                </c:pt>
                <c:pt idx="70">
                  <c:v>2733864.5790754664</c:v>
                </c:pt>
                <c:pt idx="71">
                  <c:v>2725261.709888346</c:v>
                </c:pt>
                <c:pt idx="72">
                  <c:v>2716699.7774108062</c:v>
                </c:pt>
                <c:pt idx="73">
                  <c:v>2708173.3511908907</c:v>
                </c:pt>
                <c:pt idx="74">
                  <c:v>2699675.3663266343</c:v>
                </c:pt>
                <c:pt idx="75">
                  <c:v>2691197.1960644419</c:v>
                </c:pt>
                <c:pt idx="76">
                  <c:v>2682728.7596352487</c:v>
                </c:pt>
                <c:pt idx="77">
                  <c:v>2674258.66479654</c:v>
                </c:pt>
                <c:pt idx="78">
                  <c:v>2665774.3834166671</c:v>
                </c:pt>
                <c:pt idx="79">
                  <c:v>2657262.4572683605</c:v>
                </c:pt>
                <c:pt idx="80">
                  <c:v>2648708.7300435156</c:v>
                </c:pt>
                <c:pt idx="81">
                  <c:v>2640098.6005204287</c:v>
                </c:pt>
                <c:pt idx="82">
                  <c:v>2631417.2908697296</c:v>
                </c:pt>
                <c:pt idx="83">
                  <c:v>2622650.1233374733</c:v>
                </c:pt>
                <c:pt idx="84">
                  <c:v>2613782.7980489768</c:v>
                </c:pt>
                <c:pt idx="85">
                  <c:v>2604801.6644798783</c:v>
                </c:pt>
                <c:pt idx="86">
                  <c:v>2595693.979271512</c:v>
                </c:pt>
                <c:pt idx="87">
                  <c:v>2586448.1435358147</c:v>
                </c:pt>
                <c:pt idx="88">
                  <c:v>2577053.9135882356</c:v>
                </c:pt>
                <c:pt idx="89">
                  <c:v>2567502.580128673</c:v>
                </c:pt>
                <c:pt idx="90">
                  <c:v>2557787.1122004683</c:v>
                </c:pt>
                <c:pt idx="91">
                  <c:v>2547902.2637158907</c:v>
                </c:pt>
                <c:pt idx="92">
                  <c:v>2537844.6418486042</c:v>
                </c:pt>
                <c:pt idx="93">
                  <c:v>2527612.7380575961</c:v>
                </c:pt>
                <c:pt idx="94">
                  <c:v>2517206.923823053</c:v>
                </c:pt>
                <c:pt idx="95">
                  <c:v>2506629.414254155</c:v>
                </c:pt>
                <c:pt idx="96">
                  <c:v>2495884.2035035077</c:v>
                </c:pt>
                <c:pt idx="97">
                  <c:v>2484976.9763522441</c:v>
                </c:pt>
                <c:pt idx="98">
                  <c:v>2473915.0004049214</c:v>
                </c:pt>
                <c:pt idx="99">
                  <c:v>2462707.003078369</c:v>
                </c:pt>
                <c:pt idx="100">
                  <c:v>2451363.0370380329</c:v>
                </c:pt>
                <c:pt idx="101">
                  <c:v>2439894.3370070979</c:v>
                </c:pt>
                <c:pt idx="102">
                  <c:v>2428313.1700408626</c:v>
                </c:pt>
                <c:pt idx="103">
                  <c:v>2416632.6805182183</c:v>
                </c:pt>
                <c:pt idx="104">
                  <c:v>2404866.7303444268</c:v>
                </c:pt>
                <c:pt idx="105">
                  <c:v>2393029.7342590676</c:v>
                </c:pt>
                <c:pt idx="106">
                  <c:v>2381136.4897526051</c:v>
                </c:pt>
                <c:pt idx="107">
                  <c:v>2369202.0009409008</c:v>
                </c:pt>
                <c:pt idx="108">
                  <c:v>2357241.2958308323</c:v>
                </c:pt>
                <c:pt idx="109">
                  <c:v>2345269.236711191</c:v>
                </c:pt>
                <c:pt idx="110">
                  <c:v>2333300.323884476</c:v>
                </c:pt>
                <c:pt idx="111">
                  <c:v>2321348.4935701522</c:v>
                </c:pt>
                <c:pt idx="112">
                  <c:v>2309426.9115076996</c:v>
                </c:pt>
                <c:pt idx="113">
                  <c:v>2297547.7645190316</c:v>
                </c:pt>
                <c:pt idx="114">
                  <c:v>2285722.0530094774</c:v>
                </c:pt>
                <c:pt idx="115">
                  <c:v>2273959.3880555136</c:v>
                </c:pt>
                <c:pt idx="116">
                  <c:v>2262267.7973123766</c:v>
                </c:pt>
                <c:pt idx="117">
                  <c:v>2250653.5444469922</c:v>
                </c:pt>
                <c:pt idx="118">
                  <c:v>2239120.9671362834</c:v>
                </c:pt>
                <c:pt idx="119">
                  <c:v>2227672.3388449443</c:v>
                </c:pt>
                <c:pt idx="120">
                  <c:v>2216307.7595896665</c:v>
                </c:pt>
                <c:pt idx="121">
                  <c:v>2205025.0806901823</c:v>
                </c:pt>
                <c:pt idx="122">
                  <c:v>2193819.8680869392</c:v>
                </c:pt>
                <c:pt idx="123">
                  <c:v>2182685.4081617724</c:v>
                </c:pt>
                <c:pt idx="124">
                  <c:v>2171612.7591303904</c:v>
                </c:pt>
                <c:pt idx="125">
                  <c:v>2160590.8499927144</c:v>
                </c:pt>
                <c:pt idx="126">
                  <c:v>2149606.6277496512</c:v>
                </c:pt>
                <c:pt idx="127">
                  <c:v>2138645.252156768</c:v>
                </c:pt>
                <c:pt idx="128">
                  <c:v>2127690.3357341941</c:v>
                </c:pt>
                <c:pt idx="129">
                  <c:v>2116724.2251488892</c:v>
                </c:pt>
                <c:pt idx="130">
                  <c:v>2105728.3185026543</c:v>
                </c:pt>
                <c:pt idx="131">
                  <c:v>2094683.4115780946</c:v>
                </c:pt>
                <c:pt idx="132">
                  <c:v>2083570.0648002219</c:v>
                </c:pt>
                <c:pt idx="133">
                  <c:v>2072368.981647664</c:v>
                </c:pt>
                <c:pt idx="134">
                  <c:v>2061061.3885707534</c:v>
                </c:pt>
                <c:pt idx="135">
                  <c:v>2049629.4062059147</c:v>
                </c:pt>
                <c:pt idx="136">
                  <c:v>2038056.4018575661</c:v>
                </c:pt>
                <c:pt idx="137">
                  <c:v>2026327.3138638726</c:v>
                </c:pt>
                <c:pt idx="138">
                  <c:v>2014428.9395538741</c:v>
                </c:pt>
                <c:pt idx="139">
                  <c:v>2002350.1799903763</c:v>
                </c:pt>
                <c:pt idx="140">
                  <c:v>1990082.2364932862</c:v>
                </c:pt>
                <c:pt idx="141">
                  <c:v>1977618.7559419111</c:v>
                </c:pt>
                <c:pt idx="142">
                  <c:v>1964955.9239320892</c:v>
                </c:pt>
                <c:pt idx="143">
                  <c:v>1952092.5068752277</c:v>
                </c:pt>
                <c:pt idx="144">
                  <c:v>1939029.8459341198</c:v>
                </c:pt>
                <c:pt idx="145">
                  <c:v>1925771.8071733557</c:v>
                </c:pt>
                <c:pt idx="146">
                  <c:v>1912324.6933663061</c:v>
                </c:pt>
                <c:pt idx="147">
                  <c:v>1898697.1234902116</c:v>
                </c:pt>
                <c:pt idx="148">
                  <c:v>1884899.8860434436</c:v>
                </c:pt>
                <c:pt idx="149">
                  <c:v>1870945.7719676539</c:v>
                </c:pt>
                <c:pt idx="150">
                  <c:v>1856849.3922264928</c:v>
                </c:pt>
                <c:pt idx="151">
                  <c:v>1842626.9840889445</c:v>
                </c:pt>
                <c:pt idx="152">
                  <c:v>1828296.2090162453</c:v>
                </c:pt>
                <c:pt idx="153">
                  <c:v>1813875.9438897211</c:v>
                </c:pt>
                <c:pt idx="154">
                  <c:v>1799386.0662666771</c:v>
                </c:pt>
                <c:pt idx="155">
                  <c:v>1784847.2335149143</c:v>
                </c:pt>
                <c:pt idx="156">
                  <c:v>1770280.6551252606</c:v>
                </c:pt>
                <c:pt idx="157">
                  <c:v>1755707.8572721581</c:v>
                </c:pt>
                <c:pt idx="158">
                  <c:v>1741150.4387868717</c:v>
                </c:pt>
                <c:pt idx="159">
                  <c:v>1726629.8180982333</c:v>
                </c:pt>
                <c:pt idx="160">
                  <c:v>1712166.9713316583</c:v>
                </c:pt>
                <c:pt idx="161">
                  <c:v>1697782.162574579</c:v>
                </c:pt>
                <c:pt idx="162">
                  <c:v>1683494.6682465535</c:v>
                </c:pt>
                <c:pt idx="163">
                  <c:v>1669322.4984880057</c:v>
                </c:pt>
                <c:pt idx="164">
                  <c:v>1655282.1194420969</c:v>
                </c:pt>
                <c:pt idx="165">
                  <c:v>1641388.1811969555</c:v>
                </c:pt>
                <c:pt idx="166">
                  <c:v>1627653.2569359487</c:v>
                </c:pt>
                <c:pt idx="167">
                  <c:v>1614087.5994739674</c:v>
                </c:pt>
                <c:pt idx="168">
                  <c:v>1600698.9218047594</c:v>
                </c:pt>
                <c:pt idx="169">
                  <c:v>1587492.2085184597</c:v>
                </c:pt>
                <c:pt idx="170">
                  <c:v>1574469.5649426105</c:v>
                </c:pt>
                <c:pt idx="171">
                  <c:v>1561630.1105903995</c:v>
                </c:pt>
                <c:pt idx="172">
                  <c:v>1548969.9229477691</c:v>
                </c:pt>
                <c:pt idx="173">
                  <c:v>1536482.0367848608</c:v>
                </c:pt>
                <c:pt idx="174">
                  <c:v>1524156.5030357095</c:v>
                </c:pt>
                <c:pt idx="175">
                  <c:v>1511980.5098648935</c:v>
                </c:pt>
                <c:pt idx="176">
                  <c:v>1499938.5668585177</c:v>
                </c:pt>
                <c:pt idx="177">
                  <c:v>1488012.7513843493</c:v>
                </c:pt>
                <c:pt idx="178">
                  <c:v>1476183.0141252652</c:v>
                </c:pt>
                <c:pt idx="179">
                  <c:v>1464427.5386821353</c:v>
                </c:pt>
                <c:pt idx="180">
                  <c:v>1452723.1480626187</c:v>
                </c:pt>
                <c:pt idx="181">
                  <c:v>1441045.7489284547</c:v>
                </c:pt>
                <c:pt idx="182">
                  <c:v>1429370.8027781737</c:v>
                </c:pt>
                <c:pt idx="183">
                  <c:v>1417673.8119059422</c:v>
                </c:pt>
                <c:pt idx="184">
                  <c:v>1405930.8071011268</c:v>
                </c:pt>
                <c:pt idx="185">
                  <c:v>1394118.8237189883</c:v>
                </c:pt>
                <c:pt idx="186">
                  <c:v>1382216.3530142584</c:v>
                </c:pt>
                <c:pt idx="187">
                  <c:v>1370203.7565043906</c:v>
                </c:pt>
                <c:pt idx="188">
                  <c:v>1358063.6325948604</c:v>
                </c:pt>
                <c:pt idx="189">
                  <c:v>1345781.1266881924</c:v>
                </c:pt>
                <c:pt idx="190">
                  <c:v>1333344.1784024036</c:v>
                </c:pt>
                <c:pt idx="191">
                  <c:v>1320743.7021975603</c:v>
                </c:pt>
                <c:pt idx="192">
                  <c:v>1307973.7004788001</c:v>
                </c:pt>
                <c:pt idx="193">
                  <c:v>1295031.3109251896</c:v>
                </c:pt>
                <c:pt idx="194">
                  <c:v>1281916.7922040666</c:v>
                </c:pt>
                <c:pt idx="195">
                  <c:v>1268633.4542084839</c:v>
                </c:pt>
                <c:pt idx="196">
                  <c:v>1255187.5403760825</c:v>
                </c:pt>
                <c:pt idx="197">
                  <c:v>1241588.0704358805</c:v>
                </c:pt>
                <c:pt idx="198">
                  <c:v>1227846.652067695</c:v>
                </c:pt>
                <c:pt idx="199">
                  <c:v>1213977.2694892709</c:v>
                </c:pt>
                <c:pt idx="200">
                  <c:v>1199996.0560054912</c:v>
                </c:pt>
                <c:pt idx="201">
                  <c:v>1185921.0562020296</c:v>
                </c:pt>
                <c:pt idx="202">
                  <c:v>1171771.9819091249</c:v>
                </c:pt>
                <c:pt idx="203">
                  <c:v>1157569.9644739279</c:v>
                </c:pt>
                <c:pt idx="204">
                  <c:v>1143337.3044245306</c:v>
                </c:pt>
                <c:pt idx="205">
                  <c:v>1129097.218419469</c:v>
                </c:pt>
                <c:pt idx="206">
                  <c:v>1114873.5825470926</c:v>
                </c:pt>
                <c:pt idx="207">
                  <c:v>1100690.6706177827</c:v>
                </c:pt>
                <c:pt idx="208">
                  <c:v>1086572.8860813966</c:v>
                </c:pt>
                <c:pt idx="209">
                  <c:v>1072544.4865665995</c:v>
                </c:pt>
                <c:pt idx="210">
                  <c:v>1058629.300713141</c:v>
                </c:pt>
                <c:pt idx="211">
                  <c:v>1044850.4378710832</c:v>
                </c:pt>
                <c:pt idx="212">
                  <c:v>1031229.9922852505</c:v>
                </c:pt>
                <c:pt idx="213">
                  <c:v>1017788.7444851454</c:v>
                </c:pt>
                <c:pt idx="214">
                  <c:v>1004545.8636860441</c:v>
                </c:pt>
                <c:pt idx="215">
                  <c:v>991518.61601370829</c:v>
                </c:pt>
                <c:pt idx="216">
                  <c:v>978722.08424263273</c:v>
                </c:pt>
                <c:pt idx="217">
                  <c:v>966168.90544505278</c:v>
                </c:pt>
                <c:pt idx="218">
                  <c:v>953869.03345108358</c:v>
                </c:pt>
                <c:pt idx="219">
                  <c:v>941829.53328983637</c:v>
                </c:pt>
                <c:pt idx="220">
                  <c:v>930054.4147909875</c:v>
                </c:pt>
                <c:pt idx="221">
                  <c:v>918544.51225319924</c:v>
                </c:pt>
                <c:pt idx="222">
                  <c:v>907297.41651200189</c:v>
                </c:pt>
                <c:pt idx="223">
                  <c:v>896307.4648545183</c:v>
                </c:pt>
                <c:pt idx="224">
                  <c:v>885565.79303134454</c:v>
                </c:pt>
                <c:pt idx="225">
                  <c:v>875060.45212015253</c:v>
                </c:pt>
                <c:pt idx="226">
                  <c:v>864776.59123052878</c:v>
                </c:pt>
                <c:pt idx="227">
                  <c:v>854696.70505290315</c:v>
                </c:pt>
                <c:pt idx="228">
                  <c:v>844800.94311292504</c:v>
                </c:pt>
                <c:pt idx="229">
                  <c:v>835067.47538143967</c:v>
                </c:pt>
                <c:pt idx="230">
                  <c:v>825472.90671059315</c:v>
                </c:pt>
                <c:pt idx="231">
                  <c:v>815992.7305315386</c:v>
                </c:pt>
                <c:pt idx="232">
                  <c:v>806601.81047766504</c:v>
                </c:pt>
                <c:pt idx="233">
                  <c:v>797274.87720623298</c:v>
                </c:pt>
                <c:pt idx="234">
                  <c:v>787987.02678709978</c:v>
                </c:pt>
                <c:pt idx="235">
                  <c:v>778714.20669593115</c:v>
                </c:pt>
                <c:pt idx="236">
                  <c:v>769433.67574745824</c:v>
                </c:pt>
                <c:pt idx="237">
                  <c:v>760124.42525089323</c:v>
                </c:pt>
                <c:pt idx="238">
                  <c:v>750767.55023993459</c:v>
                </c:pt>
                <c:pt idx="239">
                  <c:v>741346.56175321923</c:v>
                </c:pt>
                <c:pt idx="240">
                  <c:v>731847.63370221702</c:v>
                </c:pt>
                <c:pt idx="241">
                  <c:v>722259.78070837213</c:v>
                </c:pt>
                <c:pt idx="242">
                  <c:v>712574.96623749135</c:v>
                </c:pt>
                <c:pt idx="243">
                  <c:v>702788.14321087091</c:v>
                </c:pt>
                <c:pt idx="244">
                  <c:v>692897.23183665378</c:v>
                </c:pt>
                <c:pt idx="245">
                  <c:v>682903.04151009046</c:v>
                </c:pt>
                <c:pt idx="246">
                  <c:v>672809.14514484757</c:v>
                </c:pt>
                <c:pt idx="247">
                  <c:v>662621.71513869555</c:v>
                </c:pt>
                <c:pt idx="248">
                  <c:v>652349.33032602293</c:v>
                </c:pt>
                <c:pt idx="249">
                  <c:v>642002.76276957081</c:v>
                </c:pt>
                <c:pt idx="250">
                  <c:v>631594.75219497341</c:v>
                </c:pt>
                <c:pt idx="251">
                  <c:v>621139.77441986941</c:v>
                </c:pt>
                <c:pt idx="252">
                  <c:v>610653.80844857602</c:v>
                </c:pt>
                <c:pt idx="253">
                  <c:v>600154.10517554579</c:v>
                </c:pt>
                <c:pt idx="254">
                  <c:v>589658.95903600939</c:v>
                </c:pt>
                <c:pt idx="255">
                  <c:v>579187.48260051385</c:v>
                </c:pt>
                <c:pt idx="256">
                  <c:v>568759.38312977809</c:v>
                </c:pt>
                <c:pt idx="257">
                  <c:v>558394.73953768786</c:v>
                </c:pt>
                <c:pt idx="258">
                  <c:v>548113.77805672924</c:v>
                </c:pt>
                <c:pt idx="259">
                  <c:v>537936.64512478467</c:v>
                </c:pt>
                <c:pt idx="260">
                  <c:v>527883.17654873652</c:v>
                </c:pt>
                <c:pt idx="261">
                  <c:v>517972.66276561248</c:v>
                </c:pt>
                <c:pt idx="262">
                  <c:v>508223.61092824739</c:v>
                </c:pt>
                <c:pt idx="263">
                  <c:v>498653.50550666847</c:v>
                </c:pt>
                <c:pt idx="264">
                  <c:v>489278.57004689454</c:v>
                </c:pt>
                <c:pt idx="265">
                  <c:v>480113.53360762808</c:v>
                </c:pt>
                <c:pt idx="266">
                  <c:v>471171.40615787753</c:v>
                </c:pt>
                <c:pt idx="267">
                  <c:v>462463.26783137571</c:v>
                </c:pt>
                <c:pt idx="268">
                  <c:v>453998.07737106044</c:v>
                </c:pt>
                <c:pt idx="269">
                  <c:v>445782.50533813908</c:v>
                </c:pt>
                <c:pt idx="270">
                  <c:v>437820.79768769513</c:v>
                </c:pt>
                <c:pt idx="271">
                  <c:v>430114.6751112896</c:v>
                </c:pt>
                <c:pt idx="272">
                  <c:v>422663.27310479694</c:v>
                </c:pt>
                <c:pt idx="273">
                  <c:v>415463.12703018147</c:v>
                </c:pt>
                <c:pt idx="274">
                  <c:v>408508.20550406451</c:v>
                </c:pt>
                <c:pt idx="275">
                  <c:v>401789.9942749429</c:v>
                </c:pt>
                <c:pt idx="276">
                  <c:v>395297.63136846491</c:v>
                </c:pt>
                <c:pt idx="277">
                  <c:v>389018.09272408322</c:v>
                </c:pt>
                <c:pt idx="278">
                  <c:v>382936.4258694037</c:v>
                </c:pt>
                <c:pt idx="279">
                  <c:v>377036.02744774061</c:v>
                </c:pt>
                <c:pt idx="280">
                  <c:v>371298.95870947797</c:v>
                </c:pt>
                <c:pt idx="281">
                  <c:v>365706.29148780287</c:v>
                </c:pt>
                <c:pt idx="282">
                  <c:v>360238.47579774773</c:v>
                </c:pt>
                <c:pt idx="283">
                  <c:v>354875.719116338</c:v>
                </c:pt>
                <c:pt idx="284">
                  <c:v>349598.36670457933</c:v>
                </c:pt>
                <c:pt idx="285">
                  <c:v>344387.272086724</c:v>
                </c:pt>
                <c:pt idx="286">
                  <c:v>339224.14705311588</c:v>
                </c:pt>
                <c:pt idx="287">
                  <c:v>334091.88131472393</c:v>
                </c:pt>
                <c:pt idx="288">
                  <c:v>328974.8231907282</c:v>
                </c:pt>
                <c:pt idx="289">
                  <c:v>323859.01439943962</c:v>
                </c:pt>
                <c:pt idx="290">
                  <c:v>318732.37405639497</c:v>
                </c:pt>
                <c:pt idx="291">
                  <c:v>313584.82924019615</c:v>
                </c:pt>
                <c:pt idx="292">
                  <c:v>308408.39182276651</c:v>
                </c:pt>
                <c:pt idx="293">
                  <c:v>303197.18352146301</c:v>
                </c:pt>
                <c:pt idx="294">
                  <c:v>297947.41316369403</c:v>
                </c:pt>
                <c:pt idx="295">
                  <c:v>292657.31182488403</c:v>
                </c:pt>
                <c:pt idx="296">
                  <c:v>287327.03270251345</c:v>
                </c:pt>
                <c:pt idx="297">
                  <c:v>281958.52325825015</c:v>
                </c:pt>
                <c:pt idx="298">
                  <c:v>276555.37728031952</c:v>
                </c:pt>
                <c:pt idx="299">
                  <c:v>271122.67412191711</c:v>
                </c:pt>
                <c:pt idx="300">
                  <c:v>265666.8115364564</c:v>
                </c:pt>
                <c:pt idx="301">
                  <c:v>260195.33737024057</c:v>
                </c:pt>
                <c:pt idx="302">
                  <c:v>254716.78402344711</c:v>
                </c:pt>
                <c:pt idx="303">
                  <c:v>249240.50819313727</c:v>
                </c:pt>
                <c:pt idx="304">
                  <c:v>243776.53709996393</c:v>
                </c:pt>
                <c:pt idx="305">
                  <c:v>238335.42128280571</c:v>
                </c:pt>
                <c:pt idx="306">
                  <c:v>232928.09319938332</c:v>
                </c:pt>
                <c:pt idx="307">
                  <c:v>227565.73033537518</c:v>
                </c:pt>
                <c:pt idx="308">
                  <c:v>222259.62130249117</c:v>
                </c:pt>
                <c:pt idx="309">
                  <c:v>217021.03346910179</c:v>
                </c:pt>
                <c:pt idx="310">
                  <c:v>211861.08096462436</c:v>
                </c:pt>
                <c:pt idx="311">
                  <c:v>206790.59236766704</c:v>
                </c:pt>
                <c:pt idx="312">
                  <c:v>201819.97796173982</c:v>
                </c:pt>
                <c:pt idx="313">
                  <c:v>196959.09705967802</c:v>
                </c:pt>
                <c:pt idx="314">
                  <c:v>192217.12650696581</c:v>
                </c:pt>
                <c:pt idx="315">
                  <c:v>187602.43203478833</c:v>
                </c:pt>
                <c:pt idx="316">
                  <c:v>183122.44461708592</c:v>
                </c:pt>
                <c:pt idx="317">
                  <c:v>178783.54437262632</c:v>
                </c:pt>
                <c:pt idx="318">
                  <c:v>174590.95483021275</c:v>
                </c:pt>
                <c:pt idx="319">
                  <c:v>170548.65053366913</c:v>
                </c:pt>
                <c:pt idx="320">
                  <c:v>166659.28099638611</c:v>
                </c:pt>
                <c:pt idx="321">
                  <c:v>162924.11391745383</c:v>
                </c:pt>
                <c:pt idx="322">
                  <c:v>159343.00033861891</c:v>
                </c:pt>
                <c:pt idx="323">
                  <c:v>155914.36405160918</c:v>
                </c:pt>
                <c:pt idx="324">
                  <c:v>152635.21706051394</c:v>
                </c:pt>
                <c:pt idx="325">
                  <c:v>149501.20227074224</c:v>
                </c:pt>
                <c:pt idx="326">
                  <c:v>146506.66382793049</c:v>
                </c:pt>
                <c:pt idx="327">
                  <c:v>143644.74468784744</c:v>
                </c:pt>
                <c:pt idx="328">
                  <c:v>140907.51009061845</c:v>
                </c:pt>
                <c:pt idx="329">
                  <c:v>138286.09467597451</c:v>
                </c:pt>
                <c:pt idx="330">
                  <c:v>135770.8700540408</c:v>
                </c:pt>
                <c:pt idx="331">
                  <c:v>133351.628786738</c:v>
                </c:pt>
                <c:pt idx="332">
                  <c:v>131017.77998896971</c:v>
                </c:pt>
                <c:pt idx="333">
                  <c:v>128758.55117639566</c:v>
                </c:pt>
                <c:pt idx="334">
                  <c:v>126563.19061312485</c:v>
                </c:pt>
                <c:pt idx="335">
                  <c:v>124421.16428482787</c:v>
                </c:pt>
                <c:pt idx="336">
                  <c:v>122322.34176464657</c:v>
                </c:pt>
                <c:pt idx="337">
                  <c:v>120257.16565885884</c:v>
                </c:pt>
                <c:pt idx="338">
                  <c:v>118216.80000590427</c:v>
                </c:pt>
                <c:pt idx="339">
                  <c:v>116193.2539257375</c:v>
                </c:pt>
                <c:pt idx="340">
                  <c:v>114179.47792706023</c:v>
                </c:pt>
                <c:pt idx="341">
                  <c:v>112169.43151172456</c:v>
                </c:pt>
                <c:pt idx="342">
                  <c:v>110158.12199031436</c:v>
                </c:pt>
                <c:pt idx="343">
                  <c:v>108141.61565643498</c:v>
                </c:pt>
                <c:pt idx="344">
                  <c:v>106117.02357674448</c:v>
                </c:pt>
                <c:pt idx="345">
                  <c:v>104082.46516546833</c:v>
                </c:pt>
                <c:pt idx="346">
                  <c:v>102037.0133686249</c:v>
                </c:pt>
                <c:pt idx="347">
                  <c:v>99980.625649238777</c:v>
                </c:pt>
                <c:pt idx="348">
                  <c:v>97914.06503110037</c:v>
                </c:pt>
                <c:pt idx="349">
                  <c:v>95838.815242510653</c:v>
                </c:pt>
                <c:pt idx="350">
                  <c:v>93756.993544764831</c:v>
                </c:pt>
                <c:pt idx="351">
                  <c:v>91671.26419407608</c:v>
                </c:pt>
                <c:pt idx="352">
                  <c:v>89584.754743458965</c:v>
                </c:pt>
                <c:pt idx="353">
                  <c:v>87500.976619499794</c:v>
                </c:pt>
                <c:pt idx="354">
                  <c:v>85423.75067956117</c:v>
                </c:pt>
                <c:pt idx="355">
                  <c:v>83357.13782693274</c:v>
                </c:pt>
                <c:pt idx="356">
                  <c:v>81305.374276171235</c:v>
                </c:pt>
                <c:pt idx="357">
                  <c:v>79272.810739659457</c:v>
                </c:pt>
                <c:pt idx="358">
                  <c:v>77263.854650864669</c:v>
                </c:pt>
                <c:pt idx="359">
                  <c:v>75282.914534809504</c:v>
                </c:pt>
                <c:pt idx="360">
                  <c:v>73334.345754807335</c:v>
                </c:pt>
                <c:pt idx="361">
                  <c:v>71422.397072949316</c:v>
                </c:pt>
                <c:pt idx="362">
                  <c:v>69551.15772523472</c:v>
                </c:pt>
                <c:pt idx="363">
                  <c:v>67724.504998527249</c:v>
                </c:pt>
                <c:pt idx="364">
                  <c:v>65946.052579170326</c:v>
                </c:pt>
                <c:pt idx="365">
                  <c:v>64219.100202216097</c:v>
                </c:pt>
                <c:pt idx="366">
                  <c:v>62546.585352343267</c:v>
                </c:pt>
                <c:pt idx="367">
                  <c:v>60931.037944436379</c:v>
                </c:pt>
                <c:pt idx="368">
                  <c:v>59374.539038963958</c:v>
                </c:pt>
                <c:pt idx="369">
                  <c:v>57878.68472241579</c:v>
                </c:pt>
                <c:pt idx="370">
                  <c:v>56444.556304905018</c:v>
                </c:pt>
                <c:pt idx="371">
                  <c:v>55072.69795481144</c:v>
                </c:pt>
                <c:pt idx="372">
                  <c:v>53763.10280356466</c:v>
                </c:pt>
                <c:pt idx="373">
                  <c:v>52515.208412468412</c:v>
                </c:pt>
                <c:pt idx="374">
                  <c:v>51327.902299120098</c:v>
                </c:pt>
                <c:pt idx="375">
                  <c:v>50199.537976516411</c:v>
                </c:pt>
                <c:pt idx="376">
                  <c:v>49127.96166875113</c:v>
                </c:pt>
                <c:pt idx="377">
                  <c:v>48110.5495414912</c:v>
                </c:pt>
                <c:pt idx="378">
                  <c:v>47144.254934373836</c:v>
                </c:pt>
                <c:pt idx="379">
                  <c:v>46225.664720276385</c:v>
                </c:pt>
                <c:pt idx="380">
                  <c:v>45351.063559861024</c:v>
                </c:pt>
                <c:pt idx="381">
                  <c:v>44516.504487611877</c:v>
                </c:pt>
                <c:pt idx="382">
                  <c:v>43717.88397743697</c:v>
                </c:pt>
                <c:pt idx="383">
                  <c:v>42951.01941115626</c:v>
                </c:pt>
                <c:pt idx="384">
                  <c:v>42211.726729418508</c:v>
                </c:pt>
                <c:pt idx="385">
                  <c:v>41495.895995998508</c:v>
                </c:pt>
                <c:pt idx="386">
                  <c:v>40799.562662348064</c:v>
                </c:pt>
                <c:pt idx="387">
                  <c:v>40118.972482792859</c:v>
                </c:pt>
                <c:pt idx="388">
                  <c:v>39450.638297760095</c:v>
                </c:pt>
                <c:pt idx="389">
                  <c:v>38791.387261118733</c:v>
                </c:pt>
                <c:pt idx="390">
                  <c:v>38138.397518937629</c:v>
                </c:pt>
                <c:pt idx="391">
                  <c:v>37489.223825111359</c:v>
                </c:pt>
                <c:pt idx="392">
                  <c:v>36841.812074069545</c:v>
                </c:pt>
                <c:pt idx="393">
                  <c:v>36194.503209550865</c:v>
                </c:pt>
                <c:pt idx="394">
                  <c:v>35546.027399076665</c:v>
                </c:pt>
                <c:pt idx="395">
                  <c:v>34895.489717692275</c:v>
                </c:pt>
                <c:pt idx="396">
                  <c:v>34242.348839469712</c:v>
                </c:pt>
                <c:pt idx="397">
                  <c:v>33586.390377494092</c:v>
                </c:pt>
                <c:pt idx="398">
                  <c:v>32927.696538915552</c:v>
                </c:pt>
                <c:pt idx="399">
                  <c:v>32266.613677799392</c:v>
                </c:pt>
                <c:pt idx="400">
                  <c:v>31603.719151082423</c:v>
                </c:pt>
                <c:pt idx="401">
                  <c:v>30939.788635573514</c:v>
                </c:pt>
                <c:pt idx="402">
                  <c:v>30275.764774909916</c:v>
                </c:pt>
                <c:pt idx="403">
                  <c:v>29612.727724343858</c:v>
                </c:pt>
                <c:pt idx="404">
                  <c:v>28951.86787585897</c:v>
                </c:pt>
                <c:pt idx="405">
                  <c:v>28294.46079925388</c:v>
                </c:pt>
                <c:pt idx="406">
                  <c:v>27641.844242487659</c:v>
                </c:pt>
                <c:pt idx="407">
                  <c:v>26995.396904986606</c:v>
                </c:pt>
                <c:pt idx="408">
                  <c:v>26356.518631402574</c:v>
                </c:pt>
                <c:pt idx="409">
                  <c:v>25726.611664689648</c:v>
                </c:pt>
                <c:pt idx="410">
                  <c:v>25107.06263592697</c:v>
                </c:pt>
                <c:pt idx="411">
                  <c:v>24499.225041168891</c:v>
                </c:pt>
                <c:pt idx="412">
                  <c:v>23904.402049394273</c:v>
                </c:pt>
                <c:pt idx="413">
                  <c:v>23323.829588152796</c:v>
                </c:pt>
                <c:pt idx="414">
                  <c:v>22758.659754767588</c:v>
                </c:pt>
                <c:pt idx="415">
                  <c:v>22209.944693570269</c:v>
                </c:pt>
                <c:pt idx="416">
                  <c:v>21678.621158768703</c:v>
                </c:pt>
                <c:pt idx="417">
                  <c:v>21165.496045398835</c:v>
                </c:pt>
                <c:pt idx="418">
                  <c:v>20671.233216073219</c:v>
                </c:pt>
                <c:pt idx="419">
                  <c:v>20196.341978450106</c:v>
                </c:pt>
                <c:pt idx="420">
                  <c:v>19741.167577448687</c:v>
                </c:pt>
                <c:pt idx="421">
                  <c:v>19305.884057295112</c:v>
                </c:pt>
                <c:pt idx="422">
                  <c:v>18890.489821618376</c:v>
                </c:pt>
                <c:pt idx="423">
                  <c:v>18494.806175270169</c:v>
                </c:pt>
                <c:pt idx="424">
                  <c:v>18118.479069863191</c:v>
                </c:pt>
                <c:pt idx="425">
                  <c:v>17760.984197267819</c:v>
                </c:pt>
                <c:pt idx="426">
                  <c:v>17421.635483247173</c:v>
                </c:pt>
                <c:pt idx="427">
                  <c:v>17099.596929686573</c:v>
                </c:pt>
                <c:pt idx="428">
                  <c:v>16793.897642070053</c:v>
                </c:pt>
                <c:pt idx="429">
                  <c:v>16503.449763498902</c:v>
                </c:pt>
                <c:pt idx="430">
                  <c:v>16227.068922985871</c:v>
                </c:pt>
                <c:pt idx="431">
                  <c:v>15963.496699960615</c:v>
                </c:pt>
                <c:pt idx="432">
                  <c:v>15711.424515153611</c:v>
                </c:pt>
                <c:pt idx="433">
                  <c:v>15469.518286454901</c:v>
                </c:pt>
                <c:pt idx="434">
                  <c:v>15236.443142567934</c:v>
                </c:pt>
                <c:pt idx="435">
                  <c:v>15010.887471827882</c:v>
                </c:pt>
                <c:pt idx="436">
                  <c:v>14791.585601396908</c:v>
                </c:pt>
                <c:pt idx="437">
                  <c:v>14577.338454169212</c:v>
                </c:pt>
                <c:pt idx="438">
                  <c:v>14367.031615802429</c:v>
                </c:pt>
                <c:pt idx="439">
                  <c:v>14159.65035858915</c:v>
                </c:pt>
                <c:pt idx="440">
                  <c:v>13954.29130628386</c:v>
                </c:pt>
                <c:pt idx="441">
                  <c:v>13750.170576349221</c:v>
                </c:pt>
                <c:pt idx="442">
                  <c:v>13546.628393728173</c:v>
                </c:pt>
                <c:pt idx="443">
                  <c:v>13343.130322792909</c:v>
                </c:pt>
                <c:pt idx="444">
                  <c:v>13139.265401337747</c:v>
                </c:pt>
                <c:pt idx="445">
                  <c:v>12934.741573255938</c:v>
                </c:pt>
                <c:pt idx="446">
                  <c:v>12729.378897769431</c:v>
                </c:pt>
                <c:pt idx="447">
                  <c:v>12523.10105840371</c:v>
                </c:pt>
                <c:pt idx="448">
                  <c:v>12315.92570314465</c:v>
                </c:pt>
                <c:pt idx="449">
                  <c:v>12107.954120501592</c:v>
                </c:pt>
                <c:pt idx="450">
                  <c:v>11899.360699667515</c:v>
                </c:pt>
                <c:pt idx="451">
                  <c:v>11690.382544138085</c:v>
                </c:pt>
                <c:pt idx="452">
                  <c:v>11481.309516037101</c:v>
                </c:pt>
                <c:pt idx="453">
                  <c:v>11272.474892436787</c:v>
                </c:pt>
                <c:pt idx="454">
                  <c:v>11064.246723972134</c:v>
                </c:pt>
                <c:pt idx="455">
                  <c:v>10857.019907305948</c:v>
                </c:pt>
                <c:pt idx="456">
                  <c:v>10651.208921603589</c:v>
                </c:pt>
                <c:pt idx="457">
                  <c:v>10447.241137744364</c:v>
                </c:pt>
                <c:pt idx="458">
                  <c:v>10245.550587733527</c:v>
                </c:pt>
                <c:pt idx="459">
                  <c:v>10046.572078838726</c:v>
                </c:pt>
                <c:pt idx="460">
                  <c:v>9850.7355490463779</c:v>
                </c:pt>
                <c:pt idx="461">
                  <c:v>9658.4605834136219</c:v>
                </c:pt>
                <c:pt idx="462">
                  <c:v>9470.151040530729</c:v>
                </c:pt>
                <c:pt idx="463">
                  <c:v>9286.1897707268781</c:v>
                </c:pt>
                <c:pt idx="464">
                  <c:v>9106.9334396711511</c:v>
                </c:pt>
                <c:pt idx="465">
                  <c:v>8932.7075002989895</c:v>
                </c:pt>
                <c:pt idx="466">
                  <c:v>8763.8013809982021</c:v>
                </c:pt>
                <c:pt idx="467">
                  <c:v>8600.4639778446162</c:v>
                </c:pt>
                <c:pt idx="468">
                  <c:v>8442.8995529774966</c:v>
                </c:pt>
                <c:pt idx="469">
                  <c:v>8291.2641498158682</c:v>
                </c:pt>
                <c:pt idx="470">
                  <c:v>8145.6626387312081</c:v>
                </c:pt>
                <c:pt idx="471">
                  <c:v>8006.1465040423982</c:v>
                </c:pt>
                <c:pt idx="472">
                  <c:v>7872.7124748309006</c:v>
                </c:pt>
                <c:pt idx="473">
                  <c:v>7745.3020881718739</c:v>
                </c:pt>
                <c:pt idx="474">
                  <c:v>7623.802254115385</c:v>
                </c:pt>
                <c:pt idx="475">
                  <c:v>7508.0468674644362</c:v>
                </c:pt>
                <c:pt idx="476">
                  <c:v>7397.8194826381077</c:v>
                </c:pt>
                <c:pt idx="477">
                  <c:v>7292.8570355038255</c:v>
                </c:pt>
                <c:pt idx="478">
                  <c:v>7192.8545611327399</c:v>
                </c:pt>
                <c:pt idx="479">
                  <c:v>7097.4708203891687</c:v>
                </c:pt>
                <c:pt idx="480">
                  <c:v>7006.3347127800807</c:v>
                </c:pt>
                <c:pt idx="481">
                  <c:v>6919.0523199264553</c:v>
                </c:pt>
                <c:pt idx="482">
                  <c:v>6835.2143953321392</c:v>
                </c:pt>
                <c:pt idx="483">
                  <c:v>6754.4040937430236</c:v>
                </c:pt>
                <c:pt idx="484">
                  <c:v>6676.2047190580697</c:v>
                </c:pt>
                <c:pt idx="485">
                  <c:v>6600.2072648884769</c:v>
                </c:pt>
                <c:pt idx="486">
                  <c:v>6526.0175273894711</c:v>
                </c:pt>
                <c:pt idx="487">
                  <c:v>6453.2625862179584</c:v>
                </c:pt>
                <c:pt idx="488">
                  <c:v>6381.5964759888057</c:v>
                </c:pt>
                <c:pt idx="489">
                  <c:v>6310.704906242443</c:v>
                </c:pt>
                <c:pt idx="490">
                  <c:v>6240.3089307898172</c:v>
                </c:pt>
                <c:pt idx="491">
                  <c:v>6170.1675148212153</c:v>
                </c:pt>
                <c:pt idx="492">
                  <c:v>6100.0789973401079</c:v>
                </c:pt>
                <c:pt idx="493">
                  <c:v>6029.881494067964</c:v>
                </c:pt>
                <c:pt idx="494">
                  <c:v>5959.4523287684742</c:v>
                </c:pt>
                <c:pt idx="495">
                  <c:v>5888.7066161150942</c:v>
                </c:pt>
                <c:pt idx="496">
                  <c:v>5817.5951445595356</c:v>
                </c:pt>
                <c:pt idx="497">
                  <c:v>5746.1017217906556</c:v>
                </c:pt>
                <c:pt idx="498">
                  <c:v>5674.2401479402888</c:v>
                </c:pt>
                <c:pt idx="499">
                  <c:v>5602.0509733594572</c:v>
                </c:pt>
                <c:pt idx="500">
                  <c:v>5529.5981801624175</c:v>
                </c:pt>
                <c:pt idx="501">
                  <c:v>5456.9659021700754</c:v>
                </c:pt>
                <c:pt idx="502">
                  <c:v>5384.2552691948913</c:v>
                </c:pt>
                <c:pt idx="503">
                  <c:v>5311.581431747456</c:v>
                </c:pt>
                <c:pt idx="504">
                  <c:v>5239.0707939655949</c:v>
                </c:pt>
                <c:pt idx="505">
                  <c:v>5166.8584581444738</c:v>
                </c:pt>
                <c:pt idx="506">
                  <c:v>5095.0858652742727</c:v>
                </c:pt>
                <c:pt idx="507">
                  <c:v>5023.8986032896228</c:v>
                </c:pt>
                <c:pt idx="508">
                  <c:v>4953.4443483648274</c:v>
                </c:pt>
                <c:pt idx="509">
                  <c:v>4883.8709039728392</c:v>
                </c:pt>
                <c:pt idx="510">
                  <c:v>4815.3243065260685</c:v>
                </c:pt>
                <c:pt idx="511">
                  <c:v>4747.9469739467886</c:v>
                </c:pt>
                <c:pt idx="512">
                  <c:v>4681.8758831394243</c:v>
                </c:pt>
                <c:pt idx="513">
                  <c:v>4617.2407728347953</c:v>
                </c:pt>
                <c:pt idx="514">
                  <c:v>4554.1623786427654</c:v>
                </c:pt>
                <c:pt idx="515">
                  <c:v>4492.7507166392534</c:v>
                </c:pt>
                <c:pt idx="516">
                  <c:v>4433.1034399303844</c:v>
                </c:pt>
                <c:pt idx="517">
                  <c:v>4375.3042990900231</c:v>
                </c:pt>
                <c:pt idx="518">
                  <c:v>4319.4217420100713</c:v>
                </c:pt>
                <c:pt idx="519">
                  <c:v>4265.5076914747387</c:v>
                </c:pt>
                <c:pt idx="520">
                  <c:v>4213.596539649302</c:v>
                </c:pt>
                <c:pt idx="521">
                  <c:v>4163.7043976536506</c:v>
                </c:pt>
                <c:pt idx="522">
                  <c:v>4115.8286354721513</c:v>
                </c:pt>
                <c:pt idx="523">
                  <c:v>4069.9477426511476</c:v>
                </c:pt>
                <c:pt idx="524">
                  <c:v>4026.0215336060314</c:v>
                </c:pt>
                <c:pt idx="525">
                  <c:v>3983.9917130103627</c:v>
                </c:pt>
                <c:pt idx="526">
                  <c:v>3943.7828068575827</c:v>
                </c:pt>
                <c:pt idx="527">
                  <c:v>3905.3034536526643</c:v>
                </c:pt>
                <c:pt idx="528">
                  <c:v>3868.4480381901044</c:v>
                </c:pt>
                <c:pt idx="529">
                  <c:v>3833.0986379905685</c:v>
                </c:pt>
                <c:pt idx="530">
                  <c:v>3799.1272402742234</c:v>
                </c:pt>
                <c:pt idx="531">
                  <c:v>3766.3981759839839</c:v>
                </c:pt>
                <c:pt idx="532">
                  <c:v>3734.7707075077765</c:v>
                </c:pt>
                <c:pt idx="533">
                  <c:v>3704.101699046802</c:v>
                </c:pt>
                <c:pt idx="534">
                  <c:v>3674.248293636374</c:v>
                </c:pt>
                <c:pt idx="535">
                  <c:v>3645.0705191328875</c:v>
                </c:pt>
                <c:pt idx="536">
                  <c:v>3616.4337473533983</c:v>
                </c:pt>
                <c:pt idx="537">
                  <c:v>3588.2109360984259</c:v>
                </c:pt>
                <c:pt idx="538">
                  <c:v>3560.284592863859</c:v>
                </c:pt>
                <c:pt idx="539">
                  <c:v>3532.5484112525096</c:v>
                </c:pt>
                <c:pt idx="540">
                  <c:v>3504.9085457759647</c:v>
                </c:pt>
                <c:pt idx="541">
                  <c:v>3477.2845070193525</c:v>
                </c:pt>
                <c:pt idx="542">
                  <c:v>3449.6096759919074</c:v>
                </c:pt>
                <c:pt idx="543">
                  <c:v>3421.8314527920761</c:v>
                </c:pt>
                <c:pt idx="544">
                  <c:v>3393.91106938243</c:v>
                </c:pt>
                <c:pt idx="545">
                  <c:v>3365.823108321506</c:v>
                </c:pt>
                <c:pt idx="546">
                  <c:v>3337.5547779778285</c:v>
                </c:pt>
                <c:pt idx="547">
                  <c:v>3309.1049995903172</c:v>
                </c:pt>
                <c:pt idx="548">
                  <c:v>3280.4833624160115</c:v>
                </c:pt>
                <c:pt idx="549">
                  <c:v>3251.7090003502121</c:v>
                </c:pt>
                <c:pt idx="550">
                  <c:v>3222.8094373692816</c:v>
                </c:pt>
                <c:pt idx="551">
                  <c:v>3193.8194407417222</c:v>
                </c:pt>
                <c:pt idx="552">
                  <c:v>3164.7799111473755</c:v>
                </c:pt>
                <c:pt idx="553">
                  <c:v>3135.7368286521942</c:v>
                </c:pt>
                <c:pt idx="554">
                  <c:v>3106.7402638542358</c:v>
                </c:pt>
                <c:pt idx="555">
                  <c:v>3077.8434552271742</c:v>
                </c:pt>
                <c:pt idx="556">
                  <c:v>3049.1019472887342</c:v>
                </c:pt>
                <c:pt idx="557">
                  <c:v>3020.5727799941887</c:v>
                </c:pt>
                <c:pt idx="558">
                  <c:v>2992.3137177209665</c:v>
                </c:pt>
                <c:pt idx="559">
                  <c:v>2964.3825061697066</c:v>
                </c:pt>
                <c:pt idx="560">
                  <c:v>2936.8361471014605</c:v>
                </c:pt>
                <c:pt idx="561">
                  <c:v>2909.7301836155839</c:v>
                </c:pt>
                <c:pt idx="562">
                  <c:v>2883.1179921853568</c:v>
                </c:pt>
                <c:pt idx="563">
                  <c:v>2857.0500814839925</c:v>
                </c:pt>
                <c:pt idx="564">
                  <c:v>2831.5734018002177</c:v>
                </c:pt>
                <c:pt idx="565">
                  <c:v>2806.7306722963708</c:v>
                </c:pt>
                <c:pt idx="566">
                  <c:v>2782.5597363230199</c:v>
                </c:pt>
                <c:pt idx="567">
                  <c:v>2759.0929573626922</c:v>
                </c:pt>
                <c:pt idx="568">
                  <c:v>2736.3566698698614</c:v>
                </c:pt>
                <c:pt idx="569">
                  <c:v>2714.3707002729193</c:v>
                </c:pt>
                <c:pt idx="570">
                  <c:v>2693.147973688534</c:v>
                </c:pt>
                <c:pt idx="571">
                  <c:v>2672.694221457522</c:v>
                </c:pt>
                <c:pt idx="572">
                  <c:v>2653.0078034368471</c:v>
                </c:pt>
                <c:pt idx="573">
                  <c:v>2634.079657075366</c:v>
                </c:pt>
                <c:pt idx="574">
                  <c:v>2615.8933826781285</c:v>
                </c:pt>
                <c:pt idx="575">
                  <c:v>2598.4254709656584</c:v>
                </c:pt>
                <c:pt idx="576">
                  <c:v>2581.6456751331752</c:v>
                </c:pt>
                <c:pt idx="577">
                  <c:v>2565.5175252200602</c:v>
                </c:pt>
                <c:pt idx="578">
                  <c:v>2549.9989778628969</c:v>
                </c:pt>
                <c:pt idx="579">
                  <c:v>2535.0431896168498</c:v>
                </c:pt>
                <c:pt idx="580">
                  <c:v>2520.5993972159054</c:v>
                </c:pt>
                <c:pt idx="581">
                  <c:v>2506.6138836546938</c:v>
                </c:pt>
                <c:pt idx="582">
                  <c:v>2493.0310050779808</c:v>
                </c:pt>
                <c:pt idx="583">
                  <c:v>2479.7942504191483</c:v>
                </c:pt>
                <c:pt idx="584">
                  <c:v>2466.8473037726499</c:v>
                </c:pt>
                <c:pt idx="585">
                  <c:v>2454.1350788090685</c:v>
                </c:pt>
                <c:pt idx="586">
                  <c:v>2441.6046952705951</c:v>
                </c:pt>
                <c:pt idx="587">
                  <c:v>2429.2063697612039</c:v>
                </c:pt>
                <c:pt idx="588">
                  <c:v>2416.8941966142283</c:v>
                </c:pt>
                <c:pt idx="589">
                  <c:v>2404.6267994222153</c:v>
                </c:pt>
                <c:pt idx="590">
                  <c:v>2392.3678395920942</c:v>
                </c:pt>
                <c:pt idx="591">
                  <c:v>2380.086374698501</c:v>
                </c:pt>
                <c:pt idx="592">
                  <c:v>2367.757066042253</c:v>
                </c:pt>
                <c:pt idx="593">
                  <c:v>2355.3602412409059</c:v>
                </c:pt>
                <c:pt idx="594">
                  <c:v>2342.8818234526125</c:v>
                </c:pt>
                <c:pt idx="595">
                  <c:v>2330.3131435789533</c:v>
                </c:pt>
                <c:pt idx="596">
                  <c:v>2317.6506552080473</c:v>
                </c:pt>
                <c:pt idx="597">
                  <c:v>2304.8955739631715</c:v>
                </c:pt>
                <c:pt idx="598">
                  <c:v>2292.0534632662379</c:v>
                </c:pt>
                <c:pt idx="599">
                  <c:v>2279.1337874010756</c:v>
                </c:pt>
                <c:pt idx="600">
                  <c:v>2266.1494503874405</c:v>
                </c:pt>
                <c:pt idx="601">
                  <c:v>2253.1163358728759</c:v>
                </c:pt>
                <c:pt idx="602">
                  <c:v>2240.0528593985478</c:v>
                </c:pt>
                <c:pt idx="603">
                  <c:v>2226.9795403978032</c:v>
                </c:pt>
                <c:pt idx="604">
                  <c:v>2213.9185975165196</c:v>
                </c:pt>
                <c:pt idx="605">
                  <c:v>2200.8935676110709</c:v>
                </c:pt>
                <c:pt idx="606">
                  <c:v>2187.9289462995202</c:v>
                </c:pt>
                <c:pt idx="607">
                  <c:v>2175.0498463252957</c:v>
                </c:pt>
                <c:pt idx="608">
                  <c:v>2162.2816692486572</c:v>
                </c:pt>
                <c:pt idx="609">
                  <c:v>2149.649786030317</c:v>
                </c:pt>
                <c:pt idx="610">
                  <c:v>2137.1792227717601</c:v>
                </c:pt>
                <c:pt idx="611">
                  <c:v>2124.8943490513525</c:v>
                </c:pt>
                <c:pt idx="612">
                  <c:v>2112.8185677602792</c:v>
                </c:pt>
                <c:pt idx="613">
                  <c:v>2100.9740069279246</c:v>
                </c:pt>
                <c:pt idx="614">
                  <c:v>2089.3812155911564</c:v>
                </c:pt>
                <c:pt idx="615">
                  <c:v>2078.0588671988426</c:v>
                </c:pt>
                <c:pt idx="616">
                  <c:v>2067.0234752773213</c:v>
                </c:pt>
                <c:pt idx="617">
                  <c:v>2056.2891270673181</c:v>
                </c:pt>
                <c:pt idx="618">
                  <c:v>2045.8672415493349</c:v>
                </c:pt>
                <c:pt idx="619">
                  <c:v>2035.7663586862536</c:v>
                </c:pt>
                <c:pt idx="620">
                  <c:v>2025.9919668173754</c:v>
                </c:pt>
                <c:pt idx="621">
                  <c:v>2016.5463749292037</c:v>
                </c:pt>
                <c:pt idx="622">
                  <c:v>2007.428635998961</c:v>
                </c:pt>
                <c:pt idx="623">
                  <c:v>1998.6345267556264</c:v>
                </c:pt>
                <c:pt idx="624">
                  <c:v>1990.1565880361254</c:v>
                </c:pt>
                <c:pt idx="625">
                  <c:v>1981.9842284482268</c:v>
                </c:pt>
                <c:pt idx="626">
                  <c:v>1974.1038923183021</c:v>
                </c:pt>
                <c:pt idx="627">
                  <c:v>1966.4992909498474</c:v>
                </c:pt>
                <c:pt idx="628">
                  <c:v>1959.151694114312</c:v>
                </c:pt>
                <c:pt idx="629">
                  <c:v>1952.0402765239066</c:v>
                </c:pt>
                <c:pt idx="630">
                  <c:v>1945.1425118968084</c:v>
                </c:pt>
                <c:pt idx="631">
                  <c:v>1938.4346052304454</c:v>
                </c:pt>
                <c:pt idx="632">
                  <c:v>1931.8919521657483</c:v>
                </c:pt>
                <c:pt idx="633">
                  <c:v>1925.4896129700849</c:v>
                </c:pt>
                <c:pt idx="634">
                  <c:v>1919.2027877940027</c:v>
                </c:pt>
                <c:pt idx="635">
                  <c:v>1913.0072795519513</c:v>
                </c:pt>
                <c:pt idx="636">
                  <c:v>1906.8799310954905</c:v>
                </c:pt>
                <c:pt idx="637">
                  <c:v>1900.7990243077561</c:v>
                </c:pt>
                <c:pt idx="638">
                  <c:v>1894.7446303255824</c:v>
                </c:pt>
                <c:pt idx="639">
                  <c:v>1888.6989022205635</c:v>
                </c:pt>
                <c:pt idx="640">
                  <c:v>1882.6463040281644</c:v>
                </c:pt>
                <c:pt idx="641">
                  <c:v>1876.5737728520905</c:v>
                </c:pt>
                <c:pt idx="642">
                  <c:v>1870.4708137088505</c:v>
                </c:pt>
                <c:pt idx="643">
                  <c:v>1864.3295296204003</c:v>
                </c:pt>
                <c:pt idx="644">
                  <c:v>1858.144592019657</c:v>
                </c:pt>
                <c:pt idx="645">
                  <c:v>1851.9131586342262</c:v>
                </c:pt>
                <c:pt idx="646">
                  <c:v>1845.6347475255634</c:v>
                </c:pt>
                <c:pt idx="647">
                  <c:v>1839.3110768030144</c:v>
                </c:pt>
                <c:pt idx="648">
                  <c:v>1832.9458796837839</c:v>
                </c:pt>
                <c:pt idx="649">
                  <c:v>1826.5447040717215</c:v>
                </c:pt>
                <c:pt idx="650">
                  <c:v>1820.1147047773056</c:v>
                </c:pt>
                <c:pt idx="651">
                  <c:v>1813.6644350407373</c:v>
                </c:pt>
                <c:pt idx="652">
                  <c:v>1807.2036423196864</c:v>
                </c:pt>
                <c:pt idx="653">
                  <c:v>1800.7430715412281</c:v>
                </c:pt>
                <c:pt idx="654">
                  <c:v>1794.2942773600964</c:v>
                </c:pt>
                <c:pt idx="655">
                  <c:v>1787.8694455499701</c:v>
                </c:pt>
                <c:pt idx="656">
                  <c:v>1781.4812225771684</c:v>
                </c:pt>
                <c:pt idx="657">
                  <c:v>1775.1425517163707</c:v>
                </c:pt>
                <c:pt idx="658">
                  <c:v>1768.8665137692976</c:v>
                </c:pt>
                <c:pt idx="659">
                  <c:v>1762.6661705043864</c:v>
                </c:pt>
                <c:pt idx="660">
                  <c:v>1756.5544092849007</c:v>
                </c:pt>
                <c:pt idx="661">
                  <c:v>1750.5437879155616</c:v>
                </c:pt>
                <c:pt idx="662">
                  <c:v>1744.646379431174</c:v>
                </c:pt>
                <c:pt idx="663">
                  <c:v>1738.8736172982758</c:v>
                </c:pt>
                <c:pt idx="664">
                  <c:v>1733.2361422384949</c:v>
                </c:pt>
                <c:pt idx="665">
                  <c:v>1727.7436525606647</c:v>
                </c:pt>
                <c:pt idx="666">
                  <c:v>1722.4047604729114</c:v>
                </c:pt>
                <c:pt idx="667">
                  <c:v>1717.2268573127687</c:v>
                </c:pt>
                <c:pt idx="668">
                  <c:v>1712.2159909679922</c:v>
                </c:pt>
                <c:pt idx="669">
                  <c:v>1707.3767589534227</c:v>
                </c:pt>
                <c:pt idx="670">
                  <c:v>1702.7122206528006</c:v>
                </c:pt>
                <c:pt idx="671">
                  <c:v>1698.2238321231487</c:v>
                </c:pt>
                <c:pt idx="672">
                  <c:v>1693.9114065890865</c:v>
                </c:pt>
                <c:pt idx="673">
                  <c:v>1689.7731033234347</c:v>
                </c:pt>
                <c:pt idx="674">
                  <c:v>1685.8054470211189</c:v>
                </c:pt>
                <c:pt idx="675">
                  <c:v>1682.0033790338678</c:v>
                </c:pt>
                <c:pt idx="676">
                  <c:v>1678.360340959217</c:v>
                </c:pt>
                <c:pt idx="677">
                  <c:v>1674.8683900931708</c:v>
                </c:pt>
                <c:pt idx="678">
                  <c:v>1671.5183451952535</c:v>
                </c:pt>
                <c:pt idx="679">
                  <c:v>1668.2999599200969</c:v>
                </c:pt>
                <c:pt idx="680">
                  <c:v>1665.2021201918344</c:v>
                </c:pt>
                <c:pt idx="681">
                  <c:v>1662.2130607927381</c:v>
                </c:pt>
                <c:pt idx="682">
                  <c:v>1659.3205955650437</c:v>
                </c:pt>
                <c:pt idx="683">
                  <c:v>1656.5123549431212</c:v>
                </c:pt>
                <c:pt idx="684">
                  <c:v>1653.7760240949997</c:v>
                </c:pt>
                <c:pt idx="685">
                  <c:v>1651.0995748006553</c:v>
                </c:pt>
                <c:pt idx="686">
                  <c:v>1648.4714843575007</c:v>
                </c:pt>
                <c:pt idx="687">
                  <c:v>1645.8809352905423</c:v>
                </c:pt>
                <c:pt idx="688">
                  <c:v>1643.3179904432875</c:v>
                </c:pt>
                <c:pt idx="689">
                  <c:v>1640.7737391003004</c:v>
                </c:pt>
                <c:pt idx="690">
                  <c:v>1638.2404110855718</c:v>
                </c:pt>
                <c:pt idx="691">
                  <c:v>1635.7114572155508</c:v>
                </c:pt>
                <c:pt idx="692">
                  <c:v>1633.1815959705521</c:v>
                </c:pt>
                <c:pt idx="693">
                  <c:v>1630.6468276851565</c:v>
                </c:pt>
                <c:pt idx="694">
                  <c:v>1628.1044188505616</c:v>
                </c:pt>
                <c:pt idx="695">
                  <c:v>1625.5528601836099</c:v>
                </c:pt>
                <c:pt idx="696">
                  <c:v>1622.9918028814966</c:v>
                </c:pt>
                <c:pt idx="697">
                  <c:v>1620.4219779069845</c:v>
                </c:pt>
                <c:pt idx="698">
                  <c:v>1617.8451032255823</c:v>
                </c:pt>
                <c:pt idx="699">
                  <c:v>1615.2637836639838</c:v>
                </c:pt>
                <c:pt idx="700">
                  <c:v>1612.6814075271664</c:v>
                </c:pt>
              </c:numCache>
            </c:numRef>
          </c:yVal>
          <c:smooth val="1"/>
          <c:extLst>
            <c:ext xmlns:c16="http://schemas.microsoft.com/office/drawing/2014/chart" uri="{C3380CC4-5D6E-409C-BE32-E72D297353CC}">
              <c16:uniqueId val="{00000001-CEC8-4D35-9FFC-DB88DF942BE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Dynamic_Modulus_Calc!$O$52:$O$752</c:f>
              <c:numCache>
                <c:formatCode>0.00E+00</c:formatCode>
                <c:ptCount val="701"/>
                <c:pt idx="0">
                  <c:v>1883.1115825741397</c:v>
                </c:pt>
                <c:pt idx="1">
                  <c:v>1890.1350102853605</c:v>
                </c:pt>
                <c:pt idx="2">
                  <c:v>1897.2562793564971</c:v>
                </c:pt>
                <c:pt idx="3">
                  <c:v>1904.4769508697898</c:v>
                </c:pt>
                <c:pt idx="4">
                  <c:v>1911.7986149316173</c:v>
                </c:pt>
                <c:pt idx="5">
                  <c:v>1919.2228912926107</c:v>
                </c:pt>
                <c:pt idx="6">
                  <c:v>1926.751429982523</c:v>
                </c:pt>
                <c:pt idx="7">
                  <c:v>1934.3859119602432</c:v>
                </c:pt>
                <c:pt idx="8">
                  <c:v>1942.1280497793441</c:v>
                </c:pt>
                <c:pt idx="9">
                  <c:v>1949.9795882695414</c:v>
                </c:pt>
                <c:pt idx="10">
                  <c:v>1957.9423052345105</c:v>
                </c:pt>
                <c:pt idx="11">
                  <c:v>1966.0180121664475</c:v>
                </c:pt>
                <c:pt idx="12">
                  <c:v>1974.2085549778649</c:v>
                </c:pt>
                <c:pt idx="13">
                  <c:v>1982.5158147509776</c:v>
                </c:pt>
                <c:pt idx="14">
                  <c:v>1990.9417085052355</c:v>
                </c:pt>
                <c:pt idx="15">
                  <c:v>1999.4881899834086</c:v>
                </c:pt>
                <c:pt idx="16">
                  <c:v>2008.1572504567325</c:v>
                </c:pt>
                <c:pt idx="17">
                  <c:v>2016.9509195496034</c:v>
                </c:pt>
                <c:pt idx="18">
                  <c:v>2025.8712660843382</c:v>
                </c:pt>
                <c:pt idx="19">
                  <c:v>2034.920398946525</c:v>
                </c:pt>
                <c:pt idx="20">
                  <c:v>2044.1004679715061</c:v>
                </c:pt>
                <c:pt idx="21">
                  <c:v>2053.4136648525173</c:v>
                </c:pt>
                <c:pt idx="22">
                  <c:v>2062.8622240711129</c:v>
                </c:pt>
                <c:pt idx="23">
                  <c:v>2072.4484238503846</c:v>
                </c:pt>
                <c:pt idx="24">
                  <c:v>2082.1745871316457</c:v>
                </c:pt>
                <c:pt idx="25">
                  <c:v>2092.0430825751587</c:v>
                </c:pt>
                <c:pt idx="26">
                  <c:v>2102.05632558553</c:v>
                </c:pt>
                <c:pt idx="27">
                  <c:v>2112.2167793624644</c:v>
                </c:pt>
                <c:pt idx="28">
                  <c:v>2122.5269559775115</c:v>
                </c:pt>
                <c:pt idx="29">
                  <c:v>2132.9894174775136</c:v>
                </c:pt>
                <c:pt idx="30">
                  <c:v>2143.6067770154496</c:v>
                </c:pt>
                <c:pt idx="31">
                  <c:v>2154.3817000093991</c:v>
                </c:pt>
                <c:pt idx="32">
                  <c:v>2165.3169053303977</c:v>
                </c:pt>
                <c:pt idx="33">
                  <c:v>2176.4151665199106</c:v>
                </c:pt>
                <c:pt idx="34">
                  <c:v>2187.6793130377519</c:v>
                </c:pt>
                <c:pt idx="35">
                  <c:v>2199.1122315412272</c:v>
                </c:pt>
                <c:pt idx="36">
                  <c:v>2210.7168671963623</c:v>
                </c:pt>
                <c:pt idx="37">
                  <c:v>2222.4962250220356</c:v>
                </c:pt>
                <c:pt idx="38">
                  <c:v>2234.453371267939</c:v>
                </c:pt>
                <c:pt idx="39">
                  <c:v>2246.591434827219</c:v>
                </c:pt>
                <c:pt idx="40">
                  <c:v>2258.9136086847911</c:v>
                </c:pt>
                <c:pt idx="41">
                  <c:v>2271.4231514021931</c:v>
                </c:pt>
                <c:pt idx="42">
                  <c:v>2284.1233886400523</c:v>
                </c:pt>
                <c:pt idx="43">
                  <c:v>2297.0177147191043</c:v>
                </c:pt>
                <c:pt idx="44">
                  <c:v>2310.1095942208353</c:v>
                </c:pt>
                <c:pt idx="45">
                  <c:v>2323.4025636287938</c:v>
                </c:pt>
                <c:pt idx="46">
                  <c:v>2336.9002330116714</c:v>
                </c:pt>
                <c:pt idx="47">
                  <c:v>2350.60628774927</c:v>
                </c:pt>
                <c:pt idx="48">
                  <c:v>2364.5244903025396</c:v>
                </c:pt>
                <c:pt idx="49">
                  <c:v>2378.6586820288176</c:v>
                </c:pt>
                <c:pt idx="50">
                  <c:v>2393.012785043536</c:v>
                </c:pt>
                <c:pt idx="51">
                  <c:v>2407.5908041296407</c:v>
                </c:pt>
                <c:pt idx="52">
                  <c:v>2422.3968286959835</c:v>
                </c:pt>
                <c:pt idx="53">
                  <c:v>2437.4350347860477</c:v>
                </c:pt>
                <c:pt idx="54">
                  <c:v>2452.7096871383496</c:v>
                </c:pt>
                <c:pt idx="55">
                  <c:v>2468.2251412998862</c:v>
                </c:pt>
                <c:pt idx="56">
                  <c:v>2483.9858457941332</c:v>
                </c:pt>
                <c:pt idx="57">
                  <c:v>2499.9963443449801</c:v>
                </c:pt>
                <c:pt idx="58">
                  <c:v>2516.2612781582211</c:v>
                </c:pt>
                <c:pt idx="59">
                  <c:v>2532.785388262022</c:v>
                </c:pt>
                <c:pt idx="60">
                  <c:v>2549.5735179081466</c:v>
                </c:pt>
                <c:pt idx="61">
                  <c:v>2566.6306150353885</c:v>
                </c:pt>
                <c:pt idx="62">
                  <c:v>2583.9617347970629</c:v>
                </c:pt>
                <c:pt idx="63">
                  <c:v>2601.5720421541987</c:v>
                </c:pt>
                <c:pt idx="64">
                  <c:v>2619.4668145362311</c:v>
                </c:pt>
                <c:pt idx="65">
                  <c:v>2637.6514445710795</c:v>
                </c:pt>
                <c:pt idx="66">
                  <c:v>2656.1314428864016</c:v>
                </c:pt>
                <c:pt idx="67">
                  <c:v>2674.912440984061</c:v>
                </c:pt>
                <c:pt idx="68">
                  <c:v>2694.0001941896967</c:v>
                </c:pt>
                <c:pt idx="69">
                  <c:v>2713.4005846795394</c:v>
                </c:pt>
                <c:pt idx="70">
                  <c:v>2733.119624586443</c:v>
                </c:pt>
                <c:pt idx="71">
                  <c:v>2753.1634591874522</c:v>
                </c:pt>
                <c:pt idx="72">
                  <c:v>2773.5383701749383</c:v>
                </c:pt>
                <c:pt idx="73">
                  <c:v>2794.2507790137142</c:v>
                </c:pt>
                <c:pt idx="74">
                  <c:v>2815.307250386431</c:v>
                </c:pt>
                <c:pt idx="75">
                  <c:v>2836.7144957295718</c:v>
                </c:pt>
                <c:pt idx="76">
                  <c:v>2858.4793768626419</c:v>
                </c:pt>
                <c:pt idx="77">
                  <c:v>2880.6089097129766</c:v>
                </c:pt>
                <c:pt idx="78">
                  <c:v>2903.1102681388147</c:v>
                </c:pt>
                <c:pt idx="79">
                  <c:v>2925.9907878532881</c:v>
                </c:pt>
                <c:pt idx="80">
                  <c:v>2949.2579704520822</c:v>
                </c:pt>
                <c:pt idx="81">
                  <c:v>2972.9194875475723</c:v>
                </c:pt>
                <c:pt idx="82">
                  <c:v>2996.9831850122973</c:v>
                </c:pt>
                <c:pt idx="83">
                  <c:v>3021.4570873348039</c:v>
                </c:pt>
                <c:pt idx="84">
                  <c:v>3046.3494020908238</c:v>
                </c:pt>
                <c:pt idx="85">
                  <c:v>3071.6685245329763</c:v>
                </c:pt>
                <c:pt idx="86">
                  <c:v>3097.4230423021568</c:v>
                </c:pt>
                <c:pt idx="87">
                  <c:v>3123.6217402639227</c:v>
                </c:pt>
                <c:pt idx="88">
                  <c:v>3150.2736054733014</c:v>
                </c:pt>
                <c:pt idx="89">
                  <c:v>3177.3878322713658</c:v>
                </c:pt>
                <c:pt idx="90">
                  <c:v>3204.9738275173099</c:v>
                </c:pt>
                <c:pt idx="91">
                  <c:v>3233.0412159594912</c:v>
                </c:pt>
                <c:pt idx="92">
                  <c:v>3261.5998457493761</c:v>
                </c:pt>
                <c:pt idx="93">
                  <c:v>3290.6597941020359</c:v>
                </c:pt>
                <c:pt idx="94">
                  <c:v>3320.2313731073582</c:v>
                </c:pt>
                <c:pt idx="95">
                  <c:v>3350.3251356957844</c:v>
                </c:pt>
                <c:pt idx="96">
                  <c:v>3380.9518817629623</c:v>
                </c:pt>
                <c:pt idx="97">
                  <c:v>3412.1226644573667</c:v>
                </c:pt>
                <c:pt idx="98">
                  <c:v>3443.8487966353655</c:v>
                </c:pt>
                <c:pt idx="99">
                  <c:v>3476.1418574882387</c:v>
                </c:pt>
                <c:pt idx="100">
                  <c:v>3509.0136993456326</c:v>
                </c:pt>
                <c:pt idx="101">
                  <c:v>3542.4764546602237</c:v>
                </c:pt>
                <c:pt idx="102">
                  <c:v>3576.5425431784265</c:v>
                </c:pt>
                <c:pt idx="103">
                  <c:v>3611.2246793020763</c:v>
                </c:pt>
                <c:pt idx="104">
                  <c:v>3646.5358796461701</c:v>
                </c:pt>
                <c:pt idx="105">
                  <c:v>3682.4894707977915</c:v>
                </c:pt>
                <c:pt idx="106">
                  <c:v>3719.0990972816594</c:v>
                </c:pt>
                <c:pt idx="107">
                  <c:v>3756.3787297376716</c:v>
                </c:pt>
                <c:pt idx="108">
                  <c:v>3794.3426733160968</c:v>
                </c:pt>
                <c:pt idx="109">
                  <c:v>3833.0055762959933</c:v>
                </c:pt>
                <c:pt idx="110">
                  <c:v>3872.3824389329666</c:v>
                </c:pt>
                <c:pt idx="111">
                  <c:v>3912.4886225419987</c:v>
                </c:pt>
                <c:pt idx="112">
                  <c:v>3953.3398588217105</c:v>
                </c:pt>
                <c:pt idx="113">
                  <c:v>3994.9522594261925</c:v>
                </c:pt>
                <c:pt idx="114">
                  <c:v>4037.3423257909863</c:v>
                </c:pt>
                <c:pt idx="115">
                  <c:v>4080.5269592196501</c:v>
                </c:pt>
                <c:pt idx="116">
                  <c:v>4124.5234712377669</c:v>
                </c:pt>
                <c:pt idx="117">
                  <c:v>4169.3495942213258</c:v>
                </c:pt>
                <c:pt idx="118">
                  <c:v>4215.0234923063508</c:v>
                </c:pt>
                <c:pt idx="119">
                  <c:v>4261.5637725872302</c:v>
                </c:pt>
                <c:pt idx="120">
                  <c:v>4308.9894966109105</c:v>
                </c:pt>
                <c:pt idx="121">
                  <c:v>4357.320192174685</c:v>
                </c:pt>
                <c:pt idx="122">
                  <c:v>4406.5758654351393</c:v>
                </c:pt>
                <c:pt idx="123">
                  <c:v>4456.7770133362401</c:v>
                </c:pt>
                <c:pt idx="124">
                  <c:v>4507.9446363645484</c:v>
                </c:pt>
                <c:pt idx="125">
                  <c:v>4560.1002516397939</c:v>
                </c:pt>
                <c:pt idx="126">
                  <c:v>4613.2659063493311</c:v>
                </c:pt>
                <c:pt idx="127">
                  <c:v>4667.4641915347329</c:v>
                </c:pt>
                <c:pt idx="128">
                  <c:v>4722.7182562397584</c:v>
                </c:pt>
                <c:pt idx="129">
                  <c:v>4779.0518220281119</c:v>
                </c:pt>
                <c:pt idx="130">
                  <c:v>4836.4891978805472</c:v>
                </c:pt>
                <c:pt idx="131">
                  <c:v>4895.0552954802743</c:v>
                </c:pt>
                <c:pt idx="132">
                  <c:v>4954.7756448964201</c:v>
                </c:pt>
                <c:pt idx="133">
                  <c:v>5015.6764106750061</c:v>
                </c:pt>
                <c:pt idx="134">
                  <c:v>5077.7844083473774</c:v>
                </c:pt>
                <c:pt idx="135">
                  <c:v>5141.1271213662039</c:v>
                </c:pt>
                <c:pt idx="136">
                  <c:v>5205.7327184790884</c:v>
                </c:pt>
                <c:pt idx="137">
                  <c:v>5271.6300715503558</c:v>
                </c:pt>
                <c:pt idx="138">
                  <c:v>5338.8487738414969</c:v>
                </c:pt>
                <c:pt idx="139">
                  <c:v>5407.4191587612513</c:v>
                </c:pt>
                <c:pt idx="140">
                  <c:v>5477.3723190959836</c:v>
                </c:pt>
                <c:pt idx="141">
                  <c:v>5548.7401267318137</c:v>
                </c:pt>
                <c:pt idx="142">
                  <c:v>5621.5552528796425</c:v>
                </c:pt>
                <c:pt idx="143">
                  <c:v>5695.8511888146913</c:v>
                </c:pt>
                <c:pt idx="144">
                  <c:v>5771.6622671422783</c:v>
                </c:pt>
                <c:pt idx="145">
                  <c:v>5849.0236836014892</c:v>
                </c:pt>
                <c:pt idx="146">
                  <c:v>5927.971519419214</c:v>
                </c:pt>
                <c:pt idx="147">
                  <c:v>6008.5427642263376</c:v>
                </c:pt>
                <c:pt idx="148">
                  <c:v>6090.7753395488189</c:v>
                </c:pt>
                <c:pt idx="149">
                  <c:v>6174.708122885987</c:v>
                </c:pt>
                <c:pt idx="150">
                  <c:v>6260.3809723890054</c:v>
                </c:pt>
                <c:pt idx="151">
                  <c:v>6347.8347521522146</c:v>
                </c:pt>
                <c:pt idx="152">
                  <c:v>6437.1113581304444</c:v>
                </c:pt>
                <c:pt idx="153">
                  <c:v>6528.2537446956057</c:v>
                </c:pt>
                <c:pt idx="154">
                  <c:v>6621.3059518456485</c:v>
                </c:pt>
                <c:pt idx="155">
                  <c:v>6716.3131330796568</c:v>
                </c:pt>
                <c:pt idx="156">
                  <c:v>6813.3215839523309</c:v>
                </c:pt>
                <c:pt idx="157">
                  <c:v>6912.3787713219663</c:v>
                </c:pt>
                <c:pt idx="158">
                  <c:v>7013.5333633053478</c:v>
                </c:pt>
                <c:pt idx="159">
                  <c:v>7116.8352599537429</c:v>
                </c:pt>
                <c:pt idx="160">
                  <c:v>7222.3356246640369</c:v>
                </c:pt>
                <c:pt idx="161">
                  <c:v>7330.086916338907</c:v>
                </c:pt>
                <c:pt idx="162">
                  <c:v>7440.1429223102405</c:v>
                </c:pt>
                <c:pt idx="163">
                  <c:v>7552.5587920404078</c:v>
                </c:pt>
                <c:pt idx="164">
                  <c:v>7667.3910716149312</c:v>
                </c:pt>
                <c:pt idx="165">
                  <c:v>7784.6977390416196</c:v>
                </c:pt>
                <c:pt idx="166">
                  <c:v>7904.5382403699023</c:v>
                </c:pt>
                <c:pt idx="167">
                  <c:v>8026.9735266450098</c:v>
                </c:pt>
                <c:pt idx="168">
                  <c:v>8152.0660917111791</c:v>
                </c:pt>
                <c:pt idx="169">
                  <c:v>8279.880010878107</c:v>
                </c:pt>
                <c:pt idx="170">
                  <c:v>8410.4809804649722</c:v>
                </c:pt>
                <c:pt idx="171">
                  <c:v>8543.9363582360511</c:v>
                </c:pt>
                <c:pt idx="172">
                  <c:v>8680.3152047420444</c:v>
                </c:pt>
                <c:pt idx="173">
                  <c:v>8819.6883255810062</c:v>
                </c:pt>
                <c:pt idx="174">
                  <c:v>8962.1283145925663</c:v>
                </c:pt>
                <c:pt idx="175">
                  <c:v>9107.7095979992446</c:v>
                </c:pt>
                <c:pt idx="176">
                  <c:v>9256.5084795082203</c:v>
                </c:pt>
                <c:pt idx="177">
                  <c:v>9408.6031863865755</c:v>
                </c:pt>
                <c:pt idx="178">
                  <c:v>9564.0739165232899</c:v>
                </c:pt>
                <c:pt idx="179">
                  <c:v>9723.0028864903943</c:v>
                </c:pt>
                <c:pt idx="180">
                  <c:v>9885.4743806159076</c:v>
                </c:pt>
                <c:pt idx="181">
                  <c:v>10051.57480108028</c:v>
                </c:pt>
                <c:pt idx="182">
                  <c:v>10221.392719048483</c:v>
                </c:pt>
                <c:pt idx="183">
                  <c:v>10395.01892684837</c:v>
                </c:pt>
                <c:pt idx="184">
                  <c:v>10572.546491206851</c:v>
                </c:pt>
                <c:pt idx="185">
                  <c:v>10754.070807553573</c:v>
                </c:pt>
                <c:pt idx="186">
                  <c:v>10939.689655402231</c:v>
                </c:pt>
                <c:pt idx="187">
                  <c:v>11129.503254818788</c:v>
                </c:pt>
                <c:pt idx="188">
                  <c:v>11323.614323985124</c:v>
                </c:pt>
                <c:pt idx="189">
                  <c:v>11522.12813786605</c:v>
                </c:pt>
                <c:pt idx="190">
                  <c:v>11725.152587987172</c:v>
                </c:pt>
                <c:pt idx="191">
                  <c:v>11932.798243329911</c:v>
                </c:pt>
                <c:pt idx="192">
                  <c:v>12145.178412349656</c:v>
                </c:pt>
                <c:pt idx="193">
                  <c:v>12362.40920612178</c:v>
                </c:pt>
                <c:pt idx="194">
                  <c:v>12584.609602619475</c:v>
                </c:pt>
                <c:pt idx="195">
                  <c:v>12811.90151212684</c:v>
                </c:pt>
                <c:pt idx="196">
                  <c:v>13044.409843788595</c:v>
                </c:pt>
                <c:pt idx="197">
                  <c:v>13282.262573298076</c:v>
                </c:pt>
                <c:pt idx="198">
                  <c:v>13525.590811722866</c:v>
                </c:pt>
                <c:pt idx="199">
                  <c:v>13774.528875467162</c:v>
                </c:pt>
                <c:pt idx="200">
                  <c:v>14029.214357367486</c:v>
                </c:pt>
                <c:pt idx="201">
                  <c:v>14289.788198919217</c:v>
                </c:pt>
                <c:pt idx="202">
                  <c:v>14556.394763626926</c:v>
                </c:pt>
                <c:pt idx="203">
                  <c:v>14829.181911473532</c:v>
                </c:pt>
                <c:pt idx="204">
                  <c:v>15108.30107449844</c:v>
                </c:pt>
                <c:pt idx="205">
                  <c:v>15393.907333476302</c:v>
                </c:pt>
                <c:pt idx="206">
                  <c:v>15686.159495683496</c:v>
                </c:pt>
                <c:pt idx="207">
                  <c:v>15985.220173740723</c:v>
                </c:pt>
                <c:pt idx="208">
                  <c:v>16291.255865514793</c:v>
                </c:pt>
                <c:pt idx="209">
                  <c:v>16604.437035064744</c:v>
                </c:pt>
                <c:pt idx="210">
                  <c:v>16924.938194611794</c:v>
                </c:pt>
                <c:pt idx="211">
                  <c:v>17252.937987513349</c:v>
                </c:pt>
                <c:pt idx="212">
                  <c:v>17588.619272217486</c:v>
                </c:pt>
                <c:pt idx="213">
                  <c:v>17932.169207173047</c:v>
                </c:pt>
                <c:pt idx="214">
                  <c:v>18283.779336668169</c:v>
                </c:pt>
                <c:pt idx="215">
                  <c:v>18643.645677566503</c:v>
                </c:pt>
                <c:pt idx="216">
                  <c:v>19011.96880691047</c:v>
                </c:pt>
                <c:pt idx="217">
                  <c:v>19388.953950355452</c:v>
                </c:pt>
                <c:pt idx="218">
                  <c:v>19774.811071398708</c:v>
                </c:pt>
                <c:pt idx="219">
                  <c:v>20169.754961362352</c:v>
                </c:pt>
                <c:pt idx="220">
                  <c:v>20574.005330088097</c:v>
                </c:pt>
                <c:pt idx="221">
                  <c:v>20987.786897298494</c:v>
                </c:pt>
                <c:pt idx="222">
                  <c:v>21411.329484575759</c:v>
                </c:pt>
                <c:pt idx="223">
                  <c:v>21844.868107907216</c:v>
                </c:pt>
                <c:pt idx="224">
                  <c:v>22288.643070742932</c:v>
                </c:pt>
                <c:pt idx="225">
                  <c:v>22742.900057507664</c:v>
                </c:pt>
                <c:pt idx="226">
                  <c:v>23207.890227506912</c:v>
                </c:pt>
                <c:pt idx="227">
                  <c:v>23683.87030916303</c:v>
                </c:pt>
                <c:pt idx="228">
                  <c:v>24171.102694512647</c:v>
                </c:pt>
                <c:pt idx="229">
                  <c:v>24669.855533897895</c:v>
                </c:pt>
                <c:pt idx="230">
                  <c:v>25180.402830772466</c:v>
                </c:pt>
                <c:pt idx="231">
                  <c:v>25703.024536550063</c:v>
                </c:pt>
                <c:pt idx="232">
                  <c:v>26238.006645408612</c:v>
                </c:pt>
                <c:pt idx="233">
                  <c:v>26785.64128896995</c:v>
                </c:pt>
                <c:pt idx="234">
                  <c:v>27346.22683076232</c:v>
                </c:pt>
                <c:pt idx="235">
                  <c:v>27920.06796037596</c:v>
                </c:pt>
                <c:pt idx="236">
                  <c:v>28507.475787213953</c:v>
                </c:pt>
                <c:pt idx="237">
                  <c:v>29108.767933738633</c:v>
                </c:pt>
                <c:pt idx="238">
                  <c:v>29724.268628109865</c:v>
                </c:pt>
                <c:pt idx="239">
                  <c:v>30354.308796106459</c:v>
                </c:pt>
                <c:pt idx="240">
                  <c:v>30999.226152220341</c:v>
                </c:pt>
                <c:pt idx="241">
                  <c:v>31659.365289805522</c:v>
                </c:pt>
                <c:pt idx="242">
                  <c:v>32335.077770164749</c:v>
                </c:pt>
                <c:pt idx="243">
                  <c:v>33026.722210447631</c:v>
                </c:pt>
                <c:pt idx="244">
                  <c:v>33734.664370234546</c:v>
                </c:pt>
                <c:pt idx="245">
                  <c:v>34459.277236673959</c:v>
                </c:pt>
                <c:pt idx="246">
                  <c:v>35200.941108037361</c:v>
                </c:pt>
                <c:pt idx="247">
                  <c:v>35960.043675552901</c:v>
                </c:pt>
                <c:pt idx="248">
                  <c:v>36736.980103374655</c:v>
                </c:pt>
                <c:pt idx="249">
                  <c:v>37532.153106540041</c:v>
                </c:pt>
                <c:pt idx="250">
                  <c:v>38345.973026764412</c:v>
                </c:pt>
                <c:pt idx="251">
                  <c:v>39178.857905918623</c:v>
                </c:pt>
                <c:pt idx="252">
                  <c:v>40031.233557032567</c:v>
                </c:pt>
                <c:pt idx="253">
                  <c:v>40903.533632659455</c:v>
                </c:pt>
                <c:pt idx="254">
                  <c:v>41796.199690440335</c:v>
                </c:pt>
                <c:pt idx="255">
                  <c:v>42709.681255697382</c:v>
                </c:pt>
                <c:pt idx="256">
                  <c:v>43644.435880883851</c:v>
                </c:pt>
                <c:pt idx="257">
                  <c:v>44600.9292017189</c:v>
                </c:pt>
                <c:pt idx="258">
                  <c:v>45579.634989826176</c:v>
                </c:pt>
                <c:pt idx="259">
                  <c:v>46581.035201697174</c:v>
                </c:pt>
                <c:pt idx="260">
                  <c:v>47605.620023796728</c:v>
                </c:pt>
                <c:pt idx="261">
                  <c:v>48653.887913623374</c:v>
                </c:pt>
                <c:pt idx="262">
                  <c:v>49726.345636537269</c:v>
                </c:pt>
                <c:pt idx="263">
                  <c:v>50823.508298165681</c:v>
                </c:pt>
                <c:pt idx="264">
                  <c:v>51945.899372194894</c:v>
                </c:pt>
                <c:pt idx="265">
                  <c:v>53094.050723351946</c:v>
                </c:pt>
                <c:pt idx="266">
                  <c:v>54268.502625385234</c:v>
                </c:pt>
                <c:pt idx="267">
                  <c:v>55469.803773844265</c:v>
                </c:pt>
                <c:pt idx="268">
                  <c:v>56698.511293463358</c:v>
                </c:pt>
                <c:pt idx="269">
                  <c:v>57955.190739949991</c:v>
                </c:pt>
                <c:pt idx="270">
                  <c:v>59240.416095982648</c:v>
                </c:pt>
                <c:pt idx="271">
                  <c:v>60554.769761215131</c:v>
                </c:pt>
                <c:pt idx="272">
                  <c:v>61898.842536093936</c:v>
                </c:pt>
                <c:pt idx="273">
                  <c:v>63273.233599289255</c:v>
                </c:pt>
                <c:pt idx="274">
                  <c:v>64678.550478543279</c:v>
                </c:pt>
                <c:pt idx="275">
                  <c:v>66115.409014740741</c:v>
                </c:pt>
                <c:pt idx="276">
                  <c:v>67584.43331900824</c:v>
                </c:pt>
                <c:pt idx="277">
                  <c:v>69086.255722650414</c:v>
                </c:pt>
                <c:pt idx="278">
                  <c:v>70621.516719735824</c:v>
                </c:pt>
                <c:pt idx="279">
                  <c:v>72190.864902141664</c:v>
                </c:pt>
                <c:pt idx="280">
                  <c:v>73794.956886878921</c:v>
                </c:pt>
                <c:pt idx="281">
                  <c:v>75434.457235514958</c:v>
                </c:pt>
                <c:pt idx="282">
                  <c:v>77110.038365519591</c:v>
                </c:pt>
                <c:pt idx="283">
                  <c:v>78822.380453361693</c:v>
                </c:pt>
                <c:pt idx="284">
                  <c:v>80572.171329191246</c:v>
                </c:pt>
                <c:pt idx="285">
                  <c:v>82360.106362944003</c:v>
                </c:pt>
                <c:pt idx="286">
                  <c:v>84186.88834171569</c:v>
                </c:pt>
                <c:pt idx="287">
                  <c:v>86053.227338252211</c:v>
                </c:pt>
                <c:pt idx="288">
                  <c:v>87959.840570416985</c:v>
                </c:pt>
                <c:pt idx="289">
                  <c:v>89907.45225149607</c:v>
                </c:pt>
                <c:pt idx="290">
                  <c:v>91896.793431216036</c:v>
                </c:pt>
                <c:pt idx="291">
                  <c:v>93928.601827350241</c:v>
                </c:pt>
                <c:pt idx="292">
                  <c:v>96003.621647804364</c:v>
                </c:pt>
                <c:pt idx="293">
                  <c:v>98122.603403076224</c:v>
                </c:pt>
                <c:pt idx="294">
                  <c:v>100286.30370899545</c:v>
                </c:pt>
                <c:pt idx="295">
                  <c:v>102495.48507966017</c:v>
                </c:pt>
                <c:pt idx="296">
                  <c:v>104750.91571049436</c:v>
                </c:pt>
                <c:pt idx="297">
                  <c:v>107053.36925136315</c:v>
                </c:pt>
                <c:pt idx="298">
                  <c:v>109403.62456969211</c:v>
                </c:pt>
                <c:pt idx="299">
                  <c:v>111802.46550355111</c:v>
                </c:pt>
                <c:pt idx="300">
                  <c:v>114250.68060467017</c:v>
                </c:pt>
                <c:pt idx="301">
                  <c:v>116749.06287137156</c:v>
                </c:pt>
                <c:pt idx="302">
                  <c:v>119298.40947141286</c:v>
                </c:pt>
                <c:pt idx="303">
                  <c:v>121899.52145474643</c:v>
                </c:pt>
                <c:pt idx="304">
                  <c:v>124553.20345622036</c:v>
                </c:pt>
                <c:pt idx="305">
                  <c:v>127260.26338825215</c:v>
                </c:pt>
                <c:pt idx="306">
                  <c:v>130021.51212352442</c:v>
                </c:pt>
                <c:pt idx="307">
                  <c:v>132837.76316776426</c:v>
                </c:pt>
                <c:pt idx="308">
                  <c:v>135709.83232268548</c:v>
                </c:pt>
                <c:pt idx="309">
                  <c:v>138638.53733918405</c:v>
                </c:pt>
                <c:pt idx="310">
                  <c:v>141624.69756089101</c:v>
                </c:pt>
                <c:pt idx="311">
                  <c:v>144669.13355820804</c:v>
                </c:pt>
                <c:pt idx="312">
                  <c:v>147772.66675296039</c:v>
                </c:pt>
                <c:pt idx="313">
                  <c:v>150936.11903382023</c:v>
                </c:pt>
                <c:pt idx="314">
                  <c:v>154160.31236266802</c:v>
                </c:pt>
                <c:pt idx="315">
                  <c:v>157446.06837207242</c:v>
                </c:pt>
                <c:pt idx="316">
                  <c:v>160794.20795409603</c:v>
                </c:pt>
                <c:pt idx="317">
                  <c:v>164205.55084062877</c:v>
                </c:pt>
                <c:pt idx="318">
                  <c:v>167680.9151754957</c:v>
                </c:pt>
                <c:pt idx="319">
                  <c:v>171221.11707856745</c:v>
                </c:pt>
                <c:pt idx="320">
                  <c:v>174826.97020215332</c:v>
                </c:pt>
                <c:pt idx="321">
                  <c:v>178499.28527993945</c:v>
                </c:pt>
                <c:pt idx="322">
                  <c:v>182238.86966877471</c:v>
                </c:pt>
                <c:pt idx="323">
                  <c:v>186046.52688360785</c:v>
                </c:pt>
                <c:pt idx="324">
                  <c:v>189923.05612590016</c:v>
                </c:pt>
                <c:pt idx="325">
                  <c:v>193869.2518058531</c:v>
                </c:pt>
                <c:pt idx="326">
                  <c:v>197885.90305880472</c:v>
                </c:pt>
                <c:pt idx="327">
                  <c:v>201973.79325615504</c:v>
                </c:pt>
                <c:pt idx="328">
                  <c:v>206133.69951121259</c:v>
                </c:pt>
                <c:pt idx="329">
                  <c:v>210366.39218034662</c:v>
                </c:pt>
                <c:pt idx="330">
                  <c:v>214672.63435985849</c:v>
                </c:pt>
                <c:pt idx="331">
                  <c:v>219053.1813789942</c:v>
                </c:pt>
                <c:pt idx="332">
                  <c:v>223508.7802895263</c:v>
                </c:pt>
                <c:pt idx="333">
                  <c:v>228040.16935235329</c:v>
                </c:pt>
                <c:pt idx="334">
                  <c:v>232648.07752157503</c:v>
                </c:pt>
                <c:pt idx="335">
                  <c:v>237333.22392650548</c:v>
                </c:pt>
                <c:pt idx="336">
                  <c:v>242096.31735210761</c:v>
                </c:pt>
                <c:pt idx="337">
                  <c:v>246938.05571832994</c:v>
                </c:pt>
                <c:pt idx="338">
                  <c:v>251859.1255588482</c:v>
                </c:pt>
                <c:pt idx="339">
                  <c:v>256860.20149971035</c:v>
                </c:pt>
                <c:pt idx="340">
                  <c:v>261941.94573839637</c:v>
                </c:pt>
                <c:pt idx="341">
                  <c:v>267105.0075238244</c:v>
                </c:pt>
                <c:pt idx="342">
                  <c:v>272350.02263780555</c:v>
                </c:pt>
                <c:pt idx="343">
                  <c:v>277677.61287849897</c:v>
                </c:pt>
                <c:pt idx="344">
                  <c:v>283088.38554639003</c:v>
                </c:pt>
                <c:pt idx="345">
                  <c:v>288582.93293333624</c:v>
                </c:pt>
                <c:pt idx="346">
                  <c:v>294161.83181521716</c:v>
                </c:pt>
                <c:pt idx="347">
                  <c:v>299825.64294873492</c:v>
                </c:pt>
                <c:pt idx="348">
                  <c:v>305574.91057291464</c:v>
                </c:pt>
                <c:pt idx="349">
                  <c:v>311410.16191584489</c:v>
                </c:pt>
                <c:pt idx="350">
                  <c:v>317331.90670720121</c:v>
                </c:pt>
                <c:pt idx="351">
                  <c:v>323340.63669710327</c:v>
                </c:pt>
                <c:pt idx="352">
                  <c:v>329436.82518184942</c:v>
                </c:pt>
                <c:pt idx="353">
                  <c:v>335620.92653705011</c:v>
                </c:pt>
                <c:pt idx="354">
                  <c:v>341893.3757587201</c:v>
                </c:pt>
                <c:pt idx="355">
                  <c:v>348254.58801284112</c:v>
                </c:pt>
                <c:pt idx="356">
                  <c:v>354704.95819392067</c:v>
                </c:pt>
                <c:pt idx="357">
                  <c:v>361244.86049307679</c:v>
                </c:pt>
                <c:pt idx="358">
                  <c:v>367874.64797614643</c:v>
                </c:pt>
                <c:pt idx="359">
                  <c:v>374594.65217232512</c:v>
                </c:pt>
                <c:pt idx="360">
                  <c:v>381405.1826738274</c:v>
                </c:pt>
                <c:pt idx="361">
                  <c:v>388306.52674705943</c:v>
                </c:pt>
                <c:pt idx="362">
                  <c:v>395298.94895576133</c:v>
                </c:pt>
                <c:pt idx="363">
                  <c:v>402382.69079659635</c:v>
                </c:pt>
                <c:pt idx="364">
                  <c:v>409557.9703476213</c:v>
                </c:pt>
                <c:pt idx="365">
                  <c:v>416824.98193008115</c:v>
                </c:pt>
                <c:pt idx="366">
                  <c:v>424183.89578394481</c:v>
                </c:pt>
                <c:pt idx="367">
                  <c:v>431634.85775758827</c:v>
                </c:pt>
                <c:pt idx="368">
                  <c:v>439177.98901202762</c:v>
                </c:pt>
                <c:pt idx="369">
                  <c:v>446813.38574005634</c:v>
                </c:pt>
                <c:pt idx="370">
                  <c:v>454541.11890065897</c:v>
                </c:pt>
                <c:pt idx="371">
                  <c:v>462361.23396904831</c:v>
                </c:pt>
                <c:pt idx="372">
                  <c:v>470273.75070263032</c:v>
                </c:pt>
                <c:pt idx="373">
                  <c:v>478278.6629232234</c:v>
                </c:pt>
                <c:pt idx="374">
                  <c:v>486375.93831579859</c:v>
                </c:pt>
                <c:pt idx="375">
                  <c:v>494565.51824403129</c:v>
                </c:pt>
                <c:pt idx="376">
                  <c:v>502847.31758287939</c:v>
                </c:pt>
                <c:pt idx="377">
                  <c:v>511221.22456845269</c:v>
                </c:pt>
                <c:pt idx="378">
                  <c:v>519687.1006653512</c:v>
                </c:pt>
                <c:pt idx="379">
                  <c:v>528244.78045166342</c:v>
                </c:pt>
                <c:pt idx="380">
                  <c:v>536894.07152181619</c:v>
                </c:pt>
                <c:pt idx="381">
                  <c:v>545634.75440736592</c:v>
                </c:pt>
                <c:pt idx="382">
                  <c:v>554466.58251591632</c:v>
                </c:pt>
                <c:pt idx="383">
                  <c:v>563389.28208820615</c:v>
                </c:pt>
                <c:pt idx="384">
                  <c:v>572402.55217348877</c:v>
                </c:pt>
                <c:pt idx="385">
                  <c:v>581506.06462323235</c:v>
                </c:pt>
                <c:pt idx="386">
                  <c:v>590699.46410318732</c:v>
                </c:pt>
                <c:pt idx="387">
                  <c:v>599982.36812382471</c:v>
                </c:pt>
                <c:pt idx="388">
                  <c:v>609354.36708915664</c:v>
                </c:pt>
                <c:pt idx="389">
                  <c:v>618815.02436387679</c:v>
                </c:pt>
                <c:pt idx="390">
                  <c:v>628363.87635878986</c:v>
                </c:pt>
                <c:pt idx="391">
                  <c:v>638000.43263445748</c:v>
                </c:pt>
                <c:pt idx="392">
                  <c:v>647724.17602293764</c:v>
                </c:pt>
                <c:pt idx="393">
                  <c:v>657534.56276754953</c:v>
                </c:pt>
                <c:pt idx="394">
                  <c:v>667431.02268045815</c:v>
                </c:pt>
                <c:pt idx="395">
                  <c:v>677412.95931799104</c:v>
                </c:pt>
                <c:pt idx="396">
                  <c:v>687479.75017345615</c:v>
                </c:pt>
                <c:pt idx="397">
                  <c:v>697630.74688729155</c:v>
                </c:pt>
                <c:pt idx="398">
                  <c:v>707865.27547430538</c:v>
                </c:pt>
                <c:pt idx="399">
                  <c:v>718182.6365678045</c:v>
                </c:pt>
                <c:pt idx="400">
                  <c:v>728582.10568030947</c:v>
                </c:pt>
                <c:pt idx="401">
                  <c:v>739062.93348062178</c:v>
                </c:pt>
                <c:pt idx="402">
                  <c:v>749624.34608693724</c:v>
                </c:pt>
                <c:pt idx="403">
                  <c:v>760265.54537569173</c:v>
                </c:pt>
                <c:pt idx="404">
                  <c:v>770985.70930582343</c:v>
                </c:pt>
                <c:pt idx="405">
                  <c:v>781783.99225810671</c:v>
                </c:pt>
                <c:pt idx="406">
                  <c:v>792659.52538920892</c:v>
                </c:pt>
                <c:pt idx="407">
                  <c:v>803611.41700009431</c:v>
                </c:pt>
                <c:pt idx="408">
                  <c:v>814638.75291837938</c:v>
                </c:pt>
                <c:pt idx="409">
                  <c:v>825740.59689427586</c:v>
                </c:pt>
                <c:pt idx="410">
                  <c:v>836915.99100968754</c:v>
                </c:pt>
                <c:pt idx="411">
                  <c:v>848163.95610001625</c:v>
                </c:pt>
                <c:pt idx="412">
                  <c:v>859483.49218831176</c:v>
                </c:pt>
                <c:pt idx="413">
                  <c:v>870873.57893126237</c:v>
                </c:pt>
                <c:pt idx="414">
                  <c:v>882333.17607658764</c:v>
                </c:pt>
                <c:pt idx="415">
                  <c:v>893861.223931388</c:v>
                </c:pt>
                <c:pt idx="416">
                  <c:v>905456.64384097198</c:v>
                </c:pt>
                <c:pt idx="417">
                  <c:v>917118.33867768745</c:v>
                </c:pt>
                <c:pt idx="418">
                  <c:v>928845.1933392568</c:v>
                </c:pt>
                <c:pt idx="419">
                  <c:v>940636.07525614894</c:v>
                </c:pt>
                <c:pt idx="420">
                  <c:v>952489.83490748925</c:v>
                </c:pt>
                <c:pt idx="421">
                  <c:v>964405.30634498503</c:v>
                </c:pt>
                <c:pt idx="422">
                  <c:v>976381.30772440799</c:v>
                </c:pt>
                <c:pt idx="423">
                  <c:v>988416.64184407168</c:v>
                </c:pt>
                <c:pt idx="424">
                  <c:v>1000510.0966898551</c:v>
                </c:pt>
                <c:pt idx="425">
                  <c:v>1012660.4459862169</c:v>
                </c:pt>
                <c:pt idx="426">
                  <c:v>1024866.4497526981</c:v>
                </c:pt>
                <c:pt idx="427">
                  <c:v>1037126.8548654529</c:v>
                </c:pt>
                <c:pt idx="428">
                  <c:v>1049440.3956231973</c:v>
                </c:pt>
                <c:pt idx="429">
                  <c:v>1061805.7943171801</c:v>
                </c:pt>
                <c:pt idx="430">
                  <c:v>1074221.7618045919</c:v>
                </c:pt>
                <c:pt idx="431">
                  <c:v>1086686.9980849242</c:v>
                </c:pt>
                <c:pt idx="432">
                  <c:v>1099200.1928788112</c:v>
                </c:pt>
                <c:pt idx="433">
                  <c:v>1111760.0262088147</c:v>
                </c:pt>
                <c:pt idx="434">
                  <c:v>1124365.1689816883</c:v>
                </c:pt>
                <c:pt idx="435">
                  <c:v>1137014.2835716153</c:v>
                </c:pt>
                <c:pt idx="436">
                  <c:v>1149706.0244039476</c:v>
                </c:pt>
                <c:pt idx="437">
                  <c:v>1162439.0385389787</c:v>
                </c:pt>
                <c:pt idx="438">
                  <c:v>1175211.9662552588</c:v>
                </c:pt>
                <c:pt idx="439">
                  <c:v>1188023.4416320166</c:v>
                </c:pt>
                <c:pt idx="440">
                  <c:v>1200872.0931302137</c:v>
                </c:pt>
                <c:pt idx="441">
                  <c:v>1213756.544171781</c:v>
                </c:pt>
                <c:pt idx="442">
                  <c:v>1226675.4137166354</c:v>
                </c:pt>
                <c:pt idx="443">
                  <c:v>1239627.3168370123</c:v>
                </c:pt>
                <c:pt idx="444">
                  <c:v>1252610.8652886881</c:v>
                </c:pt>
                <c:pt idx="445">
                  <c:v>1265624.6680787327</c:v>
                </c:pt>
                <c:pt idx="446">
                  <c:v>1278667.3320293319</c:v>
                </c:pt>
                <c:pt idx="447">
                  <c:v>1291737.4623373218</c:v>
                </c:pt>
                <c:pt idx="448">
                  <c:v>1304833.6631290973</c:v>
                </c:pt>
                <c:pt idx="449">
                  <c:v>1317954.5380103972</c:v>
                </c:pt>
                <c:pt idx="450">
                  <c:v>1331098.6906107664</c:v>
                </c:pt>
                <c:pt idx="451">
                  <c:v>1344264.725122249</c:v>
                </c:pt>
                <c:pt idx="452">
                  <c:v>1357451.2468320206</c:v>
                </c:pt>
                <c:pt idx="453">
                  <c:v>1370656.8626485921</c:v>
                </c:pt>
                <c:pt idx="454">
                  <c:v>1383880.1816213413</c:v>
                </c:pt>
                <c:pt idx="455">
                  <c:v>1397119.8154530381</c:v>
                </c:pt>
                <c:pt idx="456">
                  <c:v>1410374.3790050435</c:v>
                </c:pt>
                <c:pt idx="457">
                  <c:v>1423642.4907949725</c:v>
                </c:pt>
                <c:pt idx="458">
                  <c:v>1436922.7734865379</c:v>
                </c:pt>
                <c:pt idx="459">
                  <c:v>1450213.8543713046</c:v>
                </c:pt>
                <c:pt idx="460">
                  <c:v>1463514.3658421109</c:v>
                </c:pt>
                <c:pt idx="461">
                  <c:v>1476822.9458580154</c:v>
                </c:pt>
                <c:pt idx="462">
                  <c:v>1490138.2384004118</c:v>
                </c:pt>
                <c:pt idx="463">
                  <c:v>1503458.8939202768</c:v>
                </c:pt>
                <c:pt idx="464">
                  <c:v>1516783.5697762456</c:v>
                </c:pt>
                <c:pt idx="465">
                  <c:v>1530110.9306633698</c:v>
                </c:pt>
                <c:pt idx="466">
                  <c:v>1543439.6490324226</c:v>
                </c:pt>
                <c:pt idx="467">
                  <c:v>1556768.4054995715</c:v>
                </c:pt>
                <c:pt idx="468">
                  <c:v>1570095.889246325</c:v>
                </c:pt>
                <c:pt idx="469">
                  <c:v>1583420.7984095272</c:v>
                </c:pt>
                <c:pt idx="470">
                  <c:v>1596741.8404614255</c:v>
                </c:pt>
                <c:pt idx="471">
                  <c:v>1610057.7325795956</c:v>
                </c:pt>
                <c:pt idx="472">
                  <c:v>1623367.2020066674</c:v>
                </c:pt>
                <c:pt idx="473">
                  <c:v>1636668.9863997954</c:v>
                </c:pt>
                <c:pt idx="474">
                  <c:v>1649961.8341697927</c:v>
                </c:pt>
                <c:pt idx="475">
                  <c:v>1663244.5048098406</c:v>
                </c:pt>
                <c:pt idx="476">
                  <c:v>1676515.7692137777</c:v>
                </c:pt>
                <c:pt idx="477">
                  <c:v>1689774.4099838715</c:v>
                </c:pt>
                <c:pt idx="478">
                  <c:v>1703019.2217281128</c:v>
                </c:pt>
                <c:pt idx="479">
                  <c:v>1716249.011346977</c:v>
                </c:pt>
                <c:pt idx="480">
                  <c:v>1729462.5983096424</c:v>
                </c:pt>
                <c:pt idx="481">
                  <c:v>1742658.8149196741</c:v>
                </c:pt>
                <c:pt idx="482">
                  <c:v>1755836.5065702195</c:v>
                </c:pt>
                <c:pt idx="483">
                  <c:v>1768994.5319886811</c:v>
                </c:pt>
                <c:pt idx="484">
                  <c:v>1782131.7634709419</c:v>
                </c:pt>
                <c:pt idx="485">
                  <c:v>1795247.0871051573</c:v>
                </c:pt>
                <c:pt idx="486">
                  <c:v>1808339.4029851803</c:v>
                </c:pt>
                <c:pt idx="487">
                  <c:v>1821407.6254136595</c:v>
                </c:pt>
                <c:pt idx="488">
                  <c:v>1834450.6830948652</c:v>
                </c:pt>
                <c:pt idx="489">
                  <c:v>1847467.5193173697</c:v>
                </c:pt>
                <c:pt idx="490">
                  <c:v>1860457.0921265571</c:v>
                </c:pt>
                <c:pt idx="491">
                  <c:v>1873418.3744871831</c:v>
                </c:pt>
                <c:pt idx="492">
                  <c:v>1886350.3544359275</c:v>
                </c:pt>
                <c:pt idx="493">
                  <c:v>1899252.0352241637</c:v>
                </c:pt>
                <c:pt idx="494">
                  <c:v>1912122.4354509972</c:v>
                </c:pt>
                <c:pt idx="495">
                  <c:v>1924960.589186653</c:v>
                </c:pt>
                <c:pt idx="496">
                  <c:v>1937765.5460863658</c:v>
                </c:pt>
                <c:pt idx="497">
                  <c:v>1950536.371494934</c:v>
                </c:pt>
                <c:pt idx="498">
                  <c:v>1963272.1465419389</c:v>
                </c:pt>
                <c:pt idx="499">
                  <c:v>1975971.9682279124</c:v>
                </c:pt>
                <c:pt idx="500">
                  <c:v>1988634.949501435</c:v>
                </c:pt>
                <c:pt idx="501">
                  <c:v>2001260.2193274701</c:v>
                </c:pt>
                <c:pt idx="502">
                  <c:v>2013846.9227468935</c:v>
                </c:pt>
                <c:pt idx="503">
                  <c:v>2026394.2209275535</c:v>
                </c:pt>
                <c:pt idx="504">
                  <c:v>2038901.2912068244</c:v>
                </c:pt>
                <c:pt idx="505">
                  <c:v>2051367.3271259784</c:v>
                </c:pt>
                <c:pt idx="506">
                  <c:v>2063791.5384564074</c:v>
                </c:pt>
                <c:pt idx="507">
                  <c:v>2076173.1512179251</c:v>
                </c:pt>
                <c:pt idx="508">
                  <c:v>2088511.4076892424</c:v>
                </c:pt>
                <c:pt idx="509">
                  <c:v>2100805.5664109015</c:v>
                </c:pt>
                <c:pt idx="510">
                  <c:v>2113054.9021806703</c:v>
                </c:pt>
                <c:pt idx="511">
                  <c:v>2125258.7060416979</c:v>
                </c:pt>
                <c:pt idx="512">
                  <c:v>2137416.2852635346</c:v>
                </c:pt>
                <c:pt idx="513">
                  <c:v>2149526.963316198</c:v>
                </c:pt>
                <c:pt idx="514">
                  <c:v>2161590.0798375104</c:v>
                </c:pt>
                <c:pt idx="515">
                  <c:v>2173604.9905937193</c:v>
                </c:pt>
                <c:pt idx="516">
                  <c:v>2185571.0674338061</c:v>
                </c:pt>
                <c:pt idx="517">
                  <c:v>2197487.6982374568</c:v>
                </c:pt>
                <c:pt idx="518">
                  <c:v>2209354.2868569721</c:v>
                </c:pt>
                <c:pt idx="519">
                  <c:v>2221170.2530532526</c:v>
                </c:pt>
                <c:pt idx="520">
                  <c:v>2232935.0324260741</c:v>
                </c:pt>
                <c:pt idx="521">
                  <c:v>2244648.0763387247</c:v>
                </c:pt>
                <c:pt idx="522">
                  <c:v>2256308.8518373403</c:v>
                </c:pt>
                <c:pt idx="523">
                  <c:v>2267916.8415649435</c:v>
                </c:pt>
                <c:pt idx="524">
                  <c:v>2279471.5436704741</c:v>
                </c:pt>
                <c:pt idx="525">
                  <c:v>2290972.4717129031</c:v>
                </c:pt>
                <c:pt idx="526">
                  <c:v>2302419.1545606828</c:v>
                </c:pt>
                <c:pt idx="527">
                  <c:v>2313811.1362866187</c:v>
                </c:pt>
                <c:pt idx="528">
                  <c:v>2325147.9760584058</c:v>
                </c:pt>
                <c:pt idx="529">
                  <c:v>2336429.2480248725</c:v>
                </c:pt>
                <c:pt idx="530">
                  <c:v>2347654.5411983258</c:v>
                </c:pt>
                <c:pt idx="531">
                  <c:v>2358823.4593328862</c:v>
                </c:pt>
                <c:pt idx="532">
                  <c:v>2369935.6207991475</c:v>
                </c:pt>
                <c:pt idx="533">
                  <c:v>2380990.6584553309</c:v>
                </c:pt>
                <c:pt idx="534">
                  <c:v>2391988.219514939</c:v>
                </c:pt>
                <c:pt idx="535">
                  <c:v>2402927.9654113008</c:v>
                </c:pt>
                <c:pt idx="536">
                  <c:v>2413809.5716588697</c:v>
                </c:pt>
                <c:pt idx="537">
                  <c:v>2424632.7277117143</c:v>
                </c:pt>
                <c:pt idx="538">
                  <c:v>2435397.1368191857</c:v>
                </c:pt>
                <c:pt idx="539">
                  <c:v>2446102.5158788734</c:v>
                </c:pt>
                <c:pt idx="540">
                  <c:v>2456748.5952872201</c:v>
                </c:pt>
                <c:pt idx="541">
                  <c:v>2467335.1187876249</c:v>
                </c:pt>
                <c:pt idx="542">
                  <c:v>2477861.8433164214</c:v>
                </c:pt>
                <c:pt idx="543">
                  <c:v>2488328.5388467791</c:v>
                </c:pt>
                <c:pt idx="544">
                  <c:v>2498734.9882306647</c:v>
                </c:pt>
                <c:pt idx="545">
                  <c:v>2509080.9870389821</c:v>
                </c:pt>
                <c:pt idx="546">
                  <c:v>2519366.3434000555</c:v>
                </c:pt>
                <c:pt idx="547">
                  <c:v>2529590.8778365701</c:v>
                </c:pt>
                <c:pt idx="548">
                  <c:v>2539754.4231010824</c:v>
                </c:pt>
                <c:pt idx="549">
                  <c:v>2549856.8240102581</c:v>
                </c:pt>
                <c:pt idx="550">
                  <c:v>2559897.937277901</c:v>
                </c:pt>
                <c:pt idx="551">
                  <c:v>2569877.6313469359</c:v>
                </c:pt>
                <c:pt idx="552">
                  <c:v>2579795.7862204728</c:v>
                </c:pt>
                <c:pt idx="553">
                  <c:v>2589652.293292013</c:v>
                </c:pt>
                <c:pt idx="554">
                  <c:v>2599447.0551749272</c:v>
                </c:pt>
                <c:pt idx="555">
                  <c:v>2609179.9855313436</c:v>
                </c:pt>
                <c:pt idx="556">
                  <c:v>2618851.0089004994</c:v>
                </c:pt>
                <c:pt idx="557">
                  <c:v>2628460.0605267161</c:v>
                </c:pt>
                <c:pt idx="558">
                  <c:v>2638007.086186999</c:v>
                </c:pt>
                <c:pt idx="559">
                  <c:v>2647492.0420185095</c:v>
                </c:pt>
                <c:pt idx="560">
                  <c:v>2656914.8943458353</c:v>
                </c:pt>
                <c:pt idx="561">
                  <c:v>2666275.6195082814</c:v>
                </c:pt>
                <c:pt idx="562">
                  <c:v>2675574.2036871677</c:v>
                </c:pt>
                <c:pt idx="563">
                  <c:v>2684810.6427333141</c:v>
                </c:pt>
                <c:pt idx="564">
                  <c:v>2693984.941994735</c:v>
                </c:pt>
                <c:pt idx="565">
                  <c:v>2703097.1161446408</c:v>
                </c:pt>
                <c:pt idx="566">
                  <c:v>2712147.1890097442</c:v>
                </c:pt>
                <c:pt idx="567">
                  <c:v>2721135.1933991998</c:v>
                </c:pt>
                <c:pt idx="568">
                  <c:v>2730061.1709338725</c:v>
                </c:pt>
                <c:pt idx="569">
                  <c:v>2738925.1718763025</c:v>
                </c:pt>
                <c:pt idx="570">
                  <c:v>2747727.2549613728</c:v>
                </c:pt>
                <c:pt idx="571">
                  <c:v>2756467.4872276234</c:v>
                </c:pt>
                <c:pt idx="572">
                  <c:v>2765145.9438493862</c:v>
                </c:pt>
                <c:pt idx="573">
                  <c:v>2773762.707969809</c:v>
                </c:pt>
                <c:pt idx="574">
                  <c:v>2782317.8705347273</c:v>
                </c:pt>
                <c:pt idx="575">
                  <c:v>2790811.5301275598</c:v>
                </c:pt>
                <c:pt idx="576">
                  <c:v>2799243.7928051963</c:v>
                </c:pt>
                <c:pt idx="577">
                  <c:v>2807614.7719349368</c:v>
                </c:pt>
                <c:pt idx="578">
                  <c:v>2815924.5880326065</c:v>
                </c:pt>
                <c:pt idx="579">
                  <c:v>2824173.3686017655</c:v>
                </c:pt>
                <c:pt idx="580">
                  <c:v>2832361.2479741843</c:v>
                </c:pt>
                <c:pt idx="581">
                  <c:v>2840488.3671515337</c:v>
                </c:pt>
                <c:pt idx="582">
                  <c:v>2848554.8736484097</c:v>
                </c:pt>
                <c:pt idx="583">
                  <c:v>2856560.9213366434</c:v>
                </c:pt>
                <c:pt idx="584">
                  <c:v>2864506.6702910136</c:v>
                </c:pt>
                <c:pt idx="585">
                  <c:v>2872392.2866363307</c:v>
                </c:pt>
                <c:pt idx="586">
                  <c:v>2880217.9423959749</c:v>
                </c:pt>
                <c:pt idx="587">
                  <c:v>2887983.8153419206</c:v>
                </c:pt>
                <c:pt idx="588">
                  <c:v>2895690.0888462067</c:v>
                </c:pt>
                <c:pt idx="589">
                  <c:v>2903336.9517339589</c:v>
                </c:pt>
                <c:pt idx="590">
                  <c:v>2910924.5981379389</c:v>
                </c:pt>
                <c:pt idx="591">
                  <c:v>2918453.2273547198</c:v>
                </c:pt>
                <c:pt idx="592">
                  <c:v>2925923.0437023584</c:v>
                </c:pt>
                <c:pt idx="593">
                  <c:v>2933334.2563797808</c:v>
                </c:pt>
                <c:pt idx="594">
                  <c:v>2940687.0793277216</c:v>
                </c:pt>
                <c:pt idx="595">
                  <c:v>2947981.7310913573</c:v>
                </c:pt>
                <c:pt idx="596">
                  <c:v>2955218.43468463</c:v>
                </c:pt>
                <c:pt idx="597">
                  <c:v>2962397.4174561189</c:v>
                </c:pt>
                <c:pt idx="598">
                  <c:v>2969518.910956827</c:v>
                </c:pt>
                <c:pt idx="599">
                  <c:v>2976583.1508094426</c:v>
                </c:pt>
                <c:pt idx="600">
                  <c:v>2983590.376579477</c:v>
                </c:pt>
                <c:pt idx="601">
                  <c:v>2990540.8316480555</c:v>
                </c:pt>
                <c:pt idx="602">
                  <c:v>2997434.7630864596</c:v>
                </c:pt>
                <c:pt idx="603">
                  <c:v>3004272.4215324046</c:v>
                </c:pt>
                <c:pt idx="604">
                  <c:v>3011054.0610680627</c:v>
                </c:pt>
                <c:pt idx="605">
                  <c:v>3017779.9390998553</c:v>
                </c:pt>
                <c:pt idx="606">
                  <c:v>3024450.3162399344</c:v>
                </c:pt>
                <c:pt idx="607">
                  <c:v>3031065.4561894876</c:v>
                </c:pt>
                <c:pt idx="608">
                  <c:v>3037625.6256238236</c:v>
                </c:pt>
                <c:pt idx="609">
                  <c:v>3044131.0940790805</c:v>
                </c:pt>
                <c:pt idx="610">
                  <c:v>3050582.1338408361</c:v>
                </c:pt>
                <c:pt idx="611">
                  <c:v>3056979.019834388</c:v>
                </c:pt>
                <c:pt idx="612">
                  <c:v>3063322.0295168129</c:v>
                </c:pt>
                <c:pt idx="613">
                  <c:v>3069611.4427707735</c:v>
                </c:pt>
                <c:pt idx="614">
                  <c:v>3075847.5418000738</c:v>
                </c:pt>
                <c:pt idx="615">
                  <c:v>3082030.6110269306</c:v>
                </c:pt>
                <c:pt idx="616">
                  <c:v>3088160.9369910141</c:v>
                </c:pt>
                <c:pt idx="617">
                  <c:v>3094238.8082501637</c:v>
                </c:pt>
                <c:pt idx="618">
                  <c:v>3100264.515282908</c:v>
                </c:pt>
                <c:pt idx="619">
                  <c:v>3106238.3503925805</c:v>
                </c:pt>
                <c:pt idx="620">
                  <c:v>3112160.6076132408</c:v>
                </c:pt>
                <c:pt idx="621">
                  <c:v>3118031.5826172605</c:v>
                </c:pt>
                <c:pt idx="622">
                  <c:v>3123851.5726245656</c:v>
                </c:pt>
                <c:pt idx="623">
                  <c:v>3129620.876313569</c:v>
                </c:pt>
                <c:pt idx="624">
                  <c:v>3135339.7937337835</c:v>
                </c:pt>
                <c:pt idx="625">
                  <c:v>3141008.626220061</c:v>
                </c:pt>
                <c:pt idx="626">
                  <c:v>3146627.6763085113</c:v>
                </c:pt>
                <c:pt idx="627">
                  <c:v>3152197.2476539877</c:v>
                </c:pt>
                <c:pt idx="628">
                  <c:v>3157717.6449492481</c:v>
                </c:pt>
                <c:pt idx="629">
                  <c:v>3163189.1738456944</c:v>
                </c:pt>
                <c:pt idx="630">
                  <c:v>3168612.1408756697</c:v>
                </c:pt>
                <c:pt idx="631">
                  <c:v>3173986.8533764123</c:v>
                </c:pt>
                <c:pt idx="632">
                  <c:v>3179313.6194154774</c:v>
                </c:pt>
                <c:pt idx="633">
                  <c:v>3184592.7477177675</c:v>
                </c:pt>
                <c:pt idx="634">
                  <c:v>3189824.5475940639</c:v>
                </c:pt>
                <c:pt idx="635">
                  <c:v>3195009.3288711268</c:v>
                </c:pt>
                <c:pt idx="636">
                  <c:v>3200147.4018231616</c:v>
                </c:pt>
                <c:pt idx="637">
                  <c:v>3205239.0771049736</c:v>
                </c:pt>
                <c:pt idx="638">
                  <c:v>3210284.6656864476</c:v>
                </c:pt>
                <c:pt idx="639">
                  <c:v>3215284.4787884606</c:v>
                </c:pt>
                <c:pt idx="640">
                  <c:v>3220238.8278203602</c:v>
                </c:pt>
                <c:pt idx="641">
                  <c:v>3225148.0243187677</c:v>
                </c:pt>
                <c:pt idx="642">
                  <c:v>3230012.3798878193</c:v>
                </c:pt>
                <c:pt idx="643">
                  <c:v>3234832.2061407687</c:v>
                </c:pt>
                <c:pt idx="644">
                  <c:v>3239607.8146429909</c:v>
                </c:pt>
                <c:pt idx="645">
                  <c:v>3244339.5168563169</c:v>
                </c:pt>
                <c:pt idx="646">
                  <c:v>3249027.624084732</c:v>
                </c:pt>
                <c:pt idx="647">
                  <c:v>3253672.4474213808</c:v>
                </c:pt>
                <c:pt idx="648">
                  <c:v>3258274.297696854</c:v>
                </c:pt>
                <c:pt idx="649">
                  <c:v>3262833.485428764</c:v>
                </c:pt>
                <c:pt idx="650">
                  <c:v>3267350.3207726697</c:v>
                </c:pt>
                <c:pt idx="651">
                  <c:v>3271825.1134740934</c:v>
                </c:pt>
                <c:pt idx="652">
                  <c:v>3276258.1728219301</c:v>
                </c:pt>
                <c:pt idx="653">
                  <c:v>3280649.8076029681</c:v>
                </c:pt>
                <c:pt idx="654">
                  <c:v>3285000.3260576692</c:v>
                </c:pt>
                <c:pt idx="655">
                  <c:v>3289310.0358370584</c:v>
                </c:pt>
                <c:pt idx="656">
                  <c:v>3293579.2439608886</c:v>
                </c:pt>
                <c:pt idx="657">
                  <c:v>3297808.2567768311</c:v>
                </c:pt>
                <c:pt idx="658">
                  <c:v>3301997.3799208747</c:v>
                </c:pt>
                <c:pt idx="659">
                  <c:v>3306146.9182787584</c:v>
                </c:pt>
                <c:pt idx="660">
                  <c:v>3310257.1759486422</c:v>
                </c:pt>
                <c:pt idx="661">
                  <c:v>3314328.4562046654</c:v>
                </c:pt>
                <c:pt idx="662">
                  <c:v>3318361.0614617351</c:v>
                </c:pt>
                <c:pt idx="663">
                  <c:v>3322355.2932412256</c:v>
                </c:pt>
                <c:pt idx="664">
                  <c:v>3326311.4521377604</c:v>
                </c:pt>
                <c:pt idx="665">
                  <c:v>3330229.8377870638</c:v>
                </c:pt>
                <c:pt idx="666">
                  <c:v>3334110.7488346738</c:v>
                </c:pt>
                <c:pt idx="667">
                  <c:v>3337954.4829057194</c:v>
                </c:pt>
                <c:pt idx="668">
                  <c:v>3341761.3365756217</c:v>
                </c:pt>
                <c:pt idx="669">
                  <c:v>3345531.605341793</c:v>
                </c:pt>
                <c:pt idx="670">
                  <c:v>3349265.5835961797</c:v>
                </c:pt>
                <c:pt idx="671">
                  <c:v>3352963.5645987075</c:v>
                </c:pt>
                <c:pt idx="672">
                  <c:v>3356625.8404517877</c:v>
                </c:pt>
                <c:pt idx="673">
                  <c:v>3360252.7020754348</c:v>
                </c:pt>
                <c:pt idx="674">
                  <c:v>3363844.439183468</c:v>
                </c:pt>
                <c:pt idx="675">
                  <c:v>3367401.3402604628</c:v>
                </c:pt>
                <c:pt idx="676">
                  <c:v>3370923.6925395411</c:v>
                </c:pt>
                <c:pt idx="677">
                  <c:v>3374411.7819809574</c:v>
                </c:pt>
                <c:pt idx="678">
                  <c:v>3377865.8932515238</c:v>
                </c:pt>
                <c:pt idx="679">
                  <c:v>3381286.3097047829</c:v>
                </c:pt>
                <c:pt idx="680">
                  <c:v>3384673.3133620005</c:v>
                </c:pt>
                <c:pt idx="681">
                  <c:v>3388027.1848938302</c:v>
                </c:pt>
                <c:pt idx="682">
                  <c:v>3391348.2036027671</c:v>
                </c:pt>
                <c:pt idx="683">
                  <c:v>3394636.6474063694</c:v>
                </c:pt>
                <c:pt idx="684">
                  <c:v>3397892.7928210609</c:v>
                </c:pt>
                <c:pt idx="685">
                  <c:v>3401116.9149467754</c:v>
                </c:pt>
                <c:pt idx="686">
                  <c:v>3404309.2874521846</c:v>
                </c:pt>
                <c:pt idx="687">
                  <c:v>3407470.1825606185</c:v>
                </c:pt>
                <c:pt idx="688">
                  <c:v>3410599.8710366455</c:v>
                </c:pt>
                <c:pt idx="689">
                  <c:v>3413698.6221732977</c:v>
                </c:pt>
                <c:pt idx="690">
                  <c:v>3416766.7037799237</c:v>
                </c:pt>
                <c:pt idx="691">
                  <c:v>3419804.3821706027</c:v>
                </c:pt>
                <c:pt idx="692">
                  <c:v>3422811.9221532699</c:v>
                </c:pt>
                <c:pt idx="693">
                  <c:v>3425789.5870192731</c:v>
                </c:pt>
                <c:pt idx="694">
                  <c:v>3428737.6385336928</c:v>
                </c:pt>
                <c:pt idx="695">
                  <c:v>3431656.3369260193</c:v>
                </c:pt>
                <c:pt idx="696">
                  <c:v>3434545.9408815326</c:v>
                </c:pt>
                <c:pt idx="697">
                  <c:v>3437406.7075331979</c:v>
                </c:pt>
                <c:pt idx="698">
                  <c:v>3440238.8924539709</c:v>
                </c:pt>
                <c:pt idx="699">
                  <c:v>3443042.7496497715</c:v>
                </c:pt>
                <c:pt idx="700">
                  <c:v>3445818.5315528717</c:v>
                </c:pt>
              </c:numCache>
            </c:numRef>
          </c:yVal>
          <c:smooth val="1"/>
          <c:extLst>
            <c:ext xmlns:c16="http://schemas.microsoft.com/office/drawing/2014/chart" uri="{C3380CC4-5D6E-409C-BE32-E72D297353CC}">
              <c16:uniqueId val="{00000000-05F8-4CDB-86E0-282D35DFD9FF}"/>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Dynamic_Modulus_Calc!$T$52:$T$752</c:f>
              <c:numCache>
                <c:formatCode>0.00E+00</c:formatCode>
                <c:ptCount val="701"/>
                <c:pt idx="0">
                  <c:v>1819.5027669246338</c:v>
                </c:pt>
                <c:pt idx="1">
                  <c:v>1827.1349421286202</c:v>
                </c:pt>
                <c:pt idx="2">
                  <c:v>1835.002685006951</c:v>
                </c:pt>
                <c:pt idx="3">
                  <c:v>1843.0908608040027</c:v>
                </c:pt>
                <c:pt idx="4">
                  <c:v>1851.381432492112</c:v>
                </c:pt>
                <c:pt idx="5">
                  <c:v>1859.8537111416804</c:v>
                </c:pt>
                <c:pt idx="6">
                  <c:v>1868.4846918253206</c:v>
                </c:pt>
                <c:pt idx="7">
                  <c:v>1877.2494698634482</c:v>
                </c:pt>
                <c:pt idx="8">
                  <c:v>1886.1217281511381</c:v>
                </c:pt>
                <c:pt idx="9">
                  <c:v>1895.0742825089369</c:v>
                </c:pt>
                <c:pt idx="10">
                  <c:v>1904.079668780571</c:v>
                </c:pt>
                <c:pt idx="11">
                  <c:v>1913.1107530314832</c:v>
                </c:pt>
                <c:pt idx="12">
                  <c:v>1922.1413448910025</c:v>
                </c:pt>
                <c:pt idx="13">
                  <c:v>1931.1467939433696</c:v>
                </c:pt>
                <c:pt idx="14">
                  <c:v>1940.104550117743</c:v>
                </c:pt>
                <c:pt idx="15">
                  <c:v>1948.994671156257</c:v>
                </c:pt>
                <c:pt idx="16">
                  <c:v>1957.8002632576668</c:v>
                </c:pt>
                <c:pt idx="17">
                  <c:v>1966.5078446361279</c:v>
                </c:pt>
                <c:pt idx="18">
                  <c:v>1975.1076256934848</c:v>
                </c:pt>
                <c:pt idx="19">
                  <c:v>1983.5937034666301</c:v>
                </c:pt>
                <c:pt idx="20">
                  <c:v>1991.9641716922313</c:v>
                </c:pt>
                <c:pt idx="21">
                  <c:v>2000.2211509948449</c:v>
                </c:pt>
                <c:pt idx="22">
                  <c:v>2008.3707461847964</c:v>
                </c:pt>
                <c:pt idx="23">
                  <c:v>2016.4229393585795</c:v>
                </c:pt>
                <c:pt idx="24">
                  <c:v>2024.3914284092066</c:v>
                </c:pt>
                <c:pt idx="25">
                  <c:v>2032.2934207224</c:v>
                </c:pt>
                <c:pt idx="26">
                  <c:v>2040.1493913512031</c:v>
                </c:pt>
                <c:pt idx="27">
                  <c:v>2047.9828139533256</c:v>
                </c:pt>
                <c:pt idx="28">
                  <c:v>2055.8198713856846</c:v>
                </c:pt>
                <c:pt idx="29">
                  <c:v>2063.6891512255165</c:v>
                </c:pt>
                <c:pt idx="30">
                  <c:v>2071.6213297660402</c:v>
                </c:pt>
                <c:pt idx="31">
                  <c:v>2079.6488463416945</c:v>
                </c:pt>
                <c:pt idx="32">
                  <c:v>2087.8055682808599</c:v>
                </c:pt>
                <c:pt idx="33">
                  <c:v>2096.1264454519069</c:v>
                </c:pt>
                <c:pt idx="34">
                  <c:v>2104.6471523337768</c:v>
                </c:pt>
                <c:pt idx="35">
                  <c:v>2113.4037148627326</c:v>
                </c:pt>
                <c:pt idx="36">
                  <c:v>2122.4321190276091</c:v>
                </c:pt>
                <c:pt idx="37">
                  <c:v>2131.7678983407595</c:v>
                </c:pt>
                <c:pt idx="38">
                  <c:v>2141.4456979246602</c:v>
                </c:pt>
                <c:pt idx="39">
                  <c:v>2151.4988140359665</c:v>
                </c:pt>
                <c:pt idx="40">
                  <c:v>2161.9587093967039</c:v>
                </c:pt>
                <c:pt idx="41">
                  <c:v>2172.8545066934007</c:v>
                </c:pt>
                <c:pt idx="42">
                  <c:v>2184.2124649925331</c:v>
                </c:pt>
                <c:pt idx="43">
                  <c:v>2196.0554465267896</c:v>
                </c:pt>
                <c:pt idx="44">
                  <c:v>2208.4023842184897</c:v>
                </c:pt>
                <c:pt idx="45">
                  <c:v>2221.2677632719842</c:v>
                </c:pt>
                <c:pt idx="46">
                  <c:v>2234.661132995383</c:v>
                </c:pt>
                <c:pt idx="47">
                  <c:v>2248.5866674786021</c:v>
                </c:pt>
                <c:pt idx="48">
                  <c:v>2263.0427956108269</c:v>
                </c:pt>
                <c:pt idx="49">
                  <c:v>2278.0219219103637</c:v>
                </c:pt>
                <c:pt idx="50">
                  <c:v>2293.5102595230583</c:v>
                </c:pt>
                <c:pt idx="51">
                  <c:v>2309.4877953251221</c:v>
                </c:pt>
                <c:pt idx="52">
                  <c:v>2325.9284042175568</c:v>
                </c:pt>
                <c:pt idx="53">
                  <c:v>2342.8001253988009</c:v>
                </c:pt>
                <c:pt idx="54">
                  <c:v>2360.0656077490421</c:v>
                </c:pt>
                <c:pt idx="55">
                  <c:v>2377.6827246877651</c:v>
                </c:pt>
                <c:pt idx="56">
                  <c:v>2395.6053513411921</c:v>
                </c:pt>
                <c:pt idx="57">
                  <c:v>2413.78428905592</c:v>
                </c:pt>
                <c:pt idx="58">
                  <c:v>2432.1683147718882</c:v>
                </c:pt>
                <c:pt idx="59">
                  <c:v>2450.7053260980074</c:v>
                </c:pt>
                <c:pt idx="60">
                  <c:v>2469.343547658455</c:v>
                </c:pt>
                <c:pt idx="61">
                  <c:v>2488.0327608410093</c:v>
                </c:pt>
                <c:pt idx="62">
                  <c:v>2506.7255177767129</c:v>
                </c:pt>
                <c:pt idx="63">
                  <c:v>2525.3783013231046</c:v>
                </c:pt>
                <c:pt idx="64">
                  <c:v>2543.9525959215889</c:v>
                </c:pt>
                <c:pt idx="65">
                  <c:v>2562.415839173656</c:v>
                </c:pt>
                <c:pt idx="66">
                  <c:v>2580.7422303937788</c:v>
                </c:pt>
                <c:pt idx="67">
                  <c:v>2598.9133797055665</c:v>
                </c:pt>
                <c:pt idx="68">
                  <c:v>2616.9187888634683</c:v>
                </c:pt>
                <c:pt idx="69">
                  <c:v>2634.7561623330016</c:v>
                </c:pt>
                <c:pt idx="70">
                  <c:v>2652.4315537475554</c:v>
                </c:pt>
                <c:pt idx="71">
                  <c:v>2669.9593582916691</c:v>
                </c:pt>
                <c:pt idx="72">
                  <c:v>2687.3621655878537</c:v>
                </c:pt>
                <c:pt idx="73">
                  <c:v>2704.6704901775647</c:v>
                </c:pt>
                <c:pt idx="74">
                  <c:v>2721.922397710091</c:v>
                </c:pt>
                <c:pt idx="75">
                  <c:v>2739.1630446194827</c:v>
                </c:pt>
                <c:pt idx="76">
                  <c:v>2756.4441475951171</c:v>
                </c:pt>
                <c:pt idx="77">
                  <c:v>2773.8233968029922</c:v>
                </c:pt>
                <c:pt idx="78">
                  <c:v>2791.3638238824406</c:v>
                </c:pt>
                <c:pt idx="79">
                  <c:v>2809.1331325159608</c:v>
                </c:pt>
                <c:pt idx="80">
                  <c:v>2827.2029961194507</c:v>
                </c:pt>
                <c:pt idx="81">
                  <c:v>2845.6483241684159</c:v>
                </c:pt>
                <c:pt idx="82">
                  <c:v>2864.546496070403</c:v>
                </c:pt>
                <c:pt idx="83">
                  <c:v>2883.9765594873061</c:v>
                </c:pt>
                <c:pt idx="84">
                  <c:v>2904.0183887410603</c:v>
                </c:pt>
                <c:pt idx="85">
                  <c:v>2924.7517985089603</c:v>
                </c:pt>
                <c:pt idx="86">
                  <c:v>2946.2556085057349</c:v>
                </c:pt>
                <c:pt idx="87">
                  <c:v>2968.6066563039735</c:v>
                </c:pt>
                <c:pt idx="88">
                  <c:v>2991.878757874299</c:v>
                </c:pt>
                <c:pt idx="89">
                  <c:v>3016.141618805917</c:v>
                </c:pt>
                <c:pt idx="90">
                  <c:v>3041.4597034254161</c:v>
                </c:pt>
                <c:pt idx="91">
                  <c:v>3067.8910740422743</c:v>
                </c:pt>
                <c:pt idx="92">
                  <c:v>3095.4862181269923</c:v>
                </c:pt>
                <c:pt idx="93">
                  <c:v>3124.2868871183655</c:v>
                </c:pt>
                <c:pt idx="94">
                  <c:v>3154.3249764364559</c:v>
                </c:pt>
                <c:pt idx="95">
                  <c:v>3185.6214817586138</c:v>
                </c:pt>
                <c:pt idx="96">
                  <c:v>3218.185571255533</c:v>
                </c:pt>
                <c:pt idx="97">
                  <c:v>3252.0138168094363</c:v>
                </c:pt>
                <c:pt idx="98">
                  <c:v>3287.0896287740829</c:v>
                </c:pt>
                <c:pt idx="99">
                  <c:v>3323.382938153567</c:v>
                </c:pt>
                <c:pt idx="100">
                  <c:v>3360.8501668286967</c:v>
                </c:pt>
                <c:pt idx="101">
                  <c:v>3399.434520437539</c:v>
                </c:pt>
                <c:pt idx="102">
                  <c:v>3439.0666296946724</c:v>
                </c:pt>
                <c:pt idx="103">
                  <c:v>3479.6655545056842</c:v>
                </c:pt>
                <c:pt idx="104">
                  <c:v>3521.1401516316423</c:v>
                </c:pt>
                <c:pt idx="105">
                  <c:v>3563.3907915514228</c:v>
                </c:pt>
                <c:pt idx="106">
                  <c:v>3606.311394431355</c:v>
                </c:pt>
                <c:pt idx="107">
                  <c:v>3649.791739763119</c:v>
                </c:pt>
                <c:pt idx="108">
                  <c:v>3693.719990356492</c:v>
                </c:pt>
                <c:pt idx="109">
                  <c:v>3737.9853600209094</c:v>
                </c:pt>
                <c:pt idx="110">
                  <c:v>3782.4808463406484</c:v>
                </c:pt>
                <c:pt idx="111">
                  <c:v>3827.1059460992255</c:v>
                </c:pt>
                <c:pt idx="112">
                  <c:v>3871.7692714722284</c:v>
                </c:pt>
                <c:pt idx="113">
                  <c:v>3916.3909900477961</c:v>
                </c:pt>
                <c:pt idx="114">
                  <c:v>3960.9050206437687</c:v>
                </c:pt>
                <c:pt idx="115">
                  <c:v>4005.2609290315568</c:v>
                </c:pt>
                <c:pt idx="116">
                  <c:v>4049.4254820598348</c:v>
                </c:pt>
                <c:pt idx="117">
                  <c:v>4093.383834160385</c:v>
                </c:pt>
                <c:pt idx="118">
                  <c:v>4137.140335651311</c:v>
                </c:pt>
                <c:pt idx="119">
                  <c:v>4180.7189665538945</c:v>
                </c:pt>
                <c:pt idx="120">
                  <c:v>4224.163411916219</c:v>
                </c:pt>
                <c:pt idx="121">
                  <c:v>4267.5368042479304</c:v>
                </c:pt>
                <c:pt idx="122">
                  <c:v>4310.9211652576387</c:v>
                </c:pt>
                <c:pt idx="123">
                  <c:v>4354.4165825728087</c:v>
                </c:pt>
                <c:pt idx="124">
                  <c:v>4398.1401576907338</c:v>
                </c:pt>
                <c:pt idx="125">
                  <c:v>4442.2247594429045</c:v>
                </c:pt>
                <c:pt idx="126">
                  <c:v>4486.8176132843791</c:v>
                </c:pt>
                <c:pt idx="127">
                  <c:v>4532.0787513582891</c:v>
                </c:pt>
                <c:pt idx="128">
                  <c:v>4578.1793421761104</c:v>
                </c:pt>
                <c:pt idx="129">
                  <c:v>4625.2999125193573</c:v>
                </c:pt>
                <c:pt idx="130">
                  <c:v>4673.6284683785989</c:v>
                </c:pt>
                <c:pt idx="131">
                  <c:v>4723.3585168948821</c:v>
                </c:pt>
                <c:pt idx="132">
                  <c:v>4774.6869877625722</c:v>
                </c:pt>
                <c:pt idx="133">
                  <c:v>4827.8120507020476</c:v>
                </c:pt>
                <c:pt idx="134">
                  <c:v>4882.9308256315817</c:v>
                </c:pt>
                <c:pt idx="135">
                  <c:v>4940.2369841810532</c:v>
                </c:pt>
                <c:pt idx="136">
                  <c:v>4999.9182452223813</c:v>
                </c:pt>
                <c:pt idx="137">
                  <c:v>5062.1537730753453</c:v>
                </c:pt>
                <c:pt idx="138">
                  <c:v>5127.1114948177583</c:v>
                </c:pt>
                <c:pt idx="139">
                  <c:v>5194.9453624230036</c:v>
                </c:pt>
                <c:pt idx="140">
                  <c:v>5265.7925959002587</c:v>
                </c:pt>
                <c:pt idx="141">
                  <c:v>5339.770954758048</c:v>
                </c:pt>
                <c:pt idx="142">
                  <c:v>5416.9760963858835</c:v>
                </c:pt>
                <c:pt idx="143">
                  <c:v>5497.4790906989037</c:v>
                </c:pt>
                <c:pt idx="144">
                  <c:v>5581.3241698917154</c:v>
                </c:pt>
                <c:pt idx="145">
                  <c:v>5668.5267996246039</c:v>
                </c:pt>
                <c:pt idx="146">
                  <c:v>5759.0721626292452</c:v>
                </c:pt>
                <c:pt idx="147">
                  <c:v>5852.914146808871</c:v>
                </c:pt>
                <c:pt idx="148">
                  <c:v>5949.9749267394627</c:v>
                </c:pt>
                <c:pt idx="149">
                  <c:v>6050.145219513608</c:v>
                </c:pt>
                <c:pt idx="150">
                  <c:v>6153.2852827788483</c:v>
                </c:pt>
                <c:pt idx="151">
                  <c:v>6259.2267045534945</c:v>
                </c:pt>
                <c:pt idx="152">
                  <c:v>6367.7750112427011</c:v>
                </c:pt>
                <c:pt idx="153">
                  <c:v>6478.7130928970191</c:v>
                </c:pt>
                <c:pt idx="154">
                  <c:v>6591.8054142310066</c:v>
                </c:pt>
                <c:pt idx="155">
                  <c:v>6706.8029477156861</c:v>
                </c:pt>
                <c:pt idx="156">
                  <c:v>6823.4487329645808</c:v>
                </c:pt>
                <c:pt idx="157">
                  <c:v>6941.4839366531314</c:v>
                </c:pt>
                <c:pt idx="158">
                  <c:v>7060.6542614067121</c:v>
                </c:pt>
                <c:pt idx="159">
                  <c:v>7180.7165323939444</c:v>
                </c:pt>
                <c:pt idx="160">
                  <c:v>7301.4452783680408</c:v>
                </c:pt>
                <c:pt idx="161">
                  <c:v>7422.6391206878197</c:v>
                </c:pt>
                <c:pt idx="162">
                  <c:v>7544.126789836243</c:v>
                </c:pt>
                <c:pt idx="163">
                  <c:v>7665.7726038096071</c:v>
                </c:pt>
                <c:pt idx="164">
                  <c:v>7787.4812654103771</c:v>
                </c:pt>
                <c:pt idx="165">
                  <c:v>7909.2018642339408</c:v>
                </c:pt>
                <c:pt idx="166">
                  <c:v>8030.9310018142687</c:v>
                </c:pt>
                <c:pt idx="167">
                  <c:v>8152.7149925590384</c:v>
                </c:pt>
                <c:pt idx="168">
                  <c:v>8274.6511263363827</c:v>
                </c:pt>
                <c:pt idx="169">
                  <c:v>8396.8880086871868</c:v>
                </c:pt>
                <c:pt idx="170">
                  <c:v>8519.6250198804828</c:v>
                </c:pt>
                <c:pt idx="171">
                  <c:v>8643.110953224792</c:v>
                </c:pt>
                <c:pt idx="172">
                  <c:v>8767.6419056459072</c:v>
                </c:pt>
                <c:pt idx="173">
                  <c:v>8893.5584996063408</c:v>
                </c:pt>
                <c:pt idx="174">
                  <c:v>9021.2425155806377</c:v>
                </c:pt>
                <c:pt idx="175">
                  <c:v>9151.1130095431181</c:v>
                </c:pt>
                <c:pt idx="176">
                  <c:v>9283.6219815818677</c:v>
                </c:pt>
                <c:pt idx="177">
                  <c:v>9419.249651273245</c:v>
                </c:pt>
                <c:pt idx="178">
                  <c:v>9558.4993842877484</c:v>
                </c:pt>
                <c:pt idx="179">
                  <c:v>9701.8923041983999</c:v>
                </c:pt>
                <c:pt idx="180">
                  <c:v>9849.9616147877587</c:v>
                </c:pt>
                <c:pt idx="181">
                  <c:v>10003.246652219272</c:v>
                </c:pt>
                <c:pt idx="182">
                  <c:v>10162.286683907583</c:v>
                </c:pt>
                <c:pt idx="183">
                  <c:v>10327.614472172547</c:v>
                </c:pt>
                <c:pt idx="184">
                  <c:v>10499.749625917797</c:v>
                </c:pt>
                <c:pt idx="185">
                  <c:v>10679.191772524096</c:v>
                </c:pt>
                <c:pt idx="186">
                  <c:v>10866.413594575788</c:v>
                </c:pt>
                <c:pt idx="187">
                  <c:v>11061.853791456835</c:v>
                </c:pt>
                <c:pt idx="188">
                  <c:v>11265.910043634962</c:v>
                </c:pt>
                <c:pt idx="189">
                  <c:v>11478.932076857976</c:v>
                </c:pt>
                <c:pt idx="190">
                  <c:v>11701.214943682513</c:v>
                </c:pt>
                <c:pt idx="191">
                  <c:v>11932.992659825777</c:v>
                </c:pt>
                <c:pt idx="192">
                  <c:v>12174.432351778132</c:v>
                </c:pt>
                <c:pt idx="193">
                  <c:v>12425.629088853661</c:v>
                </c:pt>
                <c:pt idx="194">
                  <c:v>12686.601586209696</c:v>
                </c:pt>
                <c:pt idx="195">
                  <c:v>12957.288974063618</c:v>
                </c:pt>
                <c:pt idx="196">
                  <c:v>13237.548831027381</c:v>
                </c:pt>
                <c:pt idx="197">
                  <c:v>13527.156674786584</c:v>
                </c:pt>
                <c:pt idx="198">
                  <c:v>13825.807089935892</c:v>
                </c:pt>
                <c:pt idx="199">
                  <c:v>14133.116649479107</c:v>
                </c:pt>
                <c:pt idx="200">
                  <c:v>14448.6287524698</c:v>
                </c:pt>
                <c:pt idx="201">
                  <c:v>14771.820455181547</c:v>
                </c:pt>
                <c:pt idx="202">
                  <c:v>15102.111317439025</c:v>
                </c:pt>
                <c:pt idx="203">
                  <c:v>15438.874220573485</c:v>
                </c:pt>
                <c:pt idx="204">
                  <c:v>15781.44804114012</c:v>
                </c:pt>
                <c:pt idx="205">
                  <c:v>16129.151988303729</c:v>
                </c:pt>
                <c:pt idx="206">
                  <c:v>16481.301336808054</c:v>
                </c:pt>
                <c:pt idx="207">
                  <c:v>16837.22421647748</c:v>
                </c:pt>
                <c:pt idx="208">
                  <c:v>17196.279058300064</c:v>
                </c:pt>
                <c:pt idx="209">
                  <c:v>17557.87225111766</c:v>
                </c:pt>
                <c:pt idx="210">
                  <c:v>17921.47553585787</c:v>
                </c:pt>
                <c:pt idx="211">
                  <c:v>18286.642658872937</c:v>
                </c:pt>
                <c:pt idx="212">
                  <c:v>18653.024823439111</c:v>
                </c:pt>
                <c:pt idx="213">
                  <c:v>19020.384518069204</c:v>
                </c:pt>
                <c:pt idx="214">
                  <c:v>19388.607359376459</c:v>
                </c:pt>
                <c:pt idx="215">
                  <c:v>19757.711661523012</c:v>
                </c:pt>
                <c:pt idx="216">
                  <c:v>20127.855528304633</c:v>
                </c:pt>
                <c:pt idx="217">
                  <c:v>20499.341351546755</c:v>
                </c:pt>
                <c:pt idx="218">
                  <c:v>20872.617684614597</c:v>
                </c:pt>
                <c:pt idx="219">
                  <c:v>21248.278537005164</c:v>
                </c:pt>
                <c:pt idx="220">
                  <c:v>21627.060200863703</c:v>
                </c:pt>
                <c:pt idx="221">
                  <c:v>22009.835770003989</c:v>
                </c:pt>
                <c:pt idx="222">
                  <c:v>22397.607545383489</c:v>
                </c:pt>
                <c:pt idx="223">
                  <c:v>22791.497538330434</c:v>
                </c:pt>
                <c:pt idx="224">
                  <c:v>23192.736285833569</c:v>
                </c:pt>
                <c:pt idx="225">
                  <c:v>23602.650183603117</c:v>
                </c:pt>
                <c:pt idx="226">
                  <c:v>24022.647525745666</c:v>
                </c:pt>
                <c:pt idx="227">
                  <c:v>24454.203418364934</c:v>
                </c:pt>
                <c:pt idx="228">
                  <c:v>24898.843711698406</c:v>
                </c:pt>
                <c:pt idx="229">
                  <c:v>25358.128074633689</c:v>
                </c:pt>
                <c:pt idx="230">
                  <c:v>25833.632319150387</c:v>
                </c:pt>
                <c:pt idx="231">
                  <c:v>26326.930072255254</c:v>
                </c:pt>
                <c:pt idx="232">
                  <c:v>26839.573890472697</c:v>
                </c:pt>
                <c:pt idx="233">
                  <c:v>27373.075917424438</c:v>
                </c:pt>
                <c:pt idx="234">
                  <c:v>27928.888198429548</c:v>
                </c:pt>
                <c:pt idx="235">
                  <c:v>28508.382786902141</c:v>
                </c:pt>
                <c:pt idx="236">
                  <c:v>29112.831804834801</c:v>
                </c:pt>
                <c:pt idx="237">
                  <c:v>29743.387652854519</c:v>
                </c:pt>
                <c:pt idx="238">
                  <c:v>30401.063603135459</c:v>
                </c:pt>
                <c:pt idx="239">
                  <c:v>31086.715049659124</c:v>
                </c:pt>
                <c:pt idx="240">
                  <c:v>31801.02173363102</c:v>
                </c:pt>
                <c:pt idx="241">
                  <c:v>32544.471305794839</c:v>
                </c:pt>
                <c:pt idx="242">
                  <c:v>33317.344630127467</c:v>
                </c:pt>
                <c:pt idx="243">
                  <c:v>34119.703272706174</c:v>
                </c:pt>
                <c:pt idx="244">
                  <c:v>34951.37965261357</c:v>
                </c:pt>
                <c:pt idx="245">
                  <c:v>35811.970355170983</c:v>
                </c:pt>
                <c:pt idx="246">
                  <c:v>36700.833117559472</c:v>
                </c:pt>
                <c:pt idx="247">
                  <c:v>37617.087988551619</c:v>
                </c:pt>
                <c:pt idx="248">
                  <c:v>38559.623133045956</c:v>
                </c:pt>
                <c:pt idx="249">
                  <c:v>39527.105694071033</c:v>
                </c:pt>
                <c:pt idx="250">
                  <c:v>40517.998036490542</c:v>
                </c:pt>
                <c:pt idx="251">
                  <c:v>41530.579575895907</c:v>
                </c:pt>
                <c:pt idx="252">
                  <c:v>42562.974243414203</c:v>
                </c:pt>
                <c:pt idx="253">
                  <c:v>43613.183455441627</c:v>
                </c:pt>
                <c:pt idx="254">
                  <c:v>44679.124252809517</c:v>
                </c:pt>
                <c:pt idx="255">
                  <c:v>45758.672055956667</c:v>
                </c:pt>
                <c:pt idx="256">
                  <c:v>46849.707263504417</c:v>
                </c:pt>
                <c:pt idx="257">
                  <c:v>47950.164715457373</c:v>
                </c:pt>
                <c:pt idx="258">
                  <c:v>49058.084864208729</c:v>
                </c:pt>
                <c:pt idx="259">
                  <c:v>50171.665361142273</c:v>
                </c:pt>
                <c:pt idx="260">
                  <c:v>51289.311686200803</c:v>
                </c:pt>
                <c:pt idx="261">
                  <c:v>52409.685430905287</c:v>
                </c:pt>
                <c:pt idx="262">
                  <c:v>53531.748895585835</c:v>
                </c:pt>
                <c:pt idx="263">
                  <c:v>54654.804777036181</c:v>
                </c:pt>
                <c:pt idx="264">
                  <c:v>55778.529895814412</c:v>
                </c:pt>
                <c:pt idx="265">
                  <c:v>56903.002130428067</c:v>
                </c:pt>
                <c:pt idx="266">
                  <c:v>58028.719972478582</c:v>
                </c:pt>
                <c:pt idx="267">
                  <c:v>59156.614374407407</c:v>
                </c:pt>
                <c:pt idx="268">
                  <c:v>60288.052811737893</c:v>
                </c:pt>
                <c:pt idx="269">
                  <c:v>61424.835708451174</c:v>
                </c:pt>
                <c:pt idx="270">
                  <c:v>62569.185564568746</c:v>
                </c:pt>
                <c:pt idx="271">
                  <c:v>63723.729270716365</c:v>
                </c:pt>
                <c:pt idx="272">
                  <c:v>64891.474191794281</c:v>
                </c:pt>
                <c:pt idx="273">
                  <c:v>66075.778651900429</c:v>
                </c:pt>
                <c:pt idx="274">
                  <c:v>67280.31746037156</c:v>
                </c:pt>
                <c:pt idx="275">
                  <c:v>68509.043092259046</c:v>
                </c:pt>
                <c:pt idx="276">
                  <c:v>69766.143085651274</c:v>
                </c:pt>
                <c:pt idx="277">
                  <c:v>71055.994153604377</c:v>
                </c:pt>
                <c:pt idx="278">
                  <c:v>72383.113440324916</c:v>
                </c:pt>
                <c:pt idx="279">
                  <c:v>73752.107288791085</c:v>
                </c:pt>
                <c:pt idx="280">
                  <c:v>75167.617837605343</c:v>
                </c:pt>
                <c:pt idx="281">
                  <c:v>76634.267733948975</c:v>
                </c:pt>
                <c:pt idx="282">
                  <c:v>78156.603240406432</c:v>
                </c:pt>
                <c:pt idx="283">
                  <c:v>79739.036027608905</c:v>
                </c:pt>
                <c:pt idx="284">
                  <c:v>81385.783981982924</c:v>
                </c:pt>
                <c:pt idx="285">
                  <c:v>83100.811417027842</c:v>
                </c:pt>
                <c:pt idx="286">
                  <c:v>84887.769155294634</c:v>
                </c:pt>
                <c:pt idx="287">
                  <c:v>86749.935043878024</c:v>
                </c:pt>
                <c:pt idx="288">
                  <c:v>88690.155575734549</c:v>
                </c:pt>
                <c:pt idx="289">
                  <c:v>90710.789409209639</c:v>
                </c:pt>
                <c:pt idx="290">
                  <c:v>92813.653705161647</c:v>
                </c:pt>
                <c:pt idx="291">
                  <c:v>94999.974330758108</c:v>
                </c:pt>
                <c:pt idx="292">
                  <c:v>97270.341106176871</c:v>
                </c:pt>
                <c:pt idx="293">
                  <c:v>99624.66938848827</c:v>
                </c:pt>
                <c:pt idx="294">
                  <c:v>102062.16938762115</c:v>
                </c:pt>
                <c:pt idx="295">
                  <c:v>104581.32468232907</c:v>
                </c:pt>
                <c:pt idx="296">
                  <c:v>107179.88143745107</c:v>
                </c:pt>
                <c:pt idx="297">
                  <c:v>109854.84980415221</c:v>
                </c:pt>
                <c:pt idx="298">
                  <c:v>112602.5188984046</c:v>
                </c:pt>
                <c:pt idx="299">
                  <c:v>115418.48658680698</c:v>
                </c:pt>
                <c:pt idx="300">
                  <c:v>118297.705052611</c:v>
                </c:pt>
                <c:pt idx="301">
                  <c:v>121234.5427627777</c:v>
                </c:pt>
                <c:pt idx="302">
                  <c:v>124222.8630098123</c:v>
                </c:pt>
                <c:pt idx="303">
                  <c:v>127256.1186690671</c:v>
                </c:pt>
                <c:pt idx="304">
                  <c:v>130327.46221150727</c:v>
                </c:pt>
                <c:pt idx="305">
                  <c:v>133429.86937146005</c:v>
                </c:pt>
                <c:pt idx="306">
                  <c:v>136556.27422488932</c:v>
                </c:pt>
                <c:pt idx="307">
                  <c:v>139699.71282870069</c:v>
                </c:pt>
                <c:pt idx="308">
                  <c:v>142853.47205051416</c:v>
                </c:pt>
                <c:pt idx="309">
                  <c:v>146011.2398244846</c:v>
                </c:pt>
                <c:pt idx="310">
                  <c:v>149167.25283870136</c:v>
                </c:pt>
                <c:pt idx="311">
                  <c:v>152316.43761887593</c:v>
                </c:pt>
                <c:pt idx="312">
                  <c:v>155454.54113205581</c:v>
                </c:pt>
                <c:pt idx="313">
                  <c:v>158578.24738680973</c:v>
                </c:pt>
                <c:pt idx="314">
                  <c:v>161685.27702966009</c:v>
                </c:pt>
                <c:pt idx="315">
                  <c:v>164774.46759361649</c:v>
                </c:pt>
                <c:pt idx="316">
                  <c:v>167845.83279463821</c:v>
                </c:pt>
                <c:pt idx="317">
                  <c:v>170900.60004107829</c:v>
                </c:pt>
                <c:pt idx="318">
                  <c:v>173941.22606494362</c:v>
                </c:pt>
                <c:pt idx="319">
                  <c:v>176971.39125291264</c:v>
                </c:pt>
                <c:pt idx="320">
                  <c:v>179995.973810261</c:v>
                </c:pt>
                <c:pt idx="321">
                  <c:v>183021.00530603013</c:v>
                </c:pt>
                <c:pt idx="322">
                  <c:v>186053.6094112453</c:v>
                </c:pt>
                <c:pt idx="323">
                  <c:v>189101.92575616925</c:v>
                </c:pt>
                <c:pt idx="324">
                  <c:v>192175.02081220812</c:v>
                </c:pt>
                <c:pt idx="325">
                  <c:v>195282.78757347789</c:v>
                </c:pt>
                <c:pt idx="326">
                  <c:v>198435.8356027464</c:v>
                </c:pt>
                <c:pt idx="327">
                  <c:v>201645.3727499285</c:v>
                </c:pt>
                <c:pt idx="328">
                  <c:v>204923.07958178569</c:v>
                </c:pt>
                <c:pt idx="329">
                  <c:v>208280.97730950816</c:v>
                </c:pt>
                <c:pt idx="330">
                  <c:v>211731.28979241438</c:v>
                </c:pt>
                <c:pt idx="331">
                  <c:v>215286.30005135931</c:v>
                </c:pt>
                <c:pt idx="332">
                  <c:v>218958.20165861669</c:v>
                </c:pt>
                <c:pt idx="333">
                  <c:v>222758.94538976977</c:v>
                </c:pt>
                <c:pt idx="334">
                  <c:v>226700.08162945628</c:v>
                </c:pt>
                <c:pt idx="335">
                  <c:v>230792.59921343008</c:v>
                </c:pt>
                <c:pt idx="336">
                  <c:v>235046.76165674816</c:v>
                </c:pt>
                <c:pt idx="337">
                  <c:v>239471.94205086329</c:v>
                </c:pt>
                <c:pt idx="338">
                  <c:v>244076.45829717326</c:v>
                </c:pt>
                <c:pt idx="339">
                  <c:v>248867.41076519087</c:v>
                </c:pt>
                <c:pt idx="340">
                  <c:v>253850.52490225015</c:v>
                </c:pt>
                <c:pt idx="341">
                  <c:v>259030.00175926965</c:v>
                </c:pt>
                <c:pt idx="342">
                  <c:v>264408.37981251889</c:v>
                </c:pt>
                <c:pt idx="343">
                  <c:v>269986.41183154302</c:v>
                </c:pt>
                <c:pt idx="344">
                  <c:v>275762.9608430356</c:v>
                </c:pt>
                <c:pt idx="345">
                  <c:v>281734.91944164503</c:v>
                </c:pt>
                <c:pt idx="346">
                  <c:v>287897.15677142114</c:v>
                </c:pt>
                <c:pt idx="347">
                  <c:v>294242.49741452042</c:v>
                </c:pt>
                <c:pt idx="348">
                  <c:v>300761.73614617053</c:v>
                </c:pt>
                <c:pt idx="349">
                  <c:v>307443.69201939279</c:v>
                </c:pt>
                <c:pt idx="350">
                  <c:v>314275.30450942187</c:v>
                </c:pt>
                <c:pt idx="351">
                  <c:v>321241.77346750558</c:v>
                </c:pt>
                <c:pt idx="352">
                  <c:v>328326.74341429002</c:v>
                </c:pt>
                <c:pt idx="353">
                  <c:v>335512.53127189813</c:v>
                </c:pt>
                <c:pt idx="354">
                  <c:v>342780.39504137589</c:v>
                </c:pt>
                <c:pt idx="355">
                  <c:v>350110.83925180696</c:v>
                </c:pt>
                <c:pt idx="356">
                  <c:v>357483.95133305999</c:v>
                </c:pt>
                <c:pt idx="357">
                  <c:v>364879.76150463393</c:v>
                </c:pt>
                <c:pt idx="358">
                  <c:v>372278.61744327698</c:v>
                </c:pt>
                <c:pt idx="359">
                  <c:v>379661.56400179118</c:v>
                </c:pt>
                <c:pt idx="360">
                  <c:v>387010.71769326186</c:v>
                </c:pt>
                <c:pt idx="361">
                  <c:v>394309.62559268909</c:v>
                </c:pt>
                <c:pt idx="362">
                  <c:v>401543.59876747924</c:v>
                </c:pt>
                <c:pt idx="363">
                  <c:v>408700.01131217042</c:v>
                </c:pt>
                <c:pt idx="364">
                  <c:v>415768.5574704539</c:v>
                </c:pt>
                <c:pt idx="365">
                  <c:v>422741.4610800654</c:v>
                </c:pt>
                <c:pt idx="366">
                  <c:v>429613.63354609715</c:v>
                </c:pt>
                <c:pt idx="367">
                  <c:v>436382.77859300002</c:v>
                </c:pt>
                <c:pt idx="368">
                  <c:v>443049.44402167032</c:v>
                </c:pt>
                <c:pt idx="369">
                  <c:v>449617.02247558127</c:v>
                </c:pt>
                <c:pt idx="370">
                  <c:v>456091.70469404606</c:v>
                </c:pt>
                <c:pt idx="371">
                  <c:v>462482.38982954057</c:v>
                </c:pt>
                <c:pt idx="372">
                  <c:v>468800.55809433537</c:v>
                </c:pt>
                <c:pt idx="373">
                  <c:v>475060.11128024565</c:v>
                </c:pt>
                <c:pt idx="374">
                  <c:v>481277.1865965621</c:v>
                </c:pt>
                <c:pt idx="375">
                  <c:v>487469.94885269704</c:v>
                </c:pt>
                <c:pt idx="376">
                  <c:v>493658.36534827843</c:v>
                </c:pt>
                <c:pt idx="377">
                  <c:v>499863.96700786479</c:v>
                </c:pt>
                <c:pt idx="378">
                  <c:v>506109.5983952317</c:v>
                </c:pt>
                <c:pt idx="379">
                  <c:v>512419.1583442206</c:v>
                </c:pt>
                <c:pt idx="380">
                  <c:v>518817.33212170494</c:v>
                </c:pt>
                <c:pt idx="381">
                  <c:v>525329.31535438867</c:v>
                </c:pt>
                <c:pt idx="382">
                  <c:v>531980.52945325791</c:v>
                </c:pt>
                <c:pt idx="383">
                  <c:v>538796.32799286942</c:v>
                </c:pt>
                <c:pt idx="384">
                  <c:v>545801.69346970448</c:v>
                </c:pt>
                <c:pt idx="385">
                  <c:v>553020.92408458074</c:v>
                </c:pt>
                <c:pt idx="386">
                  <c:v>560477.31066669081</c:v>
                </c:pt>
                <c:pt idx="387">
                  <c:v>568192.8045678403</c:v>
                </c:pt>
                <c:pt idx="388">
                  <c:v>576187.67828012514</c:v>
                </c:pt>
                <c:pt idx="389">
                  <c:v>584480.18163276138</c:v>
                </c:pt>
                <c:pt idx="390">
                  <c:v>593086.19765710097</c:v>
                </c:pt>
                <c:pt idx="391">
                  <c:v>602018.90351541108</c:v>
                </c:pt>
                <c:pt idx="392">
                  <c:v>611288.44320104306</c:v>
                </c:pt>
                <c:pt idx="393">
                  <c:v>620901.61995853623</c:v>
                </c:pt>
                <c:pt idx="394">
                  <c:v>630861.61745825422</c:v>
                </c:pt>
                <c:pt idx="395">
                  <c:v>641167.75960311736</c:v>
                </c:pt>
                <c:pt idx="396">
                  <c:v>651815.31935572217</c:v>
                </c:pt>
                <c:pt idx="397">
                  <c:v>662795.38706722239</c:v>
                </c:pt>
                <c:pt idx="398">
                  <c:v>674094.80838878639</c:v>
                </c:pt>
                <c:pt idx="399">
                  <c:v>685696.20089246833</c:v>
                </c:pt>
                <c:pt idx="400">
                  <c:v>697578.05698487349</c:v>
                </c:pt>
                <c:pt idx="401">
                  <c:v>709714.93855957291</c:v>
                </c:pt>
                <c:pt idx="402">
                  <c:v>722077.76613709715</c:v>
                </c:pt>
                <c:pt idx="403">
                  <c:v>734634.20206326374</c:v>
                </c:pt>
                <c:pt idx="404">
                  <c:v>747349.12380330858</c:v>
                </c:pt>
                <c:pt idx="405">
                  <c:v>760185.1796520775</c:v>
                </c:pt>
                <c:pt idx="406">
                  <c:v>773103.41548906208</c:v>
                </c:pt>
                <c:pt idx="407">
                  <c:v>786063.95777676767</c:v>
                </c:pt>
                <c:pt idx="408">
                  <c:v>799026.73507462838</c:v>
                </c:pt>
                <c:pt idx="409">
                  <c:v>811952.21814652008</c:v>
                </c:pt>
                <c:pt idx="410">
                  <c:v>824802.15746722277</c:v>
                </c:pt>
                <c:pt idx="411">
                  <c:v>837540.29671035276</c:v>
                </c:pt>
                <c:pt idx="412">
                  <c:v>850133.04167705099</c:v>
                </c:pt>
                <c:pt idx="413">
                  <c:v>862550.06606294296</c:v>
                </c:pt>
                <c:pt idx="414">
                  <c:v>874764.83833445294</c:v>
                </c:pt>
                <c:pt idx="415">
                  <c:v>886755.05759139254</c:v>
                </c:pt>
                <c:pt idx="416">
                  <c:v>898502.99037047813</c:v>
                </c:pt>
                <c:pt idx="417">
                  <c:v>909995.70460286445</c:v>
                </c:pt>
                <c:pt idx="418">
                  <c:v>921225.20108509448</c:v>
                </c:pt>
                <c:pt idx="419">
                  <c:v>932188.44659055013</c:v>
                </c:pt>
                <c:pt idx="420">
                  <c:v>942887.31592062011</c:v>
                </c:pt>
                <c:pt idx="421">
                  <c:v>953328.45261958207</c:v>
                </c:pt>
                <c:pt idx="422">
                  <c:v>963523.05967524997</c:v>
                </c:pt>
                <c:pt idx="423">
                  <c:v>973486.63229019463</c:v>
                </c:pt>
                <c:pt idx="424">
                  <c:v>983238.64478970238</c:v>
                </c:pt>
                <c:pt idx="425">
                  <c:v>992802.20303557953</c:v>
                </c:pt>
                <c:pt idx="426">
                  <c:v>1002203.6724756398</c:v>
                </c:pt>
                <c:pt idx="427">
                  <c:v>1011472.290330925</c:v>
                </c:pt>
                <c:pt idx="428">
                  <c:v>1020639.7685632862</c:v>
                </c:pt>
                <c:pt idx="429">
                  <c:v>1029739.8923240025</c:v>
                </c:pt>
                <c:pt idx="430">
                  <c:v>1038808.1166929973</c:v>
                </c:pt>
                <c:pt idx="431">
                  <c:v>1047881.1627914882</c:v>
                </c:pt>
                <c:pt idx="432">
                  <c:v>1056996.612880592</c:v>
                </c:pt>
                <c:pt idx="433">
                  <c:v>1066192.5029157328</c:v>
                </c:pt>
                <c:pt idx="434">
                  <c:v>1075506.9102638674</c:v>
                </c:pt>
                <c:pt idx="435">
                  <c:v>1084977.5339428165</c:v>
                </c:pt>
                <c:pt idx="436">
                  <c:v>1094641.2648296093</c:v>
                </c:pt>
                <c:pt idx="437">
                  <c:v>1104533.7438139238</c:v>
                </c:pt>
                <c:pt idx="438">
                  <c:v>1114688.9068354077</c:v>
                </c:pt>
                <c:pt idx="439">
                  <c:v>1125138.5171165355</c:v>
                </c:pt>
                <c:pt idx="440">
                  <c:v>1135911.6866446582</c:v>
                </c:pt>
                <c:pt idx="441">
                  <c:v>1147034.39100668</c:v>
                </c:pt>
                <c:pt idx="442">
                  <c:v>1158528.983952845</c:v>
                </c:pt>
                <c:pt idx="443">
                  <c:v>1170413.7204529932</c:v>
                </c:pt>
                <c:pt idx="444">
                  <c:v>1182702.2993744321</c:v>
                </c:pt>
                <c:pt idx="445">
                  <c:v>1195403.4390971181</c:v>
                </c:pt>
                <c:pt idx="446">
                  <c:v>1208520.501212761</c:v>
                </c:pt>
                <c:pt idx="447">
                  <c:v>1222051.1787439145</c:v>
                </c:pt>
                <c:pt idx="448">
                  <c:v>1235987.2658842157</c:v>
                </c:pt>
                <c:pt idx="449">
                  <c:v>1250314.5259373276</c:v>
                </c:pt>
                <c:pt idx="450">
                  <c:v>1265012.6727919914</c:v>
                </c:pt>
                <c:pt idx="451">
                  <c:v>1280055.4788412708</c:v>
                </c:pt>
                <c:pt idx="452">
                  <c:v>1295411.018735369</c:v>
                </c:pt>
                <c:pt idx="453">
                  <c:v>1311042.0538348434</c:v>
                </c:pt>
                <c:pt idx="454">
                  <c:v>1326906.5568828515</c:v>
                </c:pt>
                <c:pt idx="455">
                  <c:v>1342958.3705099055</c:v>
                </c:pt>
                <c:pt idx="456">
                  <c:v>1359147.9870695616</c:v>
                </c:pt>
                <c:pt idx="457">
                  <c:v>1375423.4313805082</c:v>
                </c:pt>
                <c:pt idx="458">
                  <c:v>1391731.2226443009</c:v>
                </c:pt>
                <c:pt idx="459">
                  <c:v>1408017.3875261752</c:v>
                </c:pt>
                <c:pt idx="460">
                  <c:v>1424228.4934783308</c:v>
                </c:pt>
                <c:pt idx="461">
                  <c:v>1440312.6701029253</c:v>
                </c:pt>
                <c:pt idx="462">
                  <c:v>1456220.5868208716</c:v>
                </c:pt>
                <c:pt idx="463">
                  <c:v>1471906.3573133193</c:v>
                </c:pt>
                <c:pt idx="464">
                  <c:v>1487328.3449716682</c:v>
                </c:pt>
                <c:pt idx="465">
                  <c:v>1502449.8486367923</c:v>
                </c:pt>
                <c:pt idx="466">
                  <c:v>1517239.653838753</c:v>
                </c:pt>
                <c:pt idx="467">
                  <c:v>1531672.4411183489</c:v>
                </c:pt>
                <c:pt idx="468">
                  <c:v>1545729.0493647382</c:v>
                </c:pt>
                <c:pt idx="469">
                  <c:v>1559396.5980165519</c:v>
                </c:pt>
                <c:pt idx="470">
                  <c:v>1572668.4770957727</c:v>
                </c:pt>
                <c:pt idx="471">
                  <c:v>1585544.2181192294</c:v>
                </c:pt>
                <c:pt idx="472">
                  <c:v>1598029.2618156706</c:v>
                </c:pt>
                <c:pt idx="473">
                  <c:v>1610134.640228613</c:v>
                </c:pt>
                <c:pt idx="474">
                  <c:v>1621876.5912639233</c:v>
                </c:pt>
                <c:pt idx="475">
                  <c:v>1633276.1231799989</c:v>
                </c:pt>
                <c:pt idx="476">
                  <c:v>1644358.5451031036</c:v>
                </c:pt>
                <c:pt idx="477">
                  <c:v>1655152.9775949754</c:v>
                </c:pt>
                <c:pt idx="478">
                  <c:v>1665691.8548245479</c:v>
                </c:pt>
                <c:pt idx="479">
                  <c:v>1676010.4272100478</c:v>
                </c:pt>
                <c:pt idx="480">
                  <c:v>1686146.270688453</c:v>
                </c:pt>
                <c:pt idx="481">
                  <c:v>1696138.8061931434</c:v>
                </c:pt>
                <c:pt idx="482">
                  <c:v>1706028.8306026133</c:v>
                </c:pt>
                <c:pt idx="483">
                  <c:v>1715858.0584576717</c:v>
                </c:pt>
                <c:pt idx="484">
                  <c:v>1725668.6721992188</c:v>
                </c:pt>
                <c:pt idx="485">
                  <c:v>1735502.8775985308</c:v>
                </c:pt>
                <c:pt idx="486">
                  <c:v>1745402.4604644873</c:v>
                </c:pt>
                <c:pt idx="487">
                  <c:v>1755408.3406307669</c:v>
                </c:pt>
                <c:pt idx="488">
                  <c:v>1765560.1196523791</c:v>
                </c:pt>
                <c:pt idx="489">
                  <c:v>1775895.6195652653</c:v>
                </c:pt>
                <c:pt idx="490">
                  <c:v>1786450.4114626178</c:v>
                </c:pt>
                <c:pt idx="491">
                  <c:v>1797257.3344785883</c:v>
                </c:pt>
                <c:pt idx="492">
                  <c:v>1808346.0079856187</c:v>
                </c:pt>
                <c:pt idx="493">
                  <c:v>1819742.3423220438</c:v>
                </c:pt>
                <c:pt idx="494">
                  <c:v>1831468.056059127</c:v>
                </c:pt>
                <c:pt idx="495">
                  <c:v>1843540.2105464344</c:v>
                </c:pt>
                <c:pt idx="496">
                  <c:v>1855970.7750650314</c:v>
                </c:pt>
                <c:pt idx="497">
                  <c:v>1868766.2381656265</c:v>
                </c:pt>
                <c:pt idx="498">
                  <c:v>1881927.2824516736</c:v>
                </c:pt>
                <c:pt idx="499">
                  <c:v>1895448.5409607505</c:v>
                </c:pt>
                <c:pt idx="500">
                  <c:v>1909318.453193153</c:v>
                </c:pt>
                <c:pt idx="501">
                  <c:v>1923519.237567422</c:v>
                </c:pt>
                <c:pt idx="502">
                  <c:v>1938026.9945475827</c:v>
                </c:pt>
                <c:pt idx="503">
                  <c:v>1952811.9508758213</c:v>
                </c:pt>
                <c:pt idx="504">
                  <c:v>1967838.8503554822</c:v>
                </c:pt>
                <c:pt idx="505">
                  <c:v>1983067.490678953</c:v>
                </c:pt>
                <c:pt idx="506">
                  <c:v>1998453.3992134887</c:v>
                </c:pt>
                <c:pt idx="507">
                  <c:v>2013948.6338712354</c:v>
                </c:pt>
                <c:pt idx="508">
                  <c:v>2029502.6886858789</c:v>
                </c:pt>
                <c:pt idx="509">
                  <c:v>2045063.4780028947</c:v>
                </c:pt>
                <c:pt idx="510">
                  <c:v>2060578.3687340722</c:v>
                </c:pt>
                <c:pt idx="511">
                  <c:v>2075995.2273129129</c:v>
                </c:pt>
                <c:pt idx="512">
                  <c:v>2091263.447066921</c:v>
                </c:pt>
                <c:pt idx="513">
                  <c:v>2106334.922783508</c:v>
                </c:pt>
                <c:pt idx="514">
                  <c:v>2121164.9422017527</c:v>
                </c:pt>
                <c:pt idx="515">
                  <c:v>2135712.9687610827</c:v>
                </c:pt>
                <c:pt idx="516">
                  <c:v>2149943.2957934337</c:v>
                </c:pt>
                <c:pt idx="517">
                  <c:v>2163825.5589805022</c:v>
                </c:pt>
                <c:pt idx="518">
                  <c:v>2177335.1007981226</c:v>
                </c:pt>
                <c:pt idx="519">
                  <c:v>2190453.1873381003</c:v>
                </c:pt>
                <c:pt idx="520">
                  <c:v>2203167.0839004605</c:v>
                </c:pt>
                <c:pt idx="521">
                  <c:v>2215470.0007515694</c:v>
                </c:pt>
                <c:pt idx="522">
                  <c:v>2227360.9242298417</c:v>
                </c:pt>
                <c:pt idx="523">
                  <c:v>2238844.3508574739</c:v>
                </c:pt>
                <c:pt idx="524">
                  <c:v>2249929.943303213</c:v>
                </c:pt>
                <c:pt idx="525">
                  <c:v>2260632.1270497227</c:v>
                </c:pt>
                <c:pt idx="526">
                  <c:v>2270969.6456289212</c:v>
                </c:pt>
                <c:pt idx="527">
                  <c:v>2280965.090518536</c:v>
                </c:pt>
                <c:pt idx="528">
                  <c:v>2290644.4194759638</c:v>
                </c:pt>
                <c:pt idx="529">
                  <c:v>2300036.474447723</c:v>
                </c:pt>
                <c:pt idx="530">
                  <c:v>2309172.5074382587</c:v>
                </c:pt>
                <c:pt idx="531">
                  <c:v>2318085.720023639</c:v>
                </c:pt>
                <c:pt idx="532">
                  <c:v>2326810.8196913996</c:v>
                </c:pt>
                <c:pt idx="533">
                  <c:v>2335383.593980425</c:v>
                </c:pt>
                <c:pt idx="534">
                  <c:v>2343840.5015564845</c:v>
                </c:pt>
                <c:pt idx="535">
                  <c:v>2352218.2779356339</c:v>
                </c:pt>
                <c:pt idx="536">
                  <c:v>2360553.5525852758</c:v>
                </c:pt>
                <c:pt idx="537">
                  <c:v>2368882.4736019494</c:v>
                </c:pt>
                <c:pt idx="538">
                  <c:v>2377240.3360861191</c:v>
                </c:pt>
                <c:pt idx="539">
                  <c:v>2385661.2106986549</c:v>
                </c:pt>
                <c:pt idx="540">
                  <c:v>2394177.5696753818</c:v>
                </c:pt>
                <c:pt idx="541">
                  <c:v>2402819.9087692937</c:v>
                </c:pt>
                <c:pt idx="542">
                  <c:v>2411616.36514783</c:v>
                </c:pt>
                <c:pt idx="543">
                  <c:v>2420592.3331417013</c:v>
                </c:pt>
                <c:pt idx="544">
                  <c:v>2429770.081849027</c:v>
                </c:pt>
                <c:pt idx="545">
                  <c:v>2439168.3808464408</c:v>
                </c:pt>
                <c:pt idx="546">
                  <c:v>2448802.1425232817</c:v>
                </c:pt>
                <c:pt idx="547">
                  <c:v>2458682.0916853575</c:v>
                </c:pt>
                <c:pt idx="548">
                  <c:v>2468814.4748975364</c:v>
                </c:pt>
                <c:pt idx="549">
                  <c:v>2479200.8233618485</c:v>
                </c:pt>
                <c:pt idx="550">
                  <c:v>2489837.7837710697</c:v>
                </c:pt>
                <c:pt idx="551">
                  <c:v>2500717.0313649834</c:v>
                </c:pt>
                <c:pt idx="552">
                  <c:v>2511825.2782142451</c:v>
                </c:pt>
                <c:pt idx="553">
                  <c:v>2523144.3874922353</c:v>
                </c:pt>
                <c:pt idx="554">
                  <c:v>2534651.6011773027</c:v>
                </c:pt>
                <c:pt idx="555">
                  <c:v>2546319.8843614007</c:v>
                </c:pt>
                <c:pt idx="556">
                  <c:v>2558118.3843334513</c:v>
                </c:pt>
                <c:pt idx="557">
                  <c:v>2570012.9971596044</c:v>
                </c:pt>
                <c:pt idx="558">
                  <c:v>2581967.0289761792</c:v>
                </c:pt>
                <c:pt idx="559">
                  <c:v>2593941.9340661145</c:v>
                </c:pt>
                <c:pt idx="560">
                  <c:v>2605898.1074282979</c:v>
                </c:pt>
                <c:pt idx="561">
                  <c:v>2617795.7063478711</c:v>
                </c:pt>
                <c:pt idx="562">
                  <c:v>2629595.4737210572</c:v>
                </c:pt>
                <c:pt idx="563">
                  <c:v>2641259.5357415751</c:v>
                </c:pt>
                <c:pt idx="564">
                  <c:v>2652752.1480333717</c:v>
                </c:pt>
                <c:pt idx="565">
                  <c:v>2664040.3672844288</c:v>
                </c:pt>
                <c:pt idx="566">
                  <c:v>2675094.6296362062</c:v>
                </c:pt>
                <c:pt idx="567">
                  <c:v>2685889.2221513088</c:v>
                </c:pt>
                <c:pt idx="568">
                  <c:v>2696402.6392011354</c:v>
                </c:pt>
                <c:pt idx="569">
                  <c:v>2706617.8211596133</c:v>
                </c:pt>
                <c:pt idx="570">
                  <c:v>2716522.2779675266</c:v>
                </c:pt>
                <c:pt idx="571">
                  <c:v>2726108.1046240688</c:v>
                </c:pt>
                <c:pt idx="572">
                  <c:v>2735371.8992404588</c:v>
                </c:pt>
                <c:pt idx="573">
                  <c:v>2744314.5968300309</c:v>
                </c:pt>
                <c:pt idx="574">
                  <c:v>2752941.2334839897</c:v>
                </c:pt>
                <c:pt idx="575">
                  <c:v>2761260.65605153</c:v>
                </c:pt>
                <c:pt idx="576">
                  <c:v>2769285.1920315418</c:v>
                </c:pt>
                <c:pt idx="577">
                  <c:v>2777030.2932577813</c:v>
                </c:pt>
                <c:pt idx="578">
                  <c:v>2784514.1653069472</c:v>
                </c:pt>
                <c:pt idx="579">
                  <c:v>2791757.3925674604</c:v>
                </c:pt>
                <c:pt idx="580">
                  <c:v>2798782.5667500459</c:v>
                </c:pt>
                <c:pt idx="581">
                  <c:v>2805613.9244499994</c:v>
                </c:pt>
                <c:pt idx="582">
                  <c:v>2812276.9973079683</c:v>
                </c:pt>
                <c:pt idx="583">
                  <c:v>2818798.2764544603</c:v>
                </c:pt>
                <c:pt idx="584">
                  <c:v>2825204.891329722</c:v>
                </c:pt>
                <c:pt idx="585">
                  <c:v>2831524.3016885445</c:v>
                </c:pt>
                <c:pt idx="586">
                  <c:v>2837784.000654133</c:v>
                </c:pt>
                <c:pt idx="587">
                  <c:v>2844011.22608781</c:v>
                </c:pt>
                <c:pt idx="588">
                  <c:v>2850232.6772936531</c:v>
                </c:pt>
                <c:pt idx="589">
                  <c:v>2856474.2341737202</c:v>
                </c:pt>
                <c:pt idx="590">
                  <c:v>2862760.6763787968</c:v>
                </c:pt>
                <c:pt idx="591">
                  <c:v>2869115.4007444689</c:v>
                </c:pt>
                <c:pt idx="592">
                  <c:v>2875560.1363377068</c:v>
                </c:pt>
                <c:pt idx="593">
                  <c:v>2882114.6577301845</c:v>
                </c:pt>
                <c:pt idx="594">
                  <c:v>2888796.4986128109</c:v>
                </c:pt>
                <c:pt idx="595">
                  <c:v>2895620.6695063454</c:v>
                </c:pt>
                <c:pt idx="596">
                  <c:v>2902599.3850213098</c:v>
                </c:pt>
                <c:pt idx="597">
                  <c:v>2909741.8077720087</c:v>
                </c:pt>
                <c:pt idx="598">
                  <c:v>2917053.8175311903</c:v>
                </c:pt>
                <c:pt idx="599">
                  <c:v>2924537.8153860155</c:v>
                </c:pt>
                <c:pt idx="600">
                  <c:v>2932192.5733795133</c:v>
                </c:pt>
                <c:pt idx="601">
                  <c:v>2940013.1402575811</c:v>
                </c:pt>
                <c:pt idx="602">
                  <c:v>2947990.8133747438</c:v>
                </c:pt>
                <c:pt idx="603">
                  <c:v>2956113.185465747</c:v>
                </c:pt>
                <c:pt idx="604">
                  <c:v>2964364.2728435369</c:v>
                </c:pt>
                <c:pt idx="605">
                  <c:v>2972724.7286850438</c:v>
                </c:pt>
                <c:pt idx="606">
                  <c:v>2981172.1415389548</c:v>
                </c:pt>
                <c:pt idx="607">
                  <c:v>2989681.4152345248</c:v>
                </c:pt>
                <c:pt idx="608">
                  <c:v>2998225.222252402</c:v>
                </c:pt>
                <c:pt idx="609">
                  <c:v>3006774.5186462109</c:v>
                </c:pt>
                <c:pt idx="610">
                  <c:v>3015299.1050995328</c:v>
                </c:pt>
                <c:pt idx="611">
                  <c:v>3023768.2159685781</c:v>
                </c:pt>
                <c:pt idx="612">
                  <c:v>3032151.1164415721</c:v>
                </c:pt>
                <c:pt idx="613">
                  <c:v>3040417.6874011038</c:v>
                </c:pt>
                <c:pt idx="614">
                  <c:v>3048538.9782585544</c:v>
                </c:pt>
                <c:pt idx="615">
                  <c:v>3056487.7098806854</c:v>
                </c:pt>
                <c:pt idx="616">
                  <c:v>3064238.7125827684</c:v>
                </c:pt>
                <c:pt idx="617">
                  <c:v>3071769.2877711607</c:v>
                </c:pt>
                <c:pt idx="618">
                  <c:v>3079059.4858785216</c:v>
                </c:pt>
                <c:pt idx="619">
                  <c:v>3086092.297425454</c:v>
                </c:pt>
                <c:pt idx="620">
                  <c:v>3092853.7580585764</c:v>
                </c:pt>
                <c:pt idx="621">
                  <c:v>3099332.971997167</c:v>
                </c:pt>
                <c:pt idx="622">
                  <c:v>3105522.0612751083</c:v>
                </c:pt>
                <c:pt idx="623">
                  <c:v>3111416.05037429</c:v>
                </c:pt>
                <c:pt idx="624">
                  <c:v>3117012.6972685154</c:v>
                </c:pt>
                <c:pt idx="625">
                  <c:v>3122312.2825595723</c:v>
                </c:pt>
                <c:pt idx="626">
                  <c:v>3127317.3683691635</c:v>
                </c:pt>
                <c:pt idx="627">
                  <c:v>3132032.5380682247</c:v>
                </c:pt>
                <c:pt idx="628">
                  <c:v>3136464.1269138609</c:v>
                </c:pt>
                <c:pt idx="629">
                  <c:v>3140619.9523626938</c:v>
                </c:pt>
                <c:pt idx="630">
                  <c:v>3144509.0513679697</c:v>
                </c:pt>
                <c:pt idx="631">
                  <c:v>3148141.4304590821</c:v>
                </c:pt>
                <c:pt idx="632">
                  <c:v>3151527.8329372662</c:v>
                </c:pt>
                <c:pt idx="633">
                  <c:v>3154679.5261669806</c:v>
                </c:pt>
                <c:pt idx="634">
                  <c:v>3157608.1107436405</c:v>
                </c:pt>
                <c:pt idx="635">
                  <c:v>3160325.3522988814</c:v>
                </c:pt>
                <c:pt idx="636">
                  <c:v>3162843.0358724482</c:v>
                </c:pt>
                <c:pt idx="637">
                  <c:v>3165172.8421300091</c:v>
                </c:pt>
                <c:pt idx="638">
                  <c:v>3167326.244225014</c:v>
                </c:pt>
                <c:pt idx="639">
                  <c:v>3169314.4237708333</c:v>
                </c:pt>
                <c:pt idx="640">
                  <c:v>3171148.204184691</c:v>
                </c:pt>
                <c:pt idx="641">
                  <c:v>3172837.9995647394</c:v>
                </c:pt>
                <c:pt idx="642">
                  <c:v>3174393.7772440379</c:v>
                </c:pt>
                <c:pt idx="643">
                  <c:v>3175825.032210486</c:v>
                </c:pt>
                <c:pt idx="644">
                  <c:v>3177140.7716722139</c:v>
                </c:pt>
                <c:pt idx="645">
                  <c:v>3178349.5081690475</c:v>
                </c:pt>
                <c:pt idx="646">
                  <c:v>3179459.2597701093</c:v>
                </c:pt>
                <c:pt idx="647">
                  <c:v>3180477.5560460272</c:v>
                </c:pt>
                <c:pt idx="648">
                  <c:v>3181411.4486541976</c:v>
                </c:pt>
                <c:pt idx="649">
                  <c:v>3182267.5255216667</c:v>
                </c:pt>
                <c:pt idx="650">
                  <c:v>3183051.9277488957</c:v>
                </c:pt>
                <c:pt idx="651">
                  <c:v>3183770.3684862684</c:v>
                </c:pt>
                <c:pt idx="652">
                  <c:v>3184428.153152545</c:v>
                </c:pt>
                <c:pt idx="653">
                  <c:v>3185030.2004697714</c:v>
                </c:pt>
                <c:pt idx="654">
                  <c:v>3185581.0638825139</c:v>
                </c:pt>
                <c:pt idx="655">
                  <c:v>3186084.9530110154</c:v>
                </c:pt>
                <c:pt idx="656">
                  <c:v>3186545.7548587252</c:v>
                </c:pt>
                <c:pt idx="657">
                  <c:v>3186967.05455539</c:v>
                </c:pt>
                <c:pt idx="658">
                  <c:v>3187352.1554684797</c:v>
                </c:pt>
                <c:pt idx="659">
                  <c:v>3187704.0985591584</c:v>
                </c:pt>
                <c:pt idx="660">
                  <c:v>3188025.6808951749</c:v>
                </c:pt>
                <c:pt idx="661">
                  <c:v>3188319.4732628707</c:v>
                </c:pt>
                <c:pt idx="662">
                  <c:v>3188587.836844882</c:v>
                </c:pt>
                <c:pt idx="663">
                  <c:v>3188832.9389497195</c:v>
                </c:pt>
                <c:pt idx="664">
                  <c:v>3189056.7677950528</c:v>
                </c:pt>
                <c:pt idx="665">
                  <c:v>3189261.1463587307</c:v>
                </c:pt>
                <c:pt idx="666">
                  <c:v>3189447.7453209655</c:v>
                </c:pt>
                <c:pt idx="667">
                  <c:v>3189618.0951280817</c:v>
                </c:pt>
                <c:pt idx="668">
                  <c:v>3189773.5972133256</c:v>
                </c:pt>
                <c:pt idx="669">
                  <c:v>3189915.5344136357</c:v>
                </c:pt>
                <c:pt idx="670">
                  <c:v>3190045.0806234488</c:v>
                </c:pt>
                <c:pt idx="671">
                  <c:v>3190163.3097277172</c:v>
                </c:pt>
                <c:pt idx="672">
                  <c:v>3190271.2038565809</c:v>
                </c:pt>
                <c:pt idx="673">
                  <c:v>3190369.6610037861</c:v>
                </c:pt>
                <c:pt idx="674">
                  <c:v>3190459.5020500775</c:v>
                </c:pt>
                <c:pt idx="675">
                  <c:v>3190541.4772315328</c:v>
                </c:pt>
                <c:pt idx="676">
                  <c:v>3190616.2720913333</c:v>
                </c:pt>
                <c:pt idx="677">
                  <c:v>3190684.5129517382</c:v>
                </c:pt>
                <c:pt idx="678">
                  <c:v>3190746.7719412348</c:v>
                </c:pt>
                <c:pt idx="679">
                  <c:v>3190803.5716099325</c:v>
                </c:pt>
                <c:pt idx="680">
                  <c:v>3190855.3891643612</c:v>
                </c:pt>
                <c:pt idx="681">
                  <c:v>3190902.660350936</c:v>
                </c:pt>
                <c:pt idx="682">
                  <c:v>3190945.7830154588</c:v>
                </c:pt>
                <c:pt idx="683">
                  <c:v>3190985.1203642092</c:v>
                </c:pt>
                <c:pt idx="684">
                  <c:v>3191021.0039504236</c:v>
                </c:pt>
                <c:pt idx="685">
                  <c:v>3191053.7364082756</c:v>
                </c:pt>
                <c:pt idx="686">
                  <c:v>3191083.5939548435</c:v>
                </c:pt>
                <c:pt idx="687">
                  <c:v>3191110.8286790727</c:v>
                </c:pt>
                <c:pt idx="688">
                  <c:v>3191135.6706352648</c:v>
                </c:pt>
                <c:pt idx="689">
                  <c:v>3191158.3297573151</c:v>
                </c:pt>
                <c:pt idx="690">
                  <c:v>3191178.9976086323</c:v>
                </c:pt>
                <c:pt idx="691">
                  <c:v>3191197.8489815178</c:v>
                </c:pt>
                <c:pt idx="692">
                  <c:v>3191215.0433586692</c:v>
                </c:pt>
                <c:pt idx="693">
                  <c:v>3191230.7262484697</c:v>
                </c:pt>
                <c:pt idx="694">
                  <c:v>3191245.0304047558</c:v>
                </c:pt>
                <c:pt idx="695">
                  <c:v>3191258.0769409183</c:v>
                </c:pt>
                <c:pt idx="696">
                  <c:v>3191269.9763473351</c:v>
                </c:pt>
                <c:pt idx="697">
                  <c:v>3191280.8294204301</c:v>
                </c:pt>
                <c:pt idx="698">
                  <c:v>3191290.7281109253</c:v>
                </c:pt>
                <c:pt idx="699">
                  <c:v>3191299.7562982584</c:v>
                </c:pt>
                <c:pt idx="700">
                  <c:v>3191307.9904975076</c:v>
                </c:pt>
              </c:numCache>
            </c:numRef>
          </c:yVal>
          <c:smooth val="1"/>
          <c:extLst>
            <c:ext xmlns:c16="http://schemas.microsoft.com/office/drawing/2014/chart" uri="{C3380CC4-5D6E-409C-BE32-E72D297353CC}">
              <c16:uniqueId val="{00000001-05F8-4CDB-86E0-282D35DFD9F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5769348542970596"/>
          <c:y val="0.57823682195975501"/>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Dynamic_Modulus_Calc!$E$52:$E$752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C888-4873-A33A-54551D93592F}"/>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Dynamic_Modulus_Calc!$H$52:$H$752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C888-4873-A33A-54551D93592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Dynamic_Modulus_Calc!$P$52:$P$752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EEAC-409E-9BE7-B15886C1AA1B}"/>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Dynamic_Modulus_Calc!$W$52:$W$752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EEAC-409E-9BE7-B15886C1AA1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Dynamic_Modulus_Calc!$F$52:$F$752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F371-4EEE-B236-2883FBF4AB84}"/>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Dynamic_Modulus_Calc!$I$52:$I$752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F371-4EEE-B236-2883FBF4AB84}"/>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Dynamic_Modulus_Calc!$Q$52:$Q$752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99AD-443A-A25B-EF6D09F03957}"/>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Dynamic_Modulus_Calc!$Z$52:$Z$752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99AD-443A-A25B-EF6D09F03957}"/>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image" Target="../media/image4.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6.emf"/></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4.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2.emf"/><Relationship Id="rId3" Type="http://schemas.openxmlformats.org/officeDocument/2006/relationships/chart" Target="../charts/chart13.xml"/><Relationship Id="rId7" Type="http://schemas.openxmlformats.org/officeDocument/2006/relationships/chart" Target="../charts/chart16.xml"/><Relationship Id="rId12" Type="http://schemas.openxmlformats.org/officeDocument/2006/relationships/image" Target="../media/image11.emf"/><Relationship Id="rId2" Type="http://schemas.openxmlformats.org/officeDocument/2006/relationships/image" Target="../media/image2.emf"/><Relationship Id="rId1" Type="http://schemas.openxmlformats.org/officeDocument/2006/relationships/image" Target="../media/image8.emf"/><Relationship Id="rId6" Type="http://schemas.openxmlformats.org/officeDocument/2006/relationships/chart" Target="../charts/chart15.xml"/><Relationship Id="rId11" Type="http://schemas.openxmlformats.org/officeDocument/2006/relationships/image" Target="../media/image10.emf"/><Relationship Id="rId5" Type="http://schemas.openxmlformats.org/officeDocument/2006/relationships/chart" Target="../charts/chart14.xml"/><Relationship Id="rId10" Type="http://schemas.openxmlformats.org/officeDocument/2006/relationships/image" Target="../media/image9.emf"/><Relationship Id="rId4" Type="http://schemas.openxmlformats.org/officeDocument/2006/relationships/image" Target="../media/image1.png"/><Relationship Id="rId9"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30</xdr:col>
      <xdr:colOff>449034</xdr:colOff>
      <xdr:row>8</xdr:row>
      <xdr:rowOff>50863</xdr:rowOff>
    </xdr:from>
    <xdr:to>
      <xdr:col>37</xdr:col>
      <xdr:colOff>544284</xdr:colOff>
      <xdr:row>27</xdr:row>
      <xdr:rowOff>178770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23</xdr:col>
      <xdr:colOff>340180</xdr:colOff>
      <xdr:row>8</xdr:row>
      <xdr:rowOff>45173</xdr:rowOff>
    </xdr:from>
    <xdr:to>
      <xdr:col>30</xdr:col>
      <xdr:colOff>435430</xdr:colOff>
      <xdr:row>27</xdr:row>
      <xdr:rowOff>173080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40821</xdr:colOff>
      <xdr:row>1</xdr:row>
      <xdr:rowOff>68036</xdr:rowOff>
    </xdr:from>
    <xdr:to>
      <xdr:col>11</xdr:col>
      <xdr:colOff>588922</xdr:colOff>
      <xdr:row>5</xdr:row>
      <xdr:rowOff>180093</xdr:rowOff>
    </xdr:to>
    <xdr:pic>
      <xdr:nvPicPr>
        <xdr:cNvPr id="7" name="ARA_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xdr:twoCellAnchor>
    <xdr:from>
      <xdr:col>16</xdr:col>
      <xdr:colOff>625929</xdr:colOff>
      <xdr:row>23</xdr:row>
      <xdr:rowOff>40825</xdr:rowOff>
    </xdr:from>
    <xdr:to>
      <xdr:col>21</xdr:col>
      <xdr:colOff>476250</xdr:colOff>
      <xdr:row>27</xdr:row>
      <xdr:rowOff>56467</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0" y="4667254"/>
          <a:ext cx="3048000" cy="981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40821</xdr:colOff>
      <xdr:row>1</xdr:row>
      <xdr:rowOff>68036</xdr:rowOff>
    </xdr:from>
    <xdr:to>
      <xdr:col>27</xdr:col>
      <xdr:colOff>588922</xdr:colOff>
      <xdr:row>5</xdr:row>
      <xdr:rowOff>180093</xdr:rowOff>
    </xdr:to>
    <xdr:pic>
      <xdr:nvPicPr>
        <xdr:cNvPr id="9" name="ARA_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38100</xdr:colOff>
          <xdr:row>14</xdr:row>
          <xdr:rowOff>66675</xdr:rowOff>
        </xdr:from>
        <xdr:to>
          <xdr:col>19</xdr:col>
          <xdr:colOff>190500</xdr:colOff>
          <xdr:row>17</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Import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14</xdr:row>
          <xdr:rowOff>57150</xdr:rowOff>
        </xdr:from>
        <xdr:to>
          <xdr:col>22</xdr:col>
          <xdr:colOff>0</xdr:colOff>
          <xdr:row>16</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Export to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72</xdr:row>
          <xdr:rowOff>161925</xdr:rowOff>
        </xdr:from>
        <xdr:to>
          <xdr:col>11</xdr:col>
          <xdr:colOff>104775</xdr:colOff>
          <xdr:row>75</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Half-Sine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542925</xdr:colOff>
          <xdr:row>72</xdr:row>
          <xdr:rowOff>152400</xdr:rowOff>
        </xdr:from>
        <xdr:to>
          <xdr:col>16</xdr:col>
          <xdr:colOff>47625</xdr:colOff>
          <xdr:row>75</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Haver-Sine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628650</xdr:colOff>
          <xdr:row>72</xdr:row>
          <xdr:rowOff>152400</xdr:rowOff>
        </xdr:from>
        <xdr:to>
          <xdr:col>21</xdr:col>
          <xdr:colOff>133350</xdr:colOff>
          <xdr:row>75</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Gaussian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78</xdr:row>
          <xdr:rowOff>552450</xdr:rowOff>
        </xdr:from>
        <xdr:to>
          <xdr:col>24</xdr:col>
          <xdr:colOff>295275</xdr:colOff>
          <xdr:row>82</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Clear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83</xdr:row>
          <xdr:rowOff>0</xdr:rowOff>
        </xdr:from>
        <xdr:to>
          <xdr:col>24</xdr:col>
          <xdr:colOff>295275</xdr:colOff>
          <xdr:row>86</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Import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34</xdr:row>
          <xdr:rowOff>38100</xdr:rowOff>
        </xdr:from>
        <xdr:to>
          <xdr:col>29</xdr:col>
          <xdr:colOff>247650</xdr:colOff>
          <xdr:row>37</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(Unconstrained)</a:t>
              </a:r>
            </a:p>
          </xdr:txBody>
        </xdr:sp>
        <xdr:clientData fPrintsWithSheet="0"/>
      </xdr:twoCellAnchor>
    </mc:Choice>
    <mc:Fallback/>
  </mc:AlternateContent>
  <xdr:twoCellAnchor editAs="oneCell">
    <xdr:from>
      <xdr:col>1</xdr:col>
      <xdr:colOff>0</xdr:colOff>
      <xdr:row>1</xdr:row>
      <xdr:rowOff>68036</xdr:rowOff>
    </xdr:from>
    <xdr:to>
      <xdr:col>5</xdr:col>
      <xdr:colOff>17422</xdr:colOff>
      <xdr:row>5</xdr:row>
      <xdr:rowOff>180093</xdr:rowOff>
    </xdr:to>
    <xdr:pic>
      <xdr:nvPicPr>
        <xdr:cNvPr id="15" name="ARA_Logo">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523875</xdr:colOff>
          <xdr:row>11</xdr:row>
          <xdr:rowOff>57150</xdr:rowOff>
        </xdr:from>
        <xdr:to>
          <xdr:col>5</xdr:col>
          <xdr:colOff>600075</xdr:colOff>
          <xdr:row>14</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Dynatest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14</xdr:row>
          <xdr:rowOff>161925</xdr:rowOff>
        </xdr:from>
        <xdr:to>
          <xdr:col>5</xdr:col>
          <xdr:colOff>600075</xdr:colOff>
          <xdr:row>17</xdr:row>
          <xdr:rowOff>161925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JILS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18</xdr:row>
          <xdr:rowOff>66675</xdr:rowOff>
        </xdr:from>
        <xdr:to>
          <xdr:col>5</xdr:col>
          <xdr:colOff>600075</xdr:colOff>
          <xdr:row>21</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Kuab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27</xdr:row>
          <xdr:rowOff>171450</xdr:rowOff>
        </xdr:from>
        <xdr:to>
          <xdr:col>5</xdr:col>
          <xdr:colOff>571500</xdr:colOff>
          <xdr:row>30</xdr:row>
          <xdr:rowOff>142875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(Unconstrained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31</xdr:row>
          <xdr:rowOff>28575</xdr:rowOff>
        </xdr:from>
        <xdr:to>
          <xdr:col>5</xdr:col>
          <xdr:colOff>561975</xdr:colOff>
          <xdr:row>33</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609600</xdr:colOff>
          <xdr:row>34</xdr:row>
          <xdr:rowOff>47625</xdr:rowOff>
        </xdr:from>
        <xdr:to>
          <xdr:col>35</xdr:col>
          <xdr:colOff>247650</xdr:colOff>
          <xdr:row>37</xdr:row>
          <xdr:rowOff>123825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(Constrained)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476250</xdr:colOff>
          <xdr:row>41</xdr:row>
          <xdr:rowOff>19050</xdr:rowOff>
        </xdr:from>
        <xdr:to>
          <xdr:col>5</xdr:col>
          <xdr:colOff>552450</xdr:colOff>
          <xdr:row>43</xdr:row>
          <xdr:rowOff>190500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Generate Backcalculation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3" name="ARA_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18</xdr:col>
      <xdr:colOff>309562</xdr:colOff>
      <xdr:row>11</xdr:row>
      <xdr:rowOff>9525</xdr:rowOff>
    </xdr:from>
    <xdr:to>
      <xdr:col>28</xdr:col>
      <xdr:colOff>602456</xdr:colOff>
      <xdr:row>34</xdr:row>
      <xdr:rowOff>65554</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371475</xdr:colOff>
      <xdr:row>9</xdr:row>
      <xdr:rowOff>152399</xdr:rowOff>
    </xdr:from>
    <xdr:to>
      <xdr:col>6</xdr:col>
      <xdr:colOff>383274</xdr:colOff>
      <xdr:row>11</xdr:row>
      <xdr:rowOff>89534</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00275" y="1885949"/>
          <a:ext cx="1840599"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323850</xdr:colOff>
      <xdr:row>9</xdr:row>
      <xdr:rowOff>142874</xdr:rowOff>
    </xdr:from>
    <xdr:to>
      <xdr:col>14</xdr:col>
      <xdr:colOff>416341</xdr:colOff>
      <xdr:row>11</xdr:row>
      <xdr:rowOff>80009</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39050" y="1876424"/>
          <a:ext cx="1311691"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190500</xdr:colOff>
          <xdr:row>24</xdr:row>
          <xdr:rowOff>161925</xdr:rowOff>
        </xdr:from>
        <xdr:to>
          <xdr:col>14</xdr:col>
          <xdr:colOff>561975</xdr:colOff>
          <xdr:row>28</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Re-Calculate Coefficients</a:t>
              </a:r>
            </a:p>
          </xdr:txBody>
        </xdr:sp>
        <xdr:clientData fPrintsWithSheet="0"/>
      </xdr:twoCellAnchor>
    </mc:Choice>
    <mc:Fallback/>
  </mc:AlternateContent>
  <xdr:twoCellAnchor editAs="absolute">
    <xdr:from>
      <xdr:col>16</xdr:col>
      <xdr:colOff>571500</xdr:colOff>
      <xdr:row>1</xdr:row>
      <xdr:rowOff>95250</xdr:rowOff>
    </xdr:from>
    <xdr:to>
      <xdr:col>20</xdr:col>
      <xdr:colOff>476663</xdr:colOff>
      <xdr:row>6</xdr:row>
      <xdr:rowOff>16807</xdr:rowOff>
    </xdr:to>
    <xdr:pic>
      <xdr:nvPicPr>
        <xdr:cNvPr id="13" name="ARA_Logo">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7000" y="285750"/>
          <a:ext cx="2369757" cy="874057"/>
        </a:xfrm>
        <a:prstGeom prst="rect">
          <a:avLst/>
        </a:prstGeom>
      </xdr:spPr>
    </xdr:pic>
    <xdr:clientData/>
  </xdr:twoCellAnchor>
  <xdr:twoCellAnchor editAs="absolute">
    <xdr:from>
      <xdr:col>18</xdr:col>
      <xdr:colOff>333375</xdr:colOff>
      <xdr:row>34</xdr:row>
      <xdr:rowOff>91748</xdr:rowOff>
    </xdr:from>
    <xdr:to>
      <xdr:col>29</xdr:col>
      <xdr:colOff>19050</xdr:colOff>
      <xdr:row>56</xdr:row>
      <xdr:rowOff>130969</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593912</xdr:colOff>
      <xdr:row>1</xdr:row>
      <xdr:rowOff>106456</xdr:rowOff>
    </xdr:from>
    <xdr:to>
      <xdr:col>36</xdr:col>
      <xdr:colOff>543898</xdr:colOff>
      <xdr:row>6</xdr:row>
      <xdr:rowOff>28013</xdr:rowOff>
    </xdr:to>
    <xdr:pic>
      <xdr:nvPicPr>
        <xdr:cNvPr id="9" name="ARA_Log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00" y="296956"/>
          <a:ext cx="2370457" cy="874057"/>
        </a:xfrm>
        <a:prstGeom prst="rect">
          <a:avLst/>
        </a:prstGeom>
      </xdr:spPr>
    </xdr:pic>
    <xdr:clientData/>
  </xdr:twoCellAnchor>
  <xdr:twoCellAnchor editAs="absolute">
    <xdr:from>
      <xdr:col>34</xdr:col>
      <xdr:colOff>196102</xdr:colOff>
      <xdr:row>11</xdr:row>
      <xdr:rowOff>146797</xdr:rowOff>
    </xdr:from>
    <xdr:to>
      <xdr:col>44</xdr:col>
      <xdr:colOff>545726</xdr:colOff>
      <xdr:row>35</xdr:row>
      <xdr:rowOff>12326</xdr:rowOff>
    </xdr:to>
    <xdr:graphicFrame macro="">
      <xdr:nvGraphicFramePr>
        <xdr:cNvPr id="2" name="DM10Hz">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34</xdr:col>
      <xdr:colOff>179294</xdr:colOff>
      <xdr:row>35</xdr:row>
      <xdr:rowOff>112059</xdr:rowOff>
    </xdr:from>
    <xdr:to>
      <xdr:col>44</xdr:col>
      <xdr:colOff>528918</xdr:colOff>
      <xdr:row>57</xdr:row>
      <xdr:rowOff>168089</xdr:rowOff>
    </xdr:to>
    <xdr:graphicFrame macro="">
      <xdr:nvGraphicFramePr>
        <xdr:cNvPr id="11" name="DM1Hz">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2" name="ARA_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16</xdr:col>
      <xdr:colOff>459441</xdr:colOff>
      <xdr:row>1</xdr:row>
      <xdr:rowOff>95250</xdr:rowOff>
    </xdr:from>
    <xdr:to>
      <xdr:col>20</xdr:col>
      <xdr:colOff>364604</xdr:colOff>
      <xdr:row>6</xdr:row>
      <xdr:rowOff>16807</xdr:rowOff>
    </xdr:to>
    <xdr:pic>
      <xdr:nvPicPr>
        <xdr:cNvPr id="7" name="ARA_Logo">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5100" y="285750"/>
          <a:ext cx="2381663" cy="874057"/>
        </a:xfrm>
        <a:prstGeom prst="rect">
          <a:avLst/>
        </a:prstGeom>
      </xdr:spPr>
    </xdr:pic>
    <xdr:clientData/>
  </xdr:twoCellAnchor>
  <xdr:twoCellAnchor editAs="absolute">
    <xdr:from>
      <xdr:col>17</xdr:col>
      <xdr:colOff>0</xdr:colOff>
      <xdr:row>11</xdr:row>
      <xdr:rowOff>0</xdr:rowOff>
    </xdr:from>
    <xdr:to>
      <xdr:col>27</xdr:col>
      <xdr:colOff>304800</xdr:colOff>
      <xdr:row>34</xdr:row>
      <xdr:rowOff>67236</xdr:rowOff>
    </xdr:to>
    <xdr:graphicFrame macro="">
      <xdr:nvGraphicFramePr>
        <xdr:cNvPr id="12" name="L1M">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0</xdr:colOff>
      <xdr:row>35</xdr:row>
      <xdr:rowOff>11206</xdr:rowOff>
    </xdr:from>
    <xdr:to>
      <xdr:col>27</xdr:col>
      <xdr:colOff>304800</xdr:colOff>
      <xdr:row>59</xdr:row>
      <xdr:rowOff>11206</xdr:rowOff>
    </xdr:to>
    <xdr:graphicFrame macro="">
      <xdr:nvGraphicFramePr>
        <xdr:cNvPr id="13" name="L3M">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0</xdr:colOff>
      <xdr:row>60</xdr:row>
      <xdr:rowOff>11206</xdr:rowOff>
    </xdr:from>
    <xdr:to>
      <xdr:col>27</xdr:col>
      <xdr:colOff>304800</xdr:colOff>
      <xdr:row>84</xdr:row>
      <xdr:rowOff>11206</xdr:rowOff>
    </xdr:to>
    <xdr:graphicFrame macro="">
      <xdr:nvGraphicFramePr>
        <xdr:cNvPr id="14" name="L5M">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28</xdr:col>
      <xdr:colOff>0</xdr:colOff>
      <xdr:row>11</xdr:row>
      <xdr:rowOff>0</xdr:rowOff>
    </xdr:from>
    <xdr:to>
      <xdr:col>38</xdr:col>
      <xdr:colOff>349623</xdr:colOff>
      <xdr:row>34</xdr:row>
      <xdr:rowOff>67236</xdr:rowOff>
    </xdr:to>
    <xdr:graphicFrame macro="">
      <xdr:nvGraphicFramePr>
        <xdr:cNvPr id="15" name="L2M">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28</xdr:col>
      <xdr:colOff>0</xdr:colOff>
      <xdr:row>35</xdr:row>
      <xdr:rowOff>11206</xdr:rowOff>
    </xdr:from>
    <xdr:to>
      <xdr:col>38</xdr:col>
      <xdr:colOff>349623</xdr:colOff>
      <xdr:row>59</xdr:row>
      <xdr:rowOff>11206</xdr:rowOff>
    </xdr:to>
    <xdr:graphicFrame macro="">
      <xdr:nvGraphicFramePr>
        <xdr:cNvPr id="16" name="L4M">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28</xdr:col>
      <xdr:colOff>0</xdr:colOff>
      <xdr:row>60</xdr:row>
      <xdr:rowOff>11206</xdr:rowOff>
    </xdr:from>
    <xdr:to>
      <xdr:col>38</xdr:col>
      <xdr:colOff>349623</xdr:colOff>
      <xdr:row>84</xdr:row>
      <xdr:rowOff>11206</xdr:rowOff>
    </xdr:to>
    <xdr:graphicFrame macro="">
      <xdr:nvGraphicFramePr>
        <xdr:cNvPr id="18" name="L6M">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24226</xdr:colOff>
      <xdr:row>5</xdr:row>
      <xdr:rowOff>112057</xdr:rowOff>
    </xdr:to>
    <xdr:pic>
      <xdr:nvPicPr>
        <xdr:cNvPr id="4" name="ARA_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2626" cy="8740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638734</xdr:colOff>
      <xdr:row>15</xdr:row>
      <xdr:rowOff>145675</xdr:rowOff>
    </xdr:from>
    <xdr:to>
      <xdr:col>14</xdr:col>
      <xdr:colOff>490010</xdr:colOff>
      <xdr:row>19</xdr:row>
      <xdr:rowOff>67847</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7352" y="3003175"/>
          <a:ext cx="3044952" cy="684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15</xdr:row>
      <xdr:rowOff>134471</xdr:rowOff>
    </xdr:from>
    <xdr:to>
      <xdr:col>5</xdr:col>
      <xdr:colOff>133079</xdr:colOff>
      <xdr:row>19</xdr:row>
      <xdr:rowOff>58271</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735" y="2991971"/>
          <a:ext cx="268802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17</xdr:col>
      <xdr:colOff>110938</xdr:colOff>
      <xdr:row>4</xdr:row>
      <xdr:rowOff>104216</xdr:rowOff>
    </xdr:from>
    <xdr:to>
      <xdr:col>26</xdr:col>
      <xdr:colOff>305920</xdr:colOff>
      <xdr:row>23</xdr:row>
      <xdr:rowOff>142316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27214</xdr:colOff>
      <xdr:row>1</xdr:row>
      <xdr:rowOff>27214</xdr:rowOff>
    </xdr:from>
    <xdr:to>
      <xdr:col>4</xdr:col>
      <xdr:colOff>575315</xdr:colOff>
      <xdr:row>5</xdr:row>
      <xdr:rowOff>139271</xdr:rowOff>
    </xdr:to>
    <xdr:pic>
      <xdr:nvPicPr>
        <xdr:cNvPr id="7" name="ARA_Logo">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 y="217714"/>
          <a:ext cx="2466708" cy="874057"/>
        </a:xfrm>
        <a:prstGeom prst="rect">
          <a:avLst/>
        </a:prstGeom>
      </xdr:spPr>
    </xdr:pic>
    <xdr:clientData/>
  </xdr:twoCellAnchor>
  <xdr:twoCellAnchor editAs="absolute">
    <xdr:from>
      <xdr:col>17</xdr:col>
      <xdr:colOff>100853</xdr:colOff>
      <xdr:row>24</xdr:row>
      <xdr:rowOff>100856</xdr:rowOff>
    </xdr:from>
    <xdr:to>
      <xdr:col>26</xdr:col>
      <xdr:colOff>295835</xdr:colOff>
      <xdr:row>43</xdr:row>
      <xdr:rowOff>138956</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27</xdr:col>
      <xdr:colOff>21291</xdr:colOff>
      <xdr:row>4</xdr:row>
      <xdr:rowOff>56031</xdr:rowOff>
    </xdr:from>
    <xdr:to>
      <xdr:col>36</xdr:col>
      <xdr:colOff>317126</xdr:colOff>
      <xdr:row>23</xdr:row>
      <xdr:rowOff>94131</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27</xdr:col>
      <xdr:colOff>11206</xdr:colOff>
      <xdr:row>24</xdr:row>
      <xdr:rowOff>52671</xdr:rowOff>
    </xdr:from>
    <xdr:to>
      <xdr:col>36</xdr:col>
      <xdr:colOff>307041</xdr:colOff>
      <xdr:row>43</xdr:row>
      <xdr:rowOff>90771</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37</xdr:col>
      <xdr:colOff>10085</xdr:colOff>
      <xdr:row>4</xdr:row>
      <xdr:rowOff>11208</xdr:rowOff>
    </xdr:from>
    <xdr:to>
      <xdr:col>46</xdr:col>
      <xdr:colOff>507626</xdr:colOff>
      <xdr:row>23</xdr:row>
      <xdr:rowOff>49308</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37</xdr:col>
      <xdr:colOff>0</xdr:colOff>
      <xdr:row>24</xdr:row>
      <xdr:rowOff>7848</xdr:rowOff>
    </xdr:from>
    <xdr:to>
      <xdr:col>46</xdr:col>
      <xdr:colOff>497541</xdr:colOff>
      <xdr:row>43</xdr:row>
      <xdr:rowOff>45948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7</xdr:col>
          <xdr:colOff>114300</xdr:colOff>
          <xdr:row>9</xdr:row>
          <xdr:rowOff>142875</xdr:rowOff>
        </xdr:from>
        <xdr:to>
          <xdr:col>8</xdr:col>
          <xdr:colOff>533400</xdr:colOff>
          <xdr:row>13</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E(t) to |E*|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47625</xdr:rowOff>
        </xdr:from>
        <xdr:to>
          <xdr:col>8</xdr:col>
          <xdr:colOff>552450</xdr:colOff>
          <xdr:row>18</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&lt;------------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 to E(t)</a:t>
              </a:r>
            </a:p>
          </xdr:txBody>
        </xdr:sp>
        <xdr:clientData fPrintsWithSheet="0"/>
      </xdr:twoCellAnchor>
    </mc:Choice>
    <mc:Fallback/>
  </mc:AlternateContent>
  <xdr:twoCellAnchor editAs="oneCell">
    <xdr:from>
      <xdr:col>9</xdr:col>
      <xdr:colOff>235323</xdr:colOff>
      <xdr:row>28</xdr:row>
      <xdr:rowOff>179295</xdr:rowOff>
    </xdr:from>
    <xdr:to>
      <xdr:col>12</xdr:col>
      <xdr:colOff>492498</xdr:colOff>
      <xdr:row>32</xdr:row>
      <xdr:rowOff>150720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983941" y="5513295"/>
          <a:ext cx="2173381"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168089</xdr:colOff>
      <xdr:row>34</xdr:row>
      <xdr:rowOff>78439</xdr:rowOff>
    </xdr:from>
    <xdr:to>
      <xdr:col>13</xdr:col>
      <xdr:colOff>541710</xdr:colOff>
      <xdr:row>37</xdr:row>
      <xdr:rowOff>55579</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916707" y="6555439"/>
          <a:ext cx="2928562" cy="548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336176</xdr:colOff>
      <xdr:row>37</xdr:row>
      <xdr:rowOff>156880</xdr:rowOff>
    </xdr:from>
    <xdr:to>
      <xdr:col>14</xdr:col>
      <xdr:colOff>328193</xdr:colOff>
      <xdr:row>41</xdr:row>
      <xdr:rowOff>34960</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362264" y="7205380"/>
          <a:ext cx="1908223"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369794</xdr:colOff>
      <xdr:row>37</xdr:row>
      <xdr:rowOff>156877</xdr:rowOff>
    </xdr:from>
    <xdr:to>
      <xdr:col>11</xdr:col>
      <xdr:colOff>56702</xdr:colOff>
      <xdr:row>41</xdr:row>
      <xdr:rowOff>34957</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840941" y="7205377"/>
          <a:ext cx="2241849"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5</xdr:col>
      <xdr:colOff>25907</xdr:colOff>
      <xdr:row>5</xdr:row>
      <xdr:rowOff>112057</xdr:rowOff>
    </xdr:to>
    <xdr:pic>
      <xdr:nvPicPr>
        <xdr:cNvPr id="4" name="ARA_Logo">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4307" cy="8740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iscoWave_Template_Factored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W"/>
      <sheetName val="Default Inputs"/>
      <sheetName val="Dynamic_Modulus_Calc"/>
      <sheetName val="AGPL License V3"/>
      <sheetName val="SyntheticLoad"/>
    </sheetNames>
    <sheetDataSet>
      <sheetData sheetId="0">
        <row r="12">
          <cell r="E12">
            <v>0</v>
          </cell>
        </row>
        <row r="13">
          <cell r="E13">
            <v>15000</v>
          </cell>
        </row>
        <row r="14">
          <cell r="E14">
            <v>10000</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AM391"/>
  <sheetViews>
    <sheetView showGridLines="0" tabSelected="1" topLeftCell="A34" zoomScale="70" zoomScaleNormal="70" workbookViewId="0">
      <selection activeCell="O14" activeCellId="1" sqref="L13:L14 O14"/>
    </sheetView>
  </sheetViews>
  <sheetFormatPr defaultRowHeight="15"/>
  <cols>
    <col min="1" max="7" width="9.140625" style="1"/>
    <col min="8" max="17" width="9.5703125" style="1" customWidth="1"/>
    <col min="18" max="18" width="9.5703125" style="12" customWidth="1"/>
    <col min="19" max="45" width="9.5703125" style="1" customWidth="1"/>
    <col min="46" max="16384" width="9.140625" style="1"/>
  </cols>
  <sheetData>
    <row r="1" spans="2:39">
      <c r="H1" s="148"/>
      <c r="I1" s="149"/>
      <c r="J1" s="149"/>
      <c r="K1" s="149"/>
      <c r="L1" s="149"/>
      <c r="M1" s="149"/>
      <c r="N1" s="149"/>
      <c r="O1" s="149"/>
      <c r="P1" s="149"/>
      <c r="Q1" s="149"/>
      <c r="R1" s="149"/>
      <c r="S1" s="149"/>
      <c r="T1" s="149"/>
      <c r="U1" s="149"/>
      <c r="V1" s="149"/>
      <c r="W1" s="150"/>
      <c r="X1" s="148"/>
      <c r="Y1" s="149"/>
      <c r="Z1" s="149"/>
      <c r="AA1" s="149"/>
      <c r="AB1" s="149"/>
      <c r="AC1" s="149"/>
      <c r="AD1" s="149"/>
      <c r="AE1" s="149"/>
      <c r="AF1" s="149"/>
      <c r="AG1" s="149"/>
      <c r="AH1" s="149"/>
      <c r="AI1" s="149"/>
      <c r="AJ1" s="149"/>
      <c r="AK1" s="149"/>
      <c r="AL1" s="149"/>
      <c r="AM1" s="150"/>
    </row>
    <row r="2" spans="2:39" ht="15" customHeight="1">
      <c r="B2" s="137"/>
      <c r="C2" s="137"/>
      <c r="D2" s="137"/>
      <c r="E2" s="137"/>
      <c r="H2" s="151"/>
      <c r="I2" s="152"/>
      <c r="J2" s="152"/>
      <c r="K2" s="152"/>
      <c r="L2" s="152"/>
      <c r="M2" s="238" t="s">
        <v>19</v>
      </c>
      <c r="N2" s="238"/>
      <c r="O2" s="238"/>
      <c r="P2" s="238"/>
      <c r="Q2" s="238"/>
      <c r="R2" s="238"/>
      <c r="S2" s="238"/>
      <c r="T2" s="238"/>
      <c r="U2" s="238"/>
      <c r="V2" s="238"/>
      <c r="W2" s="153"/>
      <c r="X2" s="151"/>
      <c r="Y2" s="152"/>
      <c r="Z2" s="152"/>
      <c r="AA2" s="152"/>
      <c r="AB2" s="152"/>
      <c r="AC2" s="238" t="s">
        <v>19</v>
      </c>
      <c r="AD2" s="238"/>
      <c r="AE2" s="238"/>
      <c r="AF2" s="238"/>
      <c r="AG2" s="238"/>
      <c r="AH2" s="238"/>
      <c r="AI2" s="238"/>
      <c r="AJ2" s="238"/>
      <c r="AK2" s="238"/>
      <c r="AL2" s="238"/>
      <c r="AM2" s="153"/>
    </row>
    <row r="3" spans="2:39" ht="15" customHeight="1">
      <c r="B3" s="137"/>
      <c r="C3" s="137"/>
      <c r="D3" s="137"/>
      <c r="E3" s="137"/>
      <c r="H3" s="151"/>
      <c r="I3" s="152"/>
      <c r="J3" s="152"/>
      <c r="K3" s="152"/>
      <c r="L3" s="152"/>
      <c r="M3" s="238"/>
      <c r="N3" s="238"/>
      <c r="O3" s="238"/>
      <c r="P3" s="238"/>
      <c r="Q3" s="238"/>
      <c r="R3" s="238"/>
      <c r="S3" s="238"/>
      <c r="T3" s="238"/>
      <c r="U3" s="238"/>
      <c r="V3" s="238"/>
      <c r="W3" s="153"/>
      <c r="X3" s="151"/>
      <c r="Y3" s="152"/>
      <c r="Z3" s="152"/>
      <c r="AA3" s="152"/>
      <c r="AB3" s="152"/>
      <c r="AC3" s="238"/>
      <c r="AD3" s="238"/>
      <c r="AE3" s="238"/>
      <c r="AF3" s="238"/>
      <c r="AG3" s="238"/>
      <c r="AH3" s="238"/>
      <c r="AI3" s="238"/>
      <c r="AJ3" s="238"/>
      <c r="AK3" s="238"/>
      <c r="AL3" s="238"/>
      <c r="AM3" s="153"/>
    </row>
    <row r="4" spans="2:39" ht="15" customHeight="1">
      <c r="B4" s="137"/>
      <c r="C4" s="137"/>
      <c r="D4" s="137"/>
      <c r="E4" s="137"/>
      <c r="H4" s="151"/>
      <c r="I4" s="152"/>
      <c r="J4" s="152"/>
      <c r="K4" s="152"/>
      <c r="L4" s="152"/>
      <c r="M4" s="238"/>
      <c r="N4" s="238"/>
      <c r="O4" s="238"/>
      <c r="P4" s="238"/>
      <c r="Q4" s="238"/>
      <c r="R4" s="238"/>
      <c r="S4" s="238"/>
      <c r="T4" s="238"/>
      <c r="U4" s="238"/>
      <c r="V4" s="238"/>
      <c r="W4" s="153"/>
      <c r="X4" s="151"/>
      <c r="Y4" s="152"/>
      <c r="Z4" s="152"/>
      <c r="AA4" s="152"/>
      <c r="AB4" s="152"/>
      <c r="AC4" s="238"/>
      <c r="AD4" s="238"/>
      <c r="AE4" s="238"/>
      <c r="AF4" s="238"/>
      <c r="AG4" s="238"/>
      <c r="AH4" s="238"/>
      <c r="AI4" s="238"/>
      <c r="AJ4" s="238"/>
      <c r="AK4" s="238"/>
      <c r="AL4" s="238"/>
      <c r="AM4" s="153"/>
    </row>
    <row r="5" spans="2:39" ht="15" customHeight="1">
      <c r="B5" s="137"/>
      <c r="C5" s="137"/>
      <c r="D5" s="137"/>
      <c r="E5" s="137"/>
      <c r="H5" s="151"/>
      <c r="I5" s="7"/>
      <c r="J5" s="7"/>
      <c r="K5" s="7"/>
      <c r="L5" s="7"/>
      <c r="M5" s="238"/>
      <c r="N5" s="238"/>
      <c r="O5" s="238"/>
      <c r="P5" s="238"/>
      <c r="Q5" s="238"/>
      <c r="R5" s="238"/>
      <c r="S5" s="238"/>
      <c r="T5" s="238"/>
      <c r="U5" s="238"/>
      <c r="V5" s="238"/>
      <c r="W5" s="153"/>
      <c r="X5" s="151"/>
      <c r="Y5" s="7"/>
      <c r="Z5" s="7"/>
      <c r="AA5" s="7"/>
      <c r="AB5" s="7"/>
      <c r="AC5" s="238"/>
      <c r="AD5" s="238"/>
      <c r="AE5" s="238"/>
      <c r="AF5" s="238"/>
      <c r="AG5" s="238"/>
      <c r="AH5" s="238"/>
      <c r="AI5" s="238"/>
      <c r="AJ5" s="238"/>
      <c r="AK5" s="238"/>
      <c r="AL5" s="238"/>
      <c r="AM5" s="153"/>
    </row>
    <row r="6" spans="2:39">
      <c r="H6" s="151"/>
      <c r="I6" s="7"/>
      <c r="J6" s="7"/>
      <c r="K6" s="7"/>
      <c r="L6" s="7"/>
      <c r="M6" s="7"/>
      <c r="N6" s="7"/>
      <c r="O6" s="7"/>
      <c r="P6" s="7"/>
      <c r="Q6" s="7"/>
      <c r="R6" s="7"/>
      <c r="S6" s="7"/>
      <c r="T6" s="7"/>
      <c r="U6" s="7"/>
      <c r="V6" s="236" t="s">
        <v>745</v>
      </c>
      <c r="W6" s="153"/>
      <c r="X6" s="151"/>
      <c r="Y6" s="7"/>
      <c r="Z6" s="7"/>
      <c r="AA6" s="7"/>
      <c r="AB6" s="7"/>
      <c r="AC6" s="7"/>
      <c r="AD6" s="7"/>
      <c r="AE6" s="7"/>
      <c r="AF6" s="7"/>
      <c r="AG6" s="7"/>
      <c r="AH6" s="7"/>
      <c r="AI6" s="7"/>
      <c r="AJ6" s="7"/>
      <c r="AK6" s="7"/>
      <c r="AL6" s="236" t="s">
        <v>745</v>
      </c>
      <c r="AM6" s="153"/>
    </row>
    <row r="7" spans="2:39">
      <c r="F7" s="236" t="s">
        <v>745</v>
      </c>
      <c r="H7" s="151"/>
      <c r="I7" s="7"/>
      <c r="J7" s="7"/>
      <c r="K7" s="7"/>
      <c r="L7" s="7"/>
      <c r="M7" s="7"/>
      <c r="N7" s="7"/>
      <c r="O7" s="7"/>
      <c r="P7" s="7"/>
      <c r="Q7" s="7"/>
      <c r="R7" s="7"/>
      <c r="S7" s="7"/>
      <c r="T7" s="7"/>
      <c r="U7" s="7"/>
      <c r="V7" s="154" t="s">
        <v>21</v>
      </c>
      <c r="W7" s="153"/>
      <c r="X7" s="151"/>
      <c r="Y7" s="7"/>
      <c r="Z7" s="7"/>
      <c r="AA7" s="7"/>
      <c r="AB7" s="7"/>
      <c r="AC7" s="7"/>
      <c r="AD7" s="7"/>
      <c r="AE7" s="7"/>
      <c r="AF7" s="7"/>
      <c r="AG7" s="7"/>
      <c r="AH7" s="7"/>
      <c r="AI7" s="7"/>
      <c r="AJ7" s="7"/>
      <c r="AK7" s="7"/>
      <c r="AL7" s="154" t="s">
        <v>21</v>
      </c>
      <c r="AM7" s="153"/>
    </row>
    <row r="8" spans="2:39" ht="21" thickBot="1">
      <c r="B8" s="139" t="s">
        <v>666</v>
      </c>
      <c r="C8" s="5"/>
      <c r="D8" s="5"/>
      <c r="E8" s="5"/>
      <c r="F8" s="5"/>
      <c r="G8" s="7"/>
      <c r="H8" s="151"/>
      <c r="I8" s="4" t="s">
        <v>20</v>
      </c>
      <c r="J8" s="5"/>
      <c r="K8" s="5"/>
      <c r="L8" s="5"/>
      <c r="M8" s="5"/>
      <c r="N8" s="5"/>
      <c r="O8" s="5"/>
      <c r="P8" s="5"/>
      <c r="Q8" s="5"/>
      <c r="R8" s="5"/>
      <c r="S8" s="5"/>
      <c r="T8" s="5"/>
      <c r="U8" s="5"/>
      <c r="V8" s="5"/>
      <c r="W8" s="153"/>
      <c r="X8" s="151"/>
      <c r="Y8" s="4" t="s">
        <v>48</v>
      </c>
      <c r="Z8" s="5"/>
      <c r="AA8" s="5"/>
      <c r="AB8" s="5"/>
      <c r="AC8" s="5"/>
      <c r="AD8" s="5"/>
      <c r="AE8" s="5"/>
      <c r="AF8" s="5"/>
      <c r="AG8" s="5"/>
      <c r="AH8" s="5"/>
      <c r="AI8" s="5"/>
      <c r="AJ8" s="5"/>
      <c r="AK8" s="5"/>
      <c r="AL8" s="5"/>
      <c r="AM8" s="153"/>
    </row>
    <row r="9" spans="2:39" ht="15.75" thickTop="1">
      <c r="H9" s="151"/>
      <c r="I9" s="7"/>
      <c r="J9" s="7"/>
      <c r="K9" s="7"/>
      <c r="L9" s="7"/>
      <c r="M9" s="7"/>
      <c r="N9" s="7"/>
      <c r="O9" s="7"/>
      <c r="P9" s="7"/>
      <c r="Q9" s="7"/>
      <c r="R9" s="7"/>
      <c r="S9" s="7"/>
      <c r="T9" s="7"/>
      <c r="U9" s="7"/>
      <c r="V9" s="7"/>
      <c r="W9" s="153"/>
      <c r="X9" s="151"/>
      <c r="Y9" s="7"/>
      <c r="Z9" s="7"/>
      <c r="AA9" s="7"/>
      <c r="AB9" s="7"/>
      <c r="AC9" s="7"/>
      <c r="AD9" s="7"/>
      <c r="AE9" s="7"/>
      <c r="AF9" s="7"/>
      <c r="AG9" s="7"/>
      <c r="AH9" s="7"/>
      <c r="AI9" s="7"/>
      <c r="AJ9" s="7"/>
      <c r="AK9" s="7"/>
      <c r="AL9" s="7"/>
      <c r="AM9" s="153"/>
    </row>
    <row r="10" spans="2:39" ht="18.75">
      <c r="B10" s="140" t="s">
        <v>664</v>
      </c>
      <c r="H10" s="151"/>
      <c r="I10" s="7"/>
      <c r="J10" s="127" t="s">
        <v>22</v>
      </c>
      <c r="K10" s="127"/>
      <c r="L10" s="127"/>
      <c r="M10" s="127"/>
      <c r="N10" s="127"/>
      <c r="O10" s="127"/>
      <c r="P10" s="127"/>
      <c r="Q10" s="127"/>
      <c r="R10" s="155" t="s">
        <v>55</v>
      </c>
      <c r="S10" s="7"/>
      <c r="T10" s="7"/>
      <c r="U10" s="127"/>
      <c r="V10" s="7"/>
      <c r="W10" s="153"/>
      <c r="X10" s="151"/>
      <c r="Y10" s="7"/>
      <c r="Z10" s="7"/>
      <c r="AA10" s="7"/>
      <c r="AB10" s="7"/>
      <c r="AC10" s="7"/>
      <c r="AD10" s="7"/>
      <c r="AE10" s="7"/>
      <c r="AF10" s="7"/>
      <c r="AG10" s="7"/>
      <c r="AH10" s="7"/>
      <c r="AI10" s="7"/>
      <c r="AJ10" s="7"/>
      <c r="AK10" s="127"/>
      <c r="AL10" s="127"/>
      <c r="AM10" s="173"/>
    </row>
    <row r="11" spans="2:39" ht="18.75">
      <c r="B11" s="140" t="s">
        <v>665</v>
      </c>
      <c r="H11" s="151"/>
      <c r="I11" s="7"/>
      <c r="J11" s="240" t="s">
        <v>1</v>
      </c>
      <c r="K11" s="241"/>
      <c r="L11" s="61" t="s">
        <v>50</v>
      </c>
      <c r="M11" s="62" t="s">
        <v>51</v>
      </c>
      <c r="N11" s="63" t="s">
        <v>54</v>
      </c>
      <c r="O11" s="61" t="s">
        <v>52</v>
      </c>
      <c r="P11" s="61" t="s">
        <v>53</v>
      </c>
      <c r="Q11" s="50"/>
      <c r="R11" s="53" t="s">
        <v>56</v>
      </c>
      <c r="S11" s="54"/>
      <c r="T11" s="100"/>
      <c r="U11" s="100" t="s">
        <v>57</v>
      </c>
      <c r="V11" s="101"/>
      <c r="W11" s="153"/>
      <c r="X11" s="151"/>
      <c r="Y11" s="7"/>
      <c r="Z11" s="7"/>
      <c r="AA11" s="7"/>
      <c r="AB11" s="7"/>
      <c r="AC11" s="7"/>
      <c r="AD11" s="7"/>
      <c r="AE11" s="7"/>
      <c r="AF11" s="7"/>
      <c r="AG11" s="7"/>
      <c r="AH11" s="7"/>
      <c r="AI11" s="7"/>
      <c r="AJ11" s="7"/>
      <c r="AK11" s="130"/>
      <c r="AL11" s="128"/>
      <c r="AM11" s="174"/>
    </row>
    <row r="12" spans="2:39">
      <c r="H12" s="151"/>
      <c r="I12" s="7"/>
      <c r="J12" s="242">
        <v>1</v>
      </c>
      <c r="K12" s="243"/>
      <c r="L12" s="68">
        <v>0</v>
      </c>
      <c r="M12" s="69">
        <v>0.35</v>
      </c>
      <c r="N12" s="68">
        <v>140</v>
      </c>
      <c r="O12" s="70">
        <v>12</v>
      </c>
      <c r="P12" s="71">
        <v>0.1</v>
      </c>
      <c r="Q12" s="51"/>
      <c r="R12" s="56" t="s">
        <v>59</v>
      </c>
      <c r="S12" s="13"/>
      <c r="T12" s="7"/>
      <c r="U12" s="7" t="s">
        <v>58</v>
      </c>
      <c r="V12" s="102"/>
      <c r="W12" s="153"/>
      <c r="X12" s="151"/>
      <c r="Y12" s="7"/>
      <c r="Z12" s="7"/>
      <c r="AA12" s="7"/>
      <c r="AB12" s="7"/>
      <c r="AC12" s="7"/>
      <c r="AD12" s="7"/>
      <c r="AE12" s="7"/>
      <c r="AF12" s="7"/>
      <c r="AG12" s="7"/>
      <c r="AH12" s="7"/>
      <c r="AI12" s="7"/>
      <c r="AJ12" s="7"/>
      <c r="AK12" s="131"/>
      <c r="AL12" s="16"/>
      <c r="AM12" s="175"/>
    </row>
    <row r="13" spans="2:39">
      <c r="H13" s="151"/>
      <c r="I13" s="7"/>
      <c r="J13" s="242">
        <v>2</v>
      </c>
      <c r="K13" s="243"/>
      <c r="L13" s="68">
        <v>15000</v>
      </c>
      <c r="M13" s="69">
        <v>0.4</v>
      </c>
      <c r="N13" s="68">
        <v>120</v>
      </c>
      <c r="O13" s="70">
        <v>12</v>
      </c>
      <c r="P13" s="71">
        <v>0.1</v>
      </c>
      <c r="Q13" s="51"/>
      <c r="R13" s="58" t="s">
        <v>60</v>
      </c>
      <c r="S13" s="59"/>
      <c r="T13" s="103"/>
      <c r="U13" s="103"/>
      <c r="V13" s="60"/>
      <c r="W13" s="153"/>
      <c r="X13" s="151"/>
      <c r="Y13" s="7"/>
      <c r="Z13" s="7"/>
      <c r="AA13" s="7"/>
      <c r="AB13" s="7"/>
      <c r="AC13" s="7"/>
      <c r="AD13" s="7"/>
      <c r="AE13" s="7"/>
      <c r="AF13" s="7"/>
      <c r="AG13" s="7"/>
      <c r="AH13" s="7"/>
      <c r="AI13" s="7"/>
      <c r="AJ13" s="7"/>
      <c r="AK13" s="131"/>
      <c r="AL13" s="16"/>
      <c r="AM13" s="175"/>
    </row>
    <row r="14" spans="2:39">
      <c r="H14" s="151"/>
      <c r="I14" s="7"/>
      <c r="J14" s="242">
        <v>3</v>
      </c>
      <c r="K14" s="243"/>
      <c r="L14" s="68">
        <v>10000</v>
      </c>
      <c r="M14" s="69">
        <v>0.45</v>
      </c>
      <c r="N14" s="68">
        <v>100</v>
      </c>
      <c r="O14" s="70">
        <v>100</v>
      </c>
      <c r="P14" s="71">
        <v>0.1</v>
      </c>
      <c r="Q14" s="51"/>
      <c r="R14" s="7"/>
      <c r="S14" s="13"/>
      <c r="T14" s="7"/>
      <c r="U14" s="7"/>
      <c r="V14" s="7"/>
      <c r="W14" s="153"/>
      <c r="X14" s="151"/>
      <c r="Y14" s="7"/>
      <c r="Z14" s="7"/>
      <c r="AA14" s="7"/>
      <c r="AB14" s="7"/>
      <c r="AC14" s="7"/>
      <c r="AD14" s="7"/>
      <c r="AE14" s="7"/>
      <c r="AF14" s="7"/>
      <c r="AG14" s="7"/>
      <c r="AH14" s="7"/>
      <c r="AI14" s="7"/>
      <c r="AJ14" s="7"/>
      <c r="AK14" s="131"/>
      <c r="AL14" s="16"/>
      <c r="AM14" s="175"/>
    </row>
    <row r="15" spans="2:39">
      <c r="H15" s="151"/>
      <c r="I15" s="7"/>
      <c r="J15" s="242">
        <v>4</v>
      </c>
      <c r="K15" s="243"/>
      <c r="L15" s="68"/>
      <c r="M15" s="69"/>
      <c r="N15" s="68"/>
      <c r="O15" s="70"/>
      <c r="P15" s="71"/>
      <c r="Q15" s="51"/>
      <c r="R15" s="7"/>
      <c r="S15" s="13"/>
      <c r="T15" s="7"/>
      <c r="U15" s="7"/>
      <c r="V15" s="7"/>
      <c r="W15" s="153"/>
      <c r="X15" s="151"/>
      <c r="Y15" s="7"/>
      <c r="Z15" s="7"/>
      <c r="AA15" s="7"/>
      <c r="AB15" s="7"/>
      <c r="AC15" s="7"/>
      <c r="AD15" s="7"/>
      <c r="AE15" s="7"/>
      <c r="AF15" s="7"/>
      <c r="AG15" s="7"/>
      <c r="AH15" s="7"/>
      <c r="AI15" s="7"/>
      <c r="AJ15" s="7"/>
      <c r="AK15" s="131"/>
      <c r="AL15" s="16"/>
      <c r="AM15" s="175"/>
    </row>
    <row r="16" spans="2:39">
      <c r="H16" s="151"/>
      <c r="I16" s="7"/>
      <c r="J16" s="242">
        <v>5</v>
      </c>
      <c r="K16" s="243"/>
      <c r="L16" s="68"/>
      <c r="M16" s="69"/>
      <c r="N16" s="68"/>
      <c r="O16" s="70"/>
      <c r="P16" s="71"/>
      <c r="Q16" s="51"/>
      <c r="R16" s="13"/>
      <c r="S16" s="7"/>
      <c r="T16" s="7"/>
      <c r="U16" s="7"/>
      <c r="V16" s="7"/>
      <c r="W16" s="153"/>
      <c r="X16" s="151"/>
      <c r="Y16" s="7"/>
      <c r="Z16" s="7"/>
      <c r="AA16" s="7"/>
      <c r="AB16" s="7"/>
      <c r="AC16" s="7"/>
      <c r="AD16" s="7"/>
      <c r="AE16" s="7"/>
      <c r="AF16" s="7"/>
      <c r="AG16" s="7"/>
      <c r="AH16" s="7"/>
      <c r="AI16" s="7"/>
      <c r="AJ16" s="7"/>
      <c r="AK16" s="134"/>
      <c r="AL16" s="132"/>
      <c r="AM16" s="176"/>
    </row>
    <row r="17" spans="2:39">
      <c r="H17" s="151"/>
      <c r="I17" s="7"/>
      <c r="J17" s="242">
        <v>6</v>
      </c>
      <c r="K17" s="243"/>
      <c r="L17" s="68"/>
      <c r="M17" s="69"/>
      <c r="N17" s="68"/>
      <c r="O17" s="70"/>
      <c r="P17" s="71"/>
      <c r="Q17" s="51"/>
      <c r="R17" s="13"/>
      <c r="S17" s="7"/>
      <c r="T17" s="7"/>
      <c r="U17" s="7"/>
      <c r="V17" s="7"/>
      <c r="W17" s="153"/>
      <c r="X17" s="151"/>
      <c r="Y17" s="7"/>
      <c r="Z17" s="7"/>
      <c r="AA17" s="7"/>
      <c r="AB17" s="7"/>
      <c r="AC17" s="7"/>
      <c r="AD17" s="7"/>
      <c r="AE17" s="7"/>
      <c r="AF17" s="7"/>
      <c r="AG17" s="7"/>
      <c r="AH17" s="7"/>
      <c r="AI17" s="7"/>
      <c r="AJ17" s="7"/>
      <c r="AK17" s="51"/>
      <c r="AL17" s="51"/>
      <c r="AM17" s="176"/>
    </row>
    <row r="18" spans="2:39">
      <c r="H18" s="151"/>
      <c r="I18" s="7"/>
      <c r="J18" s="7"/>
      <c r="K18" s="7"/>
      <c r="L18" s="7"/>
      <c r="M18" s="7"/>
      <c r="N18" s="7"/>
      <c r="O18" s="7"/>
      <c r="P18" s="7"/>
      <c r="Q18" s="15"/>
      <c r="R18" s="9"/>
      <c r="S18" s="10"/>
      <c r="T18" s="10"/>
      <c r="U18" s="7"/>
      <c r="V18" s="7"/>
      <c r="W18" s="153"/>
      <c r="X18" s="151"/>
      <c r="Y18" s="7"/>
      <c r="Z18" s="7"/>
      <c r="AA18" s="7"/>
      <c r="AB18" s="7"/>
      <c r="AC18" s="7"/>
      <c r="AD18" s="7"/>
      <c r="AE18" s="7"/>
      <c r="AF18" s="7"/>
      <c r="AG18" s="7"/>
      <c r="AH18" s="7"/>
      <c r="AI18" s="7"/>
      <c r="AJ18" s="7"/>
      <c r="AK18" s="7"/>
      <c r="AL18" s="7"/>
      <c r="AM18" s="153"/>
    </row>
    <row r="19" spans="2:39" ht="15.75">
      <c r="H19" s="151"/>
      <c r="I19" s="245" t="s">
        <v>37</v>
      </c>
      <c r="J19" s="245"/>
      <c r="K19" s="245"/>
      <c r="L19" s="245"/>
      <c r="M19" s="245"/>
      <c r="N19" s="245"/>
      <c r="O19" s="245"/>
      <c r="P19" s="245"/>
      <c r="Q19" s="245"/>
      <c r="R19" s="245"/>
      <c r="S19" s="245"/>
      <c r="T19" s="245"/>
      <c r="U19" s="245"/>
      <c r="V19" s="245"/>
      <c r="W19" s="153"/>
      <c r="X19" s="151"/>
      <c r="Y19" s="7"/>
      <c r="Z19" s="7"/>
      <c r="AA19" s="7"/>
      <c r="AB19" s="7"/>
      <c r="AC19" s="7"/>
      <c r="AD19" s="7"/>
      <c r="AE19" s="7"/>
      <c r="AF19" s="7"/>
      <c r="AG19" s="7"/>
      <c r="AH19" s="7"/>
      <c r="AI19" s="7"/>
      <c r="AJ19" s="7"/>
      <c r="AK19" s="27"/>
      <c r="AL19" s="7"/>
      <c r="AM19" s="177"/>
    </row>
    <row r="20" spans="2:39" ht="15.75">
      <c r="H20" s="151"/>
      <c r="I20" s="245" t="s">
        <v>25</v>
      </c>
      <c r="J20" s="245"/>
      <c r="K20" s="245"/>
      <c r="L20" s="245"/>
      <c r="M20" s="245"/>
      <c r="N20" s="245"/>
      <c r="O20" s="245"/>
      <c r="P20" s="245"/>
      <c r="Q20" s="245"/>
      <c r="R20" s="245"/>
      <c r="S20" s="245"/>
      <c r="T20" s="245"/>
      <c r="U20" s="245"/>
      <c r="V20" s="245"/>
      <c r="W20" s="153"/>
      <c r="X20" s="151"/>
      <c r="Y20" s="7"/>
      <c r="Z20" s="7"/>
      <c r="AA20" s="7"/>
      <c r="AB20" s="7"/>
      <c r="AC20" s="7"/>
      <c r="AD20" s="7"/>
      <c r="AE20" s="7"/>
      <c r="AF20" s="7"/>
      <c r="AG20" s="7"/>
      <c r="AH20" s="7"/>
      <c r="AI20" s="7"/>
      <c r="AJ20" s="7"/>
      <c r="AK20" s="135"/>
      <c r="AL20" s="135"/>
      <c r="AM20" s="153"/>
    </row>
    <row r="21" spans="2:39" ht="15.75">
      <c r="H21" s="151"/>
      <c r="I21" s="245" t="s">
        <v>26</v>
      </c>
      <c r="J21" s="245"/>
      <c r="K21" s="245"/>
      <c r="L21" s="245"/>
      <c r="M21" s="245"/>
      <c r="N21" s="245"/>
      <c r="O21" s="245"/>
      <c r="P21" s="245"/>
      <c r="Q21" s="245"/>
      <c r="R21" s="245"/>
      <c r="S21" s="245"/>
      <c r="T21" s="245"/>
      <c r="U21" s="245"/>
      <c r="V21" s="245"/>
      <c r="W21" s="153"/>
      <c r="X21" s="151"/>
      <c r="Y21" s="7"/>
      <c r="Z21" s="7"/>
      <c r="AA21" s="7"/>
      <c r="AB21" s="7"/>
      <c r="AC21" s="7"/>
      <c r="AD21" s="7"/>
      <c r="AE21" s="7"/>
      <c r="AF21" s="7"/>
      <c r="AG21" s="7"/>
      <c r="AH21" s="7"/>
      <c r="AI21" s="7"/>
      <c r="AJ21" s="127"/>
      <c r="AK21" s="136"/>
      <c r="AL21" s="136"/>
      <c r="AM21" s="153"/>
    </row>
    <row r="22" spans="2:39">
      <c r="H22" s="151"/>
      <c r="I22" s="7"/>
      <c r="J22" s="7"/>
      <c r="K22" s="7"/>
      <c r="L22" s="7"/>
      <c r="M22" s="7"/>
      <c r="N22" s="7"/>
      <c r="O22" s="7"/>
      <c r="P22" s="7"/>
      <c r="Q22" s="7"/>
      <c r="R22" s="13"/>
      <c r="S22" s="7"/>
      <c r="T22" s="7"/>
      <c r="U22" s="7"/>
      <c r="V22" s="7"/>
      <c r="W22" s="153"/>
      <c r="X22" s="151"/>
      <c r="Y22" s="7"/>
      <c r="Z22" s="7"/>
      <c r="AA22" s="7"/>
      <c r="AB22" s="7"/>
      <c r="AC22" s="7"/>
      <c r="AD22" s="7"/>
      <c r="AE22" s="7"/>
      <c r="AF22" s="7"/>
      <c r="AG22" s="7"/>
      <c r="AH22" s="7"/>
      <c r="AI22" s="7"/>
      <c r="AJ22" s="129"/>
      <c r="AK22" s="121"/>
      <c r="AL22" s="121"/>
      <c r="AM22" s="153"/>
    </row>
    <row r="23" spans="2:39">
      <c r="H23" s="151"/>
      <c r="I23" s="7"/>
      <c r="J23" s="27" t="s">
        <v>9</v>
      </c>
      <c r="K23" s="7"/>
      <c r="L23" s="27"/>
      <c r="M23" s="7"/>
      <c r="N23" s="27"/>
      <c r="O23" s="7"/>
      <c r="P23" s="27"/>
      <c r="R23" s="27" t="s">
        <v>23</v>
      </c>
      <c r="S23" s="13"/>
      <c r="T23" s="7"/>
      <c r="U23" s="7"/>
      <c r="V23" s="7"/>
      <c r="W23" s="153"/>
      <c r="X23" s="151"/>
      <c r="Y23" s="7"/>
      <c r="Z23" s="7"/>
      <c r="AA23" s="7"/>
      <c r="AB23" s="7"/>
      <c r="AC23" s="7"/>
      <c r="AD23" s="7"/>
      <c r="AE23" s="7"/>
      <c r="AF23" s="7"/>
      <c r="AG23" s="7"/>
      <c r="AH23" s="7"/>
      <c r="AI23" s="7"/>
      <c r="AJ23" s="19"/>
      <c r="AK23" s="136"/>
      <c r="AL23" s="121"/>
      <c r="AM23" s="153"/>
    </row>
    <row r="24" spans="2:39" ht="21" thickBot="1">
      <c r="B24" s="139" t="s">
        <v>667</v>
      </c>
      <c r="C24" s="5"/>
      <c r="D24" s="5"/>
      <c r="E24" s="5"/>
      <c r="F24" s="5"/>
      <c r="G24" s="7"/>
      <c r="H24" s="151"/>
      <c r="I24" s="7"/>
      <c r="J24" s="239" t="s">
        <v>1</v>
      </c>
      <c r="K24" s="239"/>
      <c r="L24" s="126" t="s">
        <v>5</v>
      </c>
      <c r="M24" s="126" t="s">
        <v>6</v>
      </c>
      <c r="N24" s="126" t="s">
        <v>7</v>
      </c>
      <c r="O24" s="126" t="s">
        <v>8</v>
      </c>
      <c r="P24" s="182" t="s">
        <v>689</v>
      </c>
      <c r="Q24" s="7"/>
      <c r="R24" s="52"/>
      <c r="S24" s="7"/>
      <c r="T24" s="7"/>
      <c r="U24" s="7"/>
      <c r="V24" s="156"/>
      <c r="W24" s="153"/>
      <c r="X24" s="151"/>
      <c r="Y24" s="7"/>
      <c r="Z24" s="7"/>
      <c r="AA24" s="7"/>
      <c r="AB24" s="7"/>
      <c r="AC24" s="7"/>
      <c r="AD24" s="7"/>
      <c r="AE24" s="7"/>
      <c r="AF24" s="7"/>
      <c r="AG24" s="7"/>
      <c r="AH24" s="7"/>
      <c r="AI24" s="7"/>
      <c r="AJ24" s="19"/>
      <c r="AK24" s="7"/>
      <c r="AL24" s="7"/>
      <c r="AM24" s="153"/>
    </row>
    <row r="25" spans="2:39" ht="15.75" thickTop="1">
      <c r="H25" s="151"/>
      <c r="I25" s="7"/>
      <c r="J25" s="244">
        <v>1</v>
      </c>
      <c r="K25" s="244"/>
      <c r="L25" s="72">
        <v>2.8594907788915744</v>
      </c>
      <c r="M25" s="72">
        <v>3.904816937155446</v>
      </c>
      <c r="N25" s="72">
        <v>-8.8501624184117222E-2</v>
      </c>
      <c r="O25" s="72">
        <v>0.46335813541952353</v>
      </c>
      <c r="P25" s="183">
        <f>IF(AND($L12&lt;&gt;"",$T$80&lt;&gt;""),$T$80,"N/A")</f>
        <v>81</v>
      </c>
      <c r="Q25" s="7"/>
      <c r="R25" s="31"/>
      <c r="S25" s="7"/>
      <c r="T25" s="7"/>
      <c r="U25" s="7"/>
      <c r="V25" s="156"/>
      <c r="W25" s="153"/>
      <c r="X25" s="151"/>
      <c r="Y25" s="7"/>
      <c r="Z25" s="7"/>
      <c r="AA25" s="7"/>
      <c r="AB25" s="7"/>
      <c r="AC25" s="7"/>
      <c r="AD25" s="7"/>
      <c r="AE25" s="7"/>
      <c r="AF25" s="7"/>
      <c r="AG25" s="7"/>
      <c r="AH25" s="7"/>
      <c r="AI25" s="7"/>
      <c r="AJ25" s="19"/>
      <c r="AK25" s="7"/>
      <c r="AL25" s="7"/>
      <c r="AM25" s="153"/>
    </row>
    <row r="26" spans="2:39" ht="18.75">
      <c r="B26" s="140" t="s">
        <v>677</v>
      </c>
      <c r="H26" s="157"/>
      <c r="I26" s="7"/>
      <c r="J26" s="244">
        <v>2</v>
      </c>
      <c r="K26" s="244"/>
      <c r="L26" s="72"/>
      <c r="M26" s="72"/>
      <c r="N26" s="72"/>
      <c r="O26" s="72"/>
      <c r="P26" s="183" t="str">
        <f>IF(AND($T$80&lt;&gt;"",L13=0,$L26&lt;&gt;""),$T$80,"")</f>
        <v/>
      </c>
      <c r="Q26" s="7"/>
      <c r="R26" s="30"/>
      <c r="S26" s="7"/>
      <c r="T26" s="7"/>
      <c r="U26" s="7"/>
      <c r="V26" s="156"/>
      <c r="W26" s="153"/>
      <c r="X26" s="151"/>
      <c r="Y26" s="7"/>
      <c r="Z26" s="7"/>
      <c r="AA26" s="7"/>
      <c r="AB26" s="7"/>
      <c r="AC26" s="7"/>
      <c r="AD26" s="7"/>
      <c r="AE26" s="7"/>
      <c r="AF26" s="7"/>
      <c r="AG26" s="7"/>
      <c r="AH26" s="7"/>
      <c r="AI26" s="7"/>
      <c r="AJ26" s="19"/>
      <c r="AK26" s="7"/>
      <c r="AL26" s="7"/>
      <c r="AM26" s="153"/>
    </row>
    <row r="27" spans="2:39" ht="18.75">
      <c r="B27" s="140"/>
      <c r="H27" s="157"/>
      <c r="I27" s="7"/>
      <c r="J27" s="244">
        <v>3</v>
      </c>
      <c r="K27" s="244"/>
      <c r="L27" s="72"/>
      <c r="M27" s="72"/>
      <c r="N27" s="72"/>
      <c r="O27" s="72"/>
      <c r="P27" s="183" t="str">
        <f>IF(AND($T$80&lt;&gt;"",L14=0,$L27&lt;&gt;""),$T$80,"")</f>
        <v/>
      </c>
      <c r="Q27" s="7"/>
      <c r="R27" s="30"/>
      <c r="S27" s="7"/>
      <c r="T27" s="7"/>
      <c r="U27" s="7"/>
      <c r="V27" s="156"/>
      <c r="W27" s="153"/>
      <c r="X27" s="151"/>
      <c r="Y27" s="7"/>
      <c r="Z27" s="7"/>
      <c r="AA27" s="7"/>
      <c r="AB27" s="7"/>
      <c r="AC27" s="7"/>
      <c r="AD27" s="7"/>
      <c r="AE27" s="7"/>
      <c r="AF27" s="7"/>
      <c r="AG27" s="7"/>
      <c r="AH27" s="7"/>
      <c r="AI27" s="7"/>
      <c r="AJ27" s="133"/>
      <c r="AK27" s="7"/>
      <c r="AL27" s="7"/>
      <c r="AM27" s="153"/>
    </row>
    <row r="28" spans="2:39">
      <c r="H28" s="157"/>
      <c r="I28" s="7"/>
      <c r="J28" s="7"/>
      <c r="K28" s="7"/>
      <c r="L28" s="7"/>
      <c r="M28" s="7"/>
      <c r="N28" s="7"/>
      <c r="O28" s="15"/>
      <c r="P28" s="9"/>
      <c r="Q28" s="10"/>
      <c r="R28" s="10"/>
      <c r="S28" s="7"/>
      <c r="T28" s="7"/>
      <c r="U28" s="7"/>
      <c r="V28" s="156"/>
      <c r="W28" s="153"/>
      <c r="X28" s="151"/>
      <c r="Y28" s="7"/>
      <c r="Z28" s="7"/>
      <c r="AA28" s="7"/>
      <c r="AB28" s="7"/>
      <c r="AC28" s="7"/>
      <c r="AD28" s="7"/>
      <c r="AE28" s="7"/>
      <c r="AF28" s="7"/>
      <c r="AG28" s="7"/>
      <c r="AH28" s="7"/>
      <c r="AI28" s="7"/>
      <c r="AJ28" s="51"/>
      <c r="AK28" s="7"/>
      <c r="AL28" s="7"/>
      <c r="AM28" s="153"/>
    </row>
    <row r="29" spans="2:39" ht="16.5" thickBot="1">
      <c r="H29" s="151"/>
      <c r="I29" s="4" t="s">
        <v>730</v>
      </c>
      <c r="J29" s="5"/>
      <c r="K29" s="5"/>
      <c r="L29" s="5"/>
      <c r="M29" s="5"/>
      <c r="N29" s="5"/>
      <c r="O29" s="5"/>
      <c r="P29" s="5"/>
      <c r="Q29" s="5"/>
      <c r="R29" s="5"/>
      <c r="S29" s="5"/>
      <c r="T29" s="5"/>
      <c r="U29" s="5"/>
      <c r="V29" s="5"/>
      <c r="W29" s="153"/>
      <c r="X29" s="151"/>
      <c r="Y29" s="7"/>
      <c r="Z29" s="7"/>
      <c r="AA29" s="7"/>
      <c r="AB29" s="7"/>
      <c r="AC29" s="7"/>
      <c r="AD29" s="7"/>
      <c r="AE29" s="7"/>
      <c r="AF29" s="7"/>
      <c r="AG29" s="7"/>
      <c r="AH29" s="7"/>
      <c r="AI29" s="7"/>
      <c r="AJ29" s="7"/>
      <c r="AK29" s="7"/>
      <c r="AL29" s="7"/>
      <c r="AM29" s="153"/>
    </row>
    <row r="30" spans="2:39" ht="15.75" thickTop="1">
      <c r="H30" s="151"/>
      <c r="I30" s="7"/>
      <c r="J30" s="7"/>
      <c r="K30" s="7"/>
      <c r="L30" s="7"/>
      <c r="M30" s="7"/>
      <c r="N30" s="7"/>
      <c r="O30" s="15"/>
      <c r="P30" s="9"/>
      <c r="Q30" s="10"/>
      <c r="R30" s="13"/>
      <c r="S30" s="7"/>
      <c r="T30" s="7"/>
      <c r="U30" s="7"/>
      <c r="V30" s="156"/>
      <c r="W30" s="153"/>
      <c r="X30" s="151"/>
      <c r="Y30" s="7"/>
      <c r="Z30" s="7"/>
      <c r="AA30" s="7"/>
      <c r="AB30" s="7"/>
      <c r="AC30" s="7"/>
      <c r="AD30" s="7"/>
      <c r="AE30" s="7"/>
      <c r="AF30" s="7"/>
      <c r="AG30" s="7"/>
      <c r="AH30" s="7"/>
      <c r="AI30" s="7"/>
      <c r="AJ30" s="7"/>
      <c r="AK30" s="7"/>
      <c r="AL30" s="7"/>
      <c r="AM30" s="153"/>
    </row>
    <row r="31" spans="2:39" ht="16.5" thickBot="1">
      <c r="H31" s="151"/>
      <c r="I31" s="7"/>
      <c r="J31" s="7"/>
      <c r="K31" s="20" t="s">
        <v>18</v>
      </c>
      <c r="L31" s="7"/>
      <c r="M31" s="7"/>
      <c r="N31" s="7"/>
      <c r="O31" s="15"/>
      <c r="P31" s="9"/>
      <c r="Q31" s="10"/>
      <c r="R31" s="13"/>
      <c r="S31" s="7"/>
      <c r="T31" s="7"/>
      <c r="U31" s="7"/>
      <c r="V31" s="156"/>
      <c r="W31" s="153"/>
      <c r="X31" s="151"/>
      <c r="Y31" s="4" t="s">
        <v>671</v>
      </c>
      <c r="Z31" s="5"/>
      <c r="AA31" s="5"/>
      <c r="AB31" s="5"/>
      <c r="AC31" s="5"/>
      <c r="AD31" s="5"/>
      <c r="AE31" s="5"/>
      <c r="AF31" s="5"/>
      <c r="AG31" s="5"/>
      <c r="AH31" s="5"/>
      <c r="AI31" s="5"/>
      <c r="AJ31" s="5"/>
      <c r="AK31" s="5"/>
      <c r="AL31" s="5"/>
      <c r="AM31" s="153"/>
    </row>
    <row r="32" spans="2:39" ht="15.75" thickTop="1">
      <c r="H32" s="151"/>
      <c r="I32" s="7"/>
      <c r="J32" s="7"/>
      <c r="K32" s="28" t="s">
        <v>10</v>
      </c>
      <c r="L32" s="29" t="s">
        <v>11</v>
      </c>
      <c r="M32" s="28" t="s">
        <v>12</v>
      </c>
      <c r="N32" s="28" t="s">
        <v>13</v>
      </c>
      <c r="O32" s="28" t="s">
        <v>14</v>
      </c>
      <c r="P32" s="28" t="s">
        <v>15</v>
      </c>
      <c r="Q32" s="29" t="s">
        <v>16</v>
      </c>
      <c r="R32" s="28" t="s">
        <v>2</v>
      </c>
      <c r="S32" s="28" t="s">
        <v>17</v>
      </c>
      <c r="T32" s="7"/>
      <c r="U32" s="7"/>
      <c r="V32" s="156"/>
      <c r="W32" s="153"/>
      <c r="X32" s="151"/>
      <c r="Y32" s="7"/>
      <c r="Z32" s="7"/>
      <c r="AA32" s="7"/>
      <c r="AB32" s="7"/>
      <c r="AC32" s="7"/>
      <c r="AD32" s="7"/>
      <c r="AE32" s="7"/>
      <c r="AF32" s="7"/>
      <c r="AG32" s="7"/>
      <c r="AH32" s="7"/>
      <c r="AI32" s="7"/>
      <c r="AJ32" s="7"/>
      <c r="AK32" s="7"/>
      <c r="AL32" s="7"/>
      <c r="AM32" s="153"/>
    </row>
    <row r="33" spans="2:39" ht="18.75">
      <c r="H33" s="151"/>
      <c r="I33" s="7"/>
      <c r="J33" s="17"/>
      <c r="K33" s="68">
        <v>0</v>
      </c>
      <c r="L33" s="68">
        <v>8</v>
      </c>
      <c r="M33" s="68">
        <v>12</v>
      </c>
      <c r="N33" s="68">
        <v>18</v>
      </c>
      <c r="O33" s="68">
        <v>24</v>
      </c>
      <c r="P33" s="68">
        <v>36</v>
      </c>
      <c r="Q33" s="68">
        <v>48</v>
      </c>
      <c r="R33" s="68">
        <v>60</v>
      </c>
      <c r="S33" s="68"/>
      <c r="T33" s="7"/>
      <c r="U33" s="7"/>
      <c r="V33" s="156"/>
      <c r="W33" s="153"/>
      <c r="X33" s="151"/>
      <c r="Z33" s="178" t="s">
        <v>672</v>
      </c>
      <c r="AA33" s="7"/>
      <c r="AB33" s="7"/>
      <c r="AC33" s="7"/>
      <c r="AD33" s="7"/>
      <c r="AE33" s="7"/>
      <c r="AF33" s="178" t="s">
        <v>673</v>
      </c>
      <c r="AG33" s="7"/>
      <c r="AH33" s="7"/>
      <c r="AI33" s="7"/>
      <c r="AJ33" s="7"/>
      <c r="AK33" s="7"/>
      <c r="AL33" s="7"/>
      <c r="AM33" s="153"/>
    </row>
    <row r="34" spans="2:39">
      <c r="H34" s="151"/>
      <c r="I34" s="7"/>
      <c r="J34" s="7"/>
      <c r="K34" s="7"/>
      <c r="L34" s="7"/>
      <c r="M34" s="7"/>
      <c r="N34" s="7"/>
      <c r="O34" s="15"/>
      <c r="P34" s="9"/>
      <c r="Q34" s="10"/>
      <c r="R34" s="13"/>
      <c r="S34" s="7"/>
      <c r="T34" s="7"/>
      <c r="U34" s="7"/>
      <c r="V34" s="156"/>
      <c r="W34" s="153"/>
      <c r="X34" s="151"/>
      <c r="Y34" s="7"/>
      <c r="Z34" s="7"/>
      <c r="AA34" s="7"/>
      <c r="AB34" s="7"/>
      <c r="AC34" s="7"/>
      <c r="AD34" s="7"/>
      <c r="AE34" s="7"/>
      <c r="AF34" s="180" t="s">
        <v>674</v>
      </c>
      <c r="AG34" s="7"/>
      <c r="AH34" s="7"/>
      <c r="AI34" s="7"/>
      <c r="AJ34" s="7"/>
      <c r="AK34" s="7"/>
      <c r="AL34" s="7"/>
      <c r="AM34" s="153"/>
    </row>
    <row r="35" spans="2:39" ht="15" customHeight="1">
      <c r="H35" s="151"/>
      <c r="I35" s="7"/>
      <c r="J35" s="7"/>
      <c r="K35" s="7"/>
      <c r="L35" s="7"/>
      <c r="M35" s="7"/>
      <c r="N35" s="7"/>
      <c r="O35" s="15"/>
      <c r="P35" s="9"/>
      <c r="Q35" s="10"/>
      <c r="R35" s="13"/>
      <c r="S35" s="7"/>
      <c r="T35" s="7"/>
      <c r="U35" s="7"/>
      <c r="V35" s="156"/>
      <c r="W35" s="153"/>
      <c r="X35" s="151"/>
      <c r="Y35" s="7"/>
      <c r="Z35" s="7"/>
      <c r="AA35" s="7"/>
      <c r="AB35" s="7"/>
      <c r="AC35" s="7"/>
      <c r="AD35" s="7"/>
      <c r="AE35" s="7"/>
      <c r="AF35" s="7"/>
      <c r="AG35" s="7"/>
      <c r="AH35" s="7"/>
      <c r="AI35" s="7"/>
      <c r="AJ35" s="7"/>
      <c r="AK35" s="7"/>
      <c r="AL35" s="7"/>
      <c r="AM35" s="153"/>
    </row>
    <row r="36" spans="2:39" ht="15" customHeight="1" thickBot="1">
      <c r="H36" s="151"/>
      <c r="I36" s="4" t="s">
        <v>24</v>
      </c>
      <c r="J36" s="5"/>
      <c r="K36" s="5"/>
      <c r="L36" s="5"/>
      <c r="M36" s="5"/>
      <c r="N36" s="5"/>
      <c r="O36" s="5"/>
      <c r="P36" s="5"/>
      <c r="Q36" s="5"/>
      <c r="R36" s="5"/>
      <c r="S36" s="5"/>
      <c r="T36" s="5"/>
      <c r="U36" s="5"/>
      <c r="V36" s="5"/>
      <c r="W36" s="153"/>
      <c r="X36" s="151"/>
      <c r="Y36" s="7"/>
      <c r="Z36" s="7"/>
      <c r="AA36" s="7"/>
      <c r="AB36" s="7"/>
      <c r="AC36" s="7"/>
      <c r="AD36" s="7"/>
      <c r="AE36" s="7"/>
      <c r="AF36" s="7"/>
      <c r="AG36" s="7"/>
      <c r="AH36" s="7"/>
      <c r="AI36" s="7"/>
      <c r="AJ36" s="7"/>
      <c r="AK36" s="7"/>
      <c r="AL36" s="7"/>
      <c r="AM36" s="153"/>
    </row>
    <row r="37" spans="2:39" ht="21.75" thickTop="1" thickBot="1">
      <c r="B37" s="139" t="s">
        <v>678</v>
      </c>
      <c r="C37" s="5"/>
      <c r="D37" s="5"/>
      <c r="E37" s="5"/>
      <c r="F37" s="5"/>
      <c r="H37" s="151"/>
      <c r="I37" s="7"/>
      <c r="J37" s="7"/>
      <c r="K37" s="7"/>
      <c r="L37" s="7"/>
      <c r="M37" s="7"/>
      <c r="N37" s="7"/>
      <c r="O37" s="15"/>
      <c r="P37" s="9"/>
      <c r="Q37" s="10"/>
      <c r="R37" s="10"/>
      <c r="S37" s="7"/>
      <c r="T37" s="7"/>
      <c r="U37" s="7"/>
      <c r="V37" s="7"/>
      <c r="W37" s="153"/>
      <c r="X37" s="151"/>
      <c r="Y37" s="7"/>
      <c r="Z37" s="7"/>
      <c r="AA37" s="7"/>
      <c r="AB37" s="7"/>
      <c r="AC37" s="7"/>
      <c r="AD37" s="7"/>
      <c r="AE37" s="7"/>
      <c r="AF37" s="7"/>
      <c r="AG37" s="7"/>
      <c r="AH37" s="7"/>
      <c r="AI37" s="7"/>
      <c r="AJ37" s="7"/>
      <c r="AK37" s="7"/>
      <c r="AL37" s="7"/>
      <c r="AM37" s="153"/>
    </row>
    <row r="38" spans="2:39" ht="15" customHeight="1" thickTop="1">
      <c r="H38" s="151"/>
      <c r="I38" s="13"/>
      <c r="J38" s="13"/>
      <c r="K38" s="13"/>
      <c r="L38" s="13"/>
      <c r="M38" s="13"/>
      <c r="N38" s="13"/>
      <c r="O38" s="9"/>
      <c r="P38" s="9"/>
      <c r="Q38" s="10"/>
      <c r="R38" s="10"/>
      <c r="S38" s="13"/>
      <c r="T38" s="13"/>
      <c r="U38" s="13"/>
      <c r="V38" s="13"/>
      <c r="W38" s="153"/>
      <c r="X38" s="151"/>
      <c r="Y38" s="7"/>
      <c r="Z38" s="7"/>
      <c r="AA38" s="7"/>
      <c r="AB38" s="7"/>
      <c r="AC38" s="7"/>
      <c r="AD38" s="7"/>
      <c r="AE38" s="7"/>
      <c r="AF38" s="7"/>
      <c r="AG38" s="7"/>
      <c r="AH38" s="7"/>
      <c r="AI38" s="7"/>
      <c r="AJ38" s="7"/>
      <c r="AK38" s="7"/>
      <c r="AL38" s="7"/>
      <c r="AM38" s="153"/>
    </row>
    <row r="39" spans="2:39" ht="15" customHeight="1">
      <c r="B39" s="140" t="s">
        <v>691</v>
      </c>
      <c r="H39" s="151"/>
      <c r="I39" s="32" t="s">
        <v>29</v>
      </c>
      <c r="J39" s="7"/>
      <c r="K39" s="73">
        <v>6</v>
      </c>
      <c r="L39" s="13" t="s">
        <v>27</v>
      </c>
      <c r="M39" s="13"/>
      <c r="N39" s="20" t="s">
        <v>28</v>
      </c>
      <c r="O39" s="13"/>
      <c r="P39" s="37">
        <f>MAX(J80:J379)</f>
        <v>9897.8555290000004</v>
      </c>
      <c r="Q39" s="13" t="s">
        <v>30</v>
      </c>
      <c r="R39" s="7"/>
      <c r="S39" s="32" t="s">
        <v>32</v>
      </c>
      <c r="T39" s="7"/>
      <c r="U39" s="36">
        <f>P39/PI()/K39^2</f>
        <v>87.516257413877597</v>
      </c>
      <c r="V39" s="13" t="s">
        <v>31</v>
      </c>
      <c r="W39" s="153"/>
      <c r="X39" s="151"/>
      <c r="Y39" s="7"/>
      <c r="Z39" s="7"/>
      <c r="AA39" s="7"/>
      <c r="AB39" s="7"/>
      <c r="AC39" s="7"/>
      <c r="AD39" s="7"/>
      <c r="AE39" s="7"/>
      <c r="AF39" s="7"/>
      <c r="AG39" s="7"/>
      <c r="AH39" s="7"/>
      <c r="AI39" s="7"/>
      <c r="AJ39" s="7"/>
      <c r="AK39" s="7"/>
      <c r="AL39" s="7"/>
      <c r="AM39" s="153"/>
    </row>
    <row r="40" spans="2:39" ht="15" customHeight="1">
      <c r="B40" s="140" t="s">
        <v>724</v>
      </c>
      <c r="H40" s="151"/>
      <c r="I40" s="13"/>
      <c r="J40" s="13"/>
      <c r="K40" s="13"/>
      <c r="L40" s="13"/>
      <c r="M40" s="13"/>
      <c r="N40" s="13"/>
      <c r="O40" s="9"/>
      <c r="P40" s="9"/>
      <c r="Q40" s="10"/>
      <c r="R40" s="13"/>
      <c r="S40" s="13"/>
      <c r="T40" s="13"/>
      <c r="U40" s="13"/>
      <c r="V40" s="13"/>
      <c r="W40" s="153"/>
      <c r="X40" s="151"/>
      <c r="Y40" s="7"/>
      <c r="Z40" s="138" t="s">
        <v>675</v>
      </c>
      <c r="AL40" s="7"/>
      <c r="AM40" s="153"/>
    </row>
    <row r="41" spans="2:39" ht="15" customHeight="1">
      <c r="H41" s="151"/>
      <c r="I41" s="13"/>
      <c r="J41" s="13"/>
      <c r="K41" s="13"/>
      <c r="L41" s="13"/>
      <c r="M41" s="13"/>
      <c r="N41" s="13"/>
      <c r="O41" s="9"/>
      <c r="P41" s="9"/>
      <c r="Q41" s="10"/>
      <c r="R41" s="13"/>
      <c r="S41" s="13"/>
      <c r="T41" s="13"/>
      <c r="U41" s="13"/>
      <c r="V41" s="13"/>
      <c r="W41" s="153"/>
      <c r="X41" s="151"/>
      <c r="Y41" s="7"/>
      <c r="Z41" s="127" t="s">
        <v>22</v>
      </c>
      <c r="AA41" s="127"/>
      <c r="AB41" s="127"/>
      <c r="AC41" s="127"/>
      <c r="AD41" s="127"/>
      <c r="AE41" s="127"/>
      <c r="AF41" s="127"/>
      <c r="AG41" s="27"/>
      <c r="AH41" s="127"/>
      <c r="AI41" s="127"/>
      <c r="AJ41" s="127"/>
      <c r="AK41" s="136"/>
      <c r="AL41" s="7"/>
      <c r="AM41" s="153"/>
    </row>
    <row r="42" spans="2:39" ht="15" customHeight="1">
      <c r="H42" s="151"/>
      <c r="I42" s="245" t="s">
        <v>33</v>
      </c>
      <c r="J42" s="245"/>
      <c r="K42" s="245"/>
      <c r="L42" s="245"/>
      <c r="M42" s="245"/>
      <c r="N42" s="245"/>
      <c r="O42" s="245"/>
      <c r="P42" s="245"/>
      <c r="Q42" s="245"/>
      <c r="R42" s="245"/>
      <c r="S42" s="245"/>
      <c r="T42" s="245"/>
      <c r="U42" s="245"/>
      <c r="V42" s="245"/>
      <c r="W42" s="153"/>
      <c r="X42" s="151"/>
      <c r="Y42" s="7"/>
      <c r="Z42" s="252" t="s">
        <v>1</v>
      </c>
      <c r="AA42" s="253"/>
      <c r="AB42" s="246" t="s">
        <v>50</v>
      </c>
      <c r="AC42" s="247"/>
      <c r="AD42" s="256" t="s">
        <v>51</v>
      </c>
      <c r="AE42" s="257"/>
      <c r="AF42" s="258" t="s">
        <v>54</v>
      </c>
      <c r="AG42" s="259"/>
      <c r="AH42" s="246" t="s">
        <v>52</v>
      </c>
      <c r="AI42" s="247"/>
      <c r="AJ42" s="246" t="s">
        <v>53</v>
      </c>
      <c r="AK42" s="247"/>
      <c r="AL42" s="7"/>
      <c r="AM42" s="153"/>
    </row>
    <row r="43" spans="2:39" ht="15" customHeight="1">
      <c r="H43" s="151"/>
      <c r="I43" s="245" t="s">
        <v>46</v>
      </c>
      <c r="J43" s="245"/>
      <c r="K43" s="245"/>
      <c r="L43" s="245"/>
      <c r="M43" s="245"/>
      <c r="N43" s="245"/>
      <c r="O43" s="245"/>
      <c r="P43" s="245"/>
      <c r="Q43" s="245"/>
      <c r="R43" s="245"/>
      <c r="S43" s="245"/>
      <c r="T43" s="245"/>
      <c r="U43" s="245"/>
      <c r="V43" s="245"/>
      <c r="W43" s="153"/>
      <c r="X43" s="151"/>
      <c r="Y43" s="7"/>
      <c r="Z43" s="254"/>
      <c r="AA43" s="255"/>
      <c r="AB43" s="141" t="s">
        <v>668</v>
      </c>
      <c r="AC43" s="141" t="s">
        <v>669</v>
      </c>
      <c r="AD43" s="141" t="s">
        <v>668</v>
      </c>
      <c r="AE43" s="141" t="s">
        <v>669</v>
      </c>
      <c r="AF43" s="141" t="s">
        <v>668</v>
      </c>
      <c r="AG43" s="141" t="s">
        <v>669</v>
      </c>
      <c r="AH43" s="141" t="s">
        <v>668</v>
      </c>
      <c r="AI43" s="141" t="s">
        <v>669</v>
      </c>
      <c r="AJ43" s="141" t="s">
        <v>668</v>
      </c>
      <c r="AK43" s="141" t="s">
        <v>669</v>
      </c>
      <c r="AL43" s="7"/>
      <c r="AM43" s="153"/>
    </row>
    <row r="44" spans="2:39" ht="15" customHeight="1">
      <c r="H44" s="151"/>
      <c r="I44" s="7"/>
      <c r="J44" s="158"/>
      <c r="K44" s="7"/>
      <c r="L44" s="7"/>
      <c r="M44" s="7"/>
      <c r="N44" s="15"/>
      <c r="O44" s="15"/>
      <c r="P44" s="16"/>
      <c r="Q44" s="10"/>
      <c r="R44" s="159"/>
      <c r="S44" s="7"/>
      <c r="T44" s="7"/>
      <c r="U44" s="7"/>
      <c r="V44" s="7"/>
      <c r="W44" s="153"/>
      <c r="X44" s="151"/>
      <c r="Y44" s="7"/>
      <c r="Z44" s="242">
        <v>1</v>
      </c>
      <c r="AA44" s="243"/>
      <c r="AB44" s="44" t="s">
        <v>670</v>
      </c>
      <c r="AC44" s="89" t="s">
        <v>670</v>
      </c>
      <c r="AD44" s="144" t="s">
        <v>670</v>
      </c>
      <c r="AE44" s="145" t="s">
        <v>670</v>
      </c>
      <c r="AF44" s="146" t="s">
        <v>670</v>
      </c>
      <c r="AG44" s="145" t="s">
        <v>670</v>
      </c>
      <c r="AH44" s="41" t="s">
        <v>670</v>
      </c>
      <c r="AI44" s="41" t="s">
        <v>670</v>
      </c>
      <c r="AJ44" s="147" t="s">
        <v>670</v>
      </c>
      <c r="AK44" s="145" t="s">
        <v>670</v>
      </c>
      <c r="AL44" s="7"/>
      <c r="AM44" s="153"/>
    </row>
    <row r="45" spans="2:39" s="13" customFormat="1" ht="15" customHeight="1">
      <c r="H45" s="151"/>
      <c r="I45" s="7"/>
      <c r="J45" s="158"/>
      <c r="K45" s="7"/>
      <c r="N45" s="9"/>
      <c r="O45" s="9"/>
      <c r="P45" s="16"/>
      <c r="Q45" s="10"/>
      <c r="R45" s="18"/>
      <c r="W45" s="160"/>
      <c r="X45" s="161"/>
      <c r="Z45" s="242">
        <v>2</v>
      </c>
      <c r="AA45" s="243"/>
      <c r="AB45" s="44">
        <v>5000</v>
      </c>
      <c r="AC45" s="89">
        <v>35000</v>
      </c>
      <c r="AD45" s="144" t="s">
        <v>670</v>
      </c>
      <c r="AE45" s="145" t="s">
        <v>670</v>
      </c>
      <c r="AF45" s="146" t="s">
        <v>670</v>
      </c>
      <c r="AG45" s="145" t="s">
        <v>670</v>
      </c>
      <c r="AH45" s="41" t="s">
        <v>670</v>
      </c>
      <c r="AI45" s="41" t="s">
        <v>670</v>
      </c>
      <c r="AJ45" s="147" t="s">
        <v>670</v>
      </c>
      <c r="AK45" s="145" t="s">
        <v>670</v>
      </c>
      <c r="AM45" s="160"/>
    </row>
    <row r="46" spans="2:39" s="7" customFormat="1" ht="16.5" thickBot="1">
      <c r="H46" s="151"/>
      <c r="I46" s="4" t="s">
        <v>731</v>
      </c>
      <c r="J46" s="5"/>
      <c r="K46" s="5"/>
      <c r="L46" s="5"/>
      <c r="M46" s="5"/>
      <c r="N46" s="5"/>
      <c r="O46" s="5"/>
      <c r="P46" s="5"/>
      <c r="Q46" s="5"/>
      <c r="R46" s="5"/>
      <c r="S46" s="5"/>
      <c r="T46" s="5"/>
      <c r="U46" s="5"/>
      <c r="V46" s="5"/>
      <c r="W46" s="153"/>
      <c r="X46" s="151"/>
      <c r="Z46" s="242">
        <v>3</v>
      </c>
      <c r="AA46" s="243"/>
      <c r="AB46" s="44">
        <v>4000</v>
      </c>
      <c r="AC46" s="89">
        <v>15000</v>
      </c>
      <c r="AD46" s="144" t="s">
        <v>670</v>
      </c>
      <c r="AE46" s="145" t="s">
        <v>670</v>
      </c>
      <c r="AF46" s="146" t="s">
        <v>670</v>
      </c>
      <c r="AG46" s="145" t="s">
        <v>670</v>
      </c>
      <c r="AH46" s="41">
        <v>50</v>
      </c>
      <c r="AI46" s="95">
        <v>200</v>
      </c>
      <c r="AJ46" s="147" t="s">
        <v>670</v>
      </c>
      <c r="AK46" s="145" t="s">
        <v>670</v>
      </c>
      <c r="AM46" s="153"/>
    </row>
    <row r="47" spans="2:39" s="13" customFormat="1" ht="15.75" thickTop="1">
      <c r="H47" s="151"/>
      <c r="I47" s="7"/>
      <c r="J47" s="158"/>
      <c r="K47" s="7"/>
      <c r="O47" s="30"/>
      <c r="P47" s="31"/>
      <c r="Q47" s="31"/>
      <c r="R47" s="31"/>
      <c r="S47" s="31"/>
      <c r="W47" s="160"/>
      <c r="X47" s="161"/>
      <c r="Z47" s="242">
        <v>4</v>
      </c>
      <c r="AA47" s="243"/>
      <c r="AB47" s="44" t="s">
        <v>670</v>
      </c>
      <c r="AC47" s="89" t="s">
        <v>670</v>
      </c>
      <c r="AD47" s="144" t="s">
        <v>670</v>
      </c>
      <c r="AE47" s="145" t="s">
        <v>670</v>
      </c>
      <c r="AF47" s="146" t="s">
        <v>670</v>
      </c>
      <c r="AG47" s="145" t="s">
        <v>670</v>
      </c>
      <c r="AH47" s="41" t="s">
        <v>670</v>
      </c>
      <c r="AI47" s="95" t="s">
        <v>670</v>
      </c>
      <c r="AJ47" s="147" t="s">
        <v>670</v>
      </c>
      <c r="AK47" s="145" t="s">
        <v>670</v>
      </c>
      <c r="AM47" s="160"/>
    </row>
    <row r="48" spans="2:39" s="13" customFormat="1">
      <c r="H48" s="161"/>
      <c r="I48" s="20" t="s">
        <v>34</v>
      </c>
      <c r="S48" s="162">
        <f>SUMXMY2(AB80:AJ379,K80:S379)</f>
        <v>9725.7371301712828</v>
      </c>
      <c r="U48" s="20" t="s">
        <v>35</v>
      </c>
      <c r="W48" s="163"/>
      <c r="X48" s="161"/>
      <c r="Z48" s="242">
        <v>5</v>
      </c>
      <c r="AA48" s="243"/>
      <c r="AB48" s="41" t="s">
        <v>670</v>
      </c>
      <c r="AC48" s="89" t="s">
        <v>670</v>
      </c>
      <c r="AD48" s="144" t="s">
        <v>670</v>
      </c>
      <c r="AE48" s="145" t="s">
        <v>670</v>
      </c>
      <c r="AF48" s="146" t="s">
        <v>670</v>
      </c>
      <c r="AG48" s="145" t="s">
        <v>670</v>
      </c>
      <c r="AH48" s="41" t="s">
        <v>670</v>
      </c>
      <c r="AI48" s="95" t="s">
        <v>670</v>
      </c>
      <c r="AJ48" s="147" t="s">
        <v>670</v>
      </c>
      <c r="AK48" s="145" t="s">
        <v>670</v>
      </c>
      <c r="AM48" s="160"/>
    </row>
    <row r="49" spans="8:39" s="13" customFormat="1">
      <c r="H49" s="151"/>
      <c r="I49" s="7"/>
      <c r="W49" s="160"/>
      <c r="X49" s="161"/>
      <c r="Z49" s="242">
        <v>6</v>
      </c>
      <c r="AA49" s="243"/>
      <c r="AB49" s="125" t="s">
        <v>670</v>
      </c>
      <c r="AC49" s="89" t="s">
        <v>670</v>
      </c>
      <c r="AD49" s="145" t="s">
        <v>670</v>
      </c>
      <c r="AE49" s="145" t="s">
        <v>670</v>
      </c>
      <c r="AF49" s="145" t="s">
        <v>670</v>
      </c>
      <c r="AG49" s="145" t="s">
        <v>670</v>
      </c>
      <c r="AH49" s="125" t="s">
        <v>670</v>
      </c>
      <c r="AI49" s="95" t="s">
        <v>670</v>
      </c>
      <c r="AJ49" s="147" t="s">
        <v>670</v>
      </c>
      <c r="AK49" s="145" t="s">
        <v>670</v>
      </c>
      <c r="AM49" s="160"/>
    </row>
    <row r="50" spans="8:39" s="13" customFormat="1">
      <c r="H50" s="164"/>
      <c r="I50" s="16"/>
      <c r="W50" s="160"/>
      <c r="X50" s="161"/>
      <c r="Z50" s="181" t="s">
        <v>676</v>
      </c>
      <c r="AA50" s="7"/>
      <c r="AB50" s="7"/>
      <c r="AC50" s="7"/>
      <c r="AD50" s="7"/>
      <c r="AE50" s="7"/>
      <c r="AF50" s="7"/>
      <c r="AG50" s="7"/>
      <c r="AH50" s="7"/>
      <c r="AI50" s="7"/>
      <c r="AJ50" s="7"/>
      <c r="AK50" s="7"/>
      <c r="AM50" s="160"/>
    </row>
    <row r="51" spans="8:39" s="13" customFormat="1">
      <c r="H51" s="164"/>
      <c r="I51" s="16"/>
      <c r="J51" s="155" t="s">
        <v>49</v>
      </c>
      <c r="W51" s="160"/>
      <c r="X51" s="161"/>
      <c r="AM51" s="160"/>
    </row>
    <row r="52" spans="8:39" s="13" customFormat="1">
      <c r="H52" s="164"/>
      <c r="I52" s="16"/>
      <c r="M52" s="33" t="s">
        <v>10</v>
      </c>
      <c r="N52" s="34" t="s">
        <v>11</v>
      </c>
      <c r="O52" s="33" t="s">
        <v>12</v>
      </c>
      <c r="P52" s="33" t="s">
        <v>13</v>
      </c>
      <c r="Q52" s="33" t="s">
        <v>14</v>
      </c>
      <c r="R52" s="33" t="s">
        <v>15</v>
      </c>
      <c r="S52" s="34" t="s">
        <v>16</v>
      </c>
      <c r="T52" s="33" t="s">
        <v>2</v>
      </c>
      <c r="U52" s="33" t="s">
        <v>17</v>
      </c>
      <c r="W52" s="160"/>
      <c r="X52" s="161"/>
      <c r="Z52" s="27" t="s">
        <v>9</v>
      </c>
      <c r="AA52" s="7"/>
      <c r="AB52" s="27"/>
      <c r="AC52" s="7"/>
      <c r="AD52" s="7"/>
      <c r="AE52" s="7"/>
      <c r="AF52" s="27"/>
      <c r="AG52" s="7"/>
      <c r="AH52" s="7"/>
      <c r="AI52" s="27"/>
      <c r="AJ52" s="27"/>
      <c r="AK52" s="7"/>
      <c r="AM52" s="160"/>
    </row>
    <row r="53" spans="8:39" s="13" customFormat="1">
      <c r="H53" s="164"/>
      <c r="I53" s="16"/>
      <c r="J53" s="249" t="s">
        <v>40</v>
      </c>
      <c r="K53" s="249"/>
      <c r="L53" s="249"/>
      <c r="M53" s="25">
        <f t="shared" ref="M53:U53" si="0">MAX(K80:K379)</f>
        <v>15.96456718</v>
      </c>
      <c r="N53" s="25">
        <f t="shared" si="0"/>
        <v>11.480315210000001</v>
      </c>
      <c r="O53" s="25">
        <f t="shared" si="0"/>
        <v>8.7204723059999996</v>
      </c>
      <c r="P53" s="25">
        <f t="shared" si="0"/>
        <v>6.0393705369999999</v>
      </c>
      <c r="Q53" s="25">
        <f t="shared" si="0"/>
        <v>4.385827065</v>
      </c>
      <c r="R53" s="25">
        <f t="shared" si="0"/>
        <v>2.8503937719999999</v>
      </c>
      <c r="S53" s="25">
        <f t="shared" si="0"/>
        <v>1.562992215</v>
      </c>
      <c r="T53" s="25">
        <f t="shared" si="0"/>
        <v>0</v>
      </c>
      <c r="U53" s="25">
        <f t="shared" si="0"/>
        <v>0</v>
      </c>
      <c r="W53" s="160"/>
      <c r="X53" s="161"/>
      <c r="Z53" s="262" t="s">
        <v>1</v>
      </c>
      <c r="AA53" s="263"/>
      <c r="AB53" s="260" t="s">
        <v>5</v>
      </c>
      <c r="AC53" s="261"/>
      <c r="AD53" s="260" t="s">
        <v>6</v>
      </c>
      <c r="AE53" s="261"/>
      <c r="AF53" s="260" t="s">
        <v>7</v>
      </c>
      <c r="AG53" s="261"/>
      <c r="AH53" s="260" t="s">
        <v>8</v>
      </c>
      <c r="AI53" s="261"/>
      <c r="AJ53" s="135"/>
      <c r="AK53" s="7"/>
      <c r="AM53" s="160"/>
    </row>
    <row r="54" spans="8:39" s="13" customFormat="1">
      <c r="H54" s="165"/>
      <c r="J54" s="249" t="s">
        <v>39</v>
      </c>
      <c r="K54" s="249"/>
      <c r="L54" s="249"/>
      <c r="M54" s="25">
        <f t="shared" ref="M54:U54" si="1">IF(ISERROR(MAX(AB80:AB379)),0,MAX(AB80:AB379))</f>
        <v>9.7386816900141611</v>
      </c>
      <c r="N54" s="25">
        <f t="shared" si="1"/>
        <v>8.633244546103608</v>
      </c>
      <c r="O54" s="25">
        <f t="shared" si="1"/>
        <v>8.0135747436433231</v>
      </c>
      <c r="P54" s="25">
        <f t="shared" si="1"/>
        <v>7.1703891632577772</v>
      </c>
      <c r="Q54" s="25">
        <f t="shared" si="1"/>
        <v>6.3756769555938266</v>
      </c>
      <c r="R54" s="25">
        <f t="shared" si="1"/>
        <v>4.8811888121001106</v>
      </c>
      <c r="S54" s="25">
        <f t="shared" si="1"/>
        <v>3.6330254884249449</v>
      </c>
      <c r="T54" s="25">
        <f t="shared" si="1"/>
        <v>2.6306542041076861</v>
      </c>
      <c r="U54" s="25">
        <f t="shared" si="1"/>
        <v>0</v>
      </c>
      <c r="W54" s="160"/>
      <c r="X54" s="161"/>
      <c r="Z54" s="264"/>
      <c r="AA54" s="265"/>
      <c r="AB54" s="141" t="s">
        <v>668</v>
      </c>
      <c r="AC54" s="141" t="s">
        <v>669</v>
      </c>
      <c r="AD54" s="141" t="s">
        <v>668</v>
      </c>
      <c r="AE54" s="141" t="s">
        <v>669</v>
      </c>
      <c r="AF54" s="141" t="s">
        <v>668</v>
      </c>
      <c r="AG54" s="141" t="s">
        <v>669</v>
      </c>
      <c r="AH54" s="141" t="s">
        <v>668</v>
      </c>
      <c r="AI54" s="141" t="s">
        <v>669</v>
      </c>
      <c r="AJ54" s="136"/>
      <c r="AM54" s="160"/>
    </row>
    <row r="55" spans="8:39" s="13" customFormat="1">
      <c r="H55" s="161"/>
      <c r="J55" s="249" t="s">
        <v>38</v>
      </c>
      <c r="K55" s="249"/>
      <c r="L55" s="249"/>
      <c r="M55" s="25">
        <f t="shared" ref="M55:T55" si="2">IF(ISERROR((M53-M54)^2),0,(M53-M54)^2)</f>
        <v>38.7616501344162</v>
      </c>
      <c r="N55" s="25">
        <f t="shared" si="2"/>
        <v>8.105811365219445</v>
      </c>
      <c r="O55" s="25">
        <f t="shared" si="2"/>
        <v>0.49970416366581127</v>
      </c>
      <c r="P55" s="25">
        <f t="shared" si="2"/>
        <v>1.2792031329420297</v>
      </c>
      <c r="Q55" s="25">
        <f t="shared" si="2"/>
        <v>3.9595025870962641</v>
      </c>
      <c r="R55" s="25">
        <f t="shared" si="2"/>
        <v>4.1241284948952099</v>
      </c>
      <c r="S55" s="25">
        <f t="shared" si="2"/>
        <v>4.2850377530863923</v>
      </c>
      <c r="T55" s="25">
        <f t="shared" si="2"/>
        <v>6.9203415415894431</v>
      </c>
      <c r="U55" s="25">
        <f>IF(ISERROR((U53-U54)^2),0,(U53-U54)^2)</f>
        <v>0</v>
      </c>
      <c r="W55" s="160"/>
      <c r="X55" s="161"/>
      <c r="Z55" s="250">
        <v>1</v>
      </c>
      <c r="AA55" s="251"/>
      <c r="AB55" s="40">
        <v>2.5</v>
      </c>
      <c r="AC55" s="142">
        <v>4</v>
      </c>
      <c r="AD55" s="40">
        <v>3</v>
      </c>
      <c r="AE55" s="142">
        <v>4.5</v>
      </c>
      <c r="AF55" s="40" t="s">
        <v>670</v>
      </c>
      <c r="AG55" s="142" t="s">
        <v>670</v>
      </c>
      <c r="AH55" s="40">
        <v>0.5</v>
      </c>
      <c r="AI55" s="142" t="s">
        <v>670</v>
      </c>
      <c r="AJ55" s="121"/>
      <c r="AM55" s="160"/>
    </row>
    <row r="56" spans="8:39" s="13" customFormat="1" ht="15" customHeight="1">
      <c r="H56" s="164"/>
      <c r="I56" s="16"/>
      <c r="J56" s="249" t="s">
        <v>41</v>
      </c>
      <c r="K56" s="249"/>
      <c r="L56" s="249"/>
      <c r="M56" s="43">
        <f>SQRT(SUM(M55:U55)/COUNT(K33:S33))</f>
        <v>2.9140903205998696</v>
      </c>
      <c r="N56" s="158"/>
      <c r="O56" s="158"/>
      <c r="P56" s="158"/>
      <c r="Q56" s="158"/>
      <c r="R56" s="158"/>
      <c r="S56" s="158"/>
      <c r="T56" s="158"/>
      <c r="W56" s="160"/>
      <c r="X56" s="161"/>
      <c r="Z56" s="250">
        <v>2</v>
      </c>
      <c r="AA56" s="251"/>
      <c r="AB56" s="40" t="s">
        <v>670</v>
      </c>
      <c r="AC56" s="142" t="s">
        <v>670</v>
      </c>
      <c r="AD56" s="40" t="s">
        <v>670</v>
      </c>
      <c r="AE56" s="142" t="s">
        <v>670</v>
      </c>
      <c r="AF56" s="40" t="s">
        <v>670</v>
      </c>
      <c r="AG56" s="142" t="s">
        <v>670</v>
      </c>
      <c r="AH56" s="40" t="s">
        <v>670</v>
      </c>
      <c r="AI56" s="142" t="s">
        <v>670</v>
      </c>
      <c r="AJ56" s="121"/>
      <c r="AM56" s="160"/>
    </row>
    <row r="57" spans="8:39" s="13" customFormat="1" ht="15" customHeight="1">
      <c r="H57" s="164"/>
      <c r="I57" s="9"/>
      <c r="J57" s="249" t="s">
        <v>3</v>
      </c>
      <c r="K57" s="249"/>
      <c r="L57" s="249"/>
      <c r="M57" s="43">
        <f>M56/AVERAGEIF(M53:U53,"&gt;0",M53:U53)*100</f>
        <v>39.994229720488505</v>
      </c>
      <c r="N57" s="158"/>
      <c r="O57" s="158"/>
      <c r="P57" s="158"/>
      <c r="Q57" s="158"/>
      <c r="R57" s="158"/>
      <c r="S57" s="158"/>
      <c r="T57" s="158"/>
      <c r="W57" s="160"/>
      <c r="X57" s="161"/>
      <c r="Z57" s="250">
        <v>3</v>
      </c>
      <c r="AA57" s="251"/>
      <c r="AB57" s="40" t="s">
        <v>670</v>
      </c>
      <c r="AC57" s="142" t="s">
        <v>670</v>
      </c>
      <c r="AD57" s="40" t="s">
        <v>670</v>
      </c>
      <c r="AE57" s="142" t="s">
        <v>670</v>
      </c>
      <c r="AF57" s="40" t="s">
        <v>670</v>
      </c>
      <c r="AG57" s="142" t="s">
        <v>670</v>
      </c>
      <c r="AH57" s="40" t="s">
        <v>670</v>
      </c>
      <c r="AI57" s="143" t="s">
        <v>670</v>
      </c>
      <c r="AM57" s="160"/>
    </row>
    <row r="58" spans="8:39" s="13" customFormat="1" ht="15" customHeight="1" thickBot="1">
      <c r="H58" s="166"/>
      <c r="I58" s="167"/>
      <c r="J58" s="168"/>
      <c r="K58" s="168"/>
      <c r="L58" s="168"/>
      <c r="M58" s="169"/>
      <c r="N58" s="170"/>
      <c r="O58" s="170"/>
      <c r="P58" s="170"/>
      <c r="Q58" s="170"/>
      <c r="R58" s="170"/>
      <c r="S58" s="170"/>
      <c r="T58" s="170"/>
      <c r="U58" s="171"/>
      <c r="V58" s="171"/>
      <c r="W58" s="172"/>
      <c r="X58" s="179"/>
      <c r="Y58" s="171"/>
      <c r="Z58" s="171"/>
      <c r="AA58" s="171"/>
      <c r="AB58" s="171"/>
      <c r="AC58" s="171"/>
      <c r="AD58" s="171"/>
      <c r="AE58" s="171"/>
      <c r="AF58" s="171"/>
      <c r="AG58" s="171"/>
      <c r="AH58" s="171"/>
      <c r="AI58" s="171"/>
      <c r="AJ58" s="171"/>
      <c r="AK58" s="171"/>
      <c r="AL58" s="171"/>
      <c r="AM58" s="172"/>
    </row>
    <row r="59" spans="8:39" s="13" customFormat="1" ht="15" customHeight="1">
      <c r="J59" s="17"/>
      <c r="L59" s="16"/>
      <c r="P59" s="9"/>
      <c r="Q59" s="21"/>
      <c r="R59" s="9"/>
    </row>
    <row r="60" spans="8:39" s="13" customFormat="1" ht="15" customHeight="1" thickBot="1">
      <c r="I60" s="4" t="s">
        <v>36</v>
      </c>
      <c r="J60" s="5"/>
      <c r="K60" s="5"/>
      <c r="L60" s="5"/>
      <c r="M60" s="5"/>
      <c r="N60" s="5"/>
      <c r="O60" s="5"/>
      <c r="P60" s="5"/>
      <c r="Q60" s="5"/>
      <c r="R60" s="5"/>
      <c r="S60" s="5"/>
      <c r="T60" s="5"/>
      <c r="U60" s="5"/>
      <c r="V60" s="5"/>
    </row>
    <row r="61" spans="8:39" s="13" customFormat="1" ht="15" customHeight="1" thickTop="1">
      <c r="I61" s="6"/>
      <c r="J61" s="7"/>
      <c r="K61" s="7"/>
      <c r="L61" s="7"/>
      <c r="M61" s="7"/>
      <c r="N61" s="7"/>
      <c r="O61" s="7"/>
      <c r="P61" s="7"/>
      <c r="Q61" s="7"/>
      <c r="R61" s="7"/>
      <c r="S61" s="7"/>
      <c r="T61" s="7"/>
      <c r="U61" s="7"/>
      <c r="V61" s="7"/>
    </row>
    <row r="62" spans="8:39" s="13" customFormat="1" ht="15" customHeight="1">
      <c r="I62" s="248" t="s">
        <v>47</v>
      </c>
      <c r="J62" s="248"/>
      <c r="K62" s="248"/>
      <c r="L62" s="248"/>
      <c r="M62" s="248"/>
      <c r="N62" s="248"/>
      <c r="O62" s="248"/>
      <c r="P62" s="248"/>
      <c r="Q62" s="248"/>
      <c r="R62" s="248"/>
      <c r="S62" s="248"/>
      <c r="T62" s="248"/>
      <c r="U62" s="248"/>
      <c r="V62" s="248"/>
    </row>
    <row r="63" spans="8:39" s="13" customFormat="1" ht="15" customHeight="1">
      <c r="I63" s="248" t="s">
        <v>44</v>
      </c>
      <c r="J63" s="248"/>
      <c r="K63" s="248"/>
      <c r="L63" s="248"/>
      <c r="M63" s="248"/>
      <c r="N63" s="248"/>
      <c r="O63" s="248"/>
      <c r="P63" s="248"/>
      <c r="Q63" s="248"/>
      <c r="R63" s="248"/>
      <c r="S63" s="248"/>
      <c r="T63" s="248"/>
      <c r="U63" s="248"/>
      <c r="V63" s="248"/>
    </row>
    <row r="64" spans="8:39" s="13" customFormat="1" ht="15" customHeight="1">
      <c r="I64" s="248" t="s">
        <v>119</v>
      </c>
      <c r="J64" s="248"/>
      <c r="K64" s="248"/>
      <c r="L64" s="248"/>
      <c r="M64" s="248"/>
      <c r="N64" s="248"/>
      <c r="O64" s="248"/>
      <c r="P64" s="248"/>
      <c r="Q64" s="248"/>
      <c r="R64" s="248"/>
      <c r="S64" s="248"/>
      <c r="T64" s="248"/>
      <c r="U64" s="248"/>
      <c r="V64" s="248"/>
    </row>
    <row r="65" spans="9:36" s="13" customFormat="1" ht="15" customHeight="1">
      <c r="I65" s="248" t="s">
        <v>45</v>
      </c>
      <c r="J65" s="248"/>
      <c r="K65" s="248"/>
      <c r="L65" s="248"/>
      <c r="M65" s="248"/>
      <c r="N65" s="248"/>
      <c r="O65" s="248"/>
      <c r="P65" s="248"/>
      <c r="Q65" s="248"/>
      <c r="R65" s="248"/>
      <c r="S65" s="248"/>
      <c r="T65" s="248"/>
      <c r="U65" s="248"/>
      <c r="V65" s="248"/>
    </row>
    <row r="66" spans="9:36" s="13" customFormat="1" ht="15" customHeight="1">
      <c r="I66" s="75"/>
      <c r="J66" s="75"/>
      <c r="K66" s="75"/>
      <c r="L66" s="75"/>
      <c r="M66" s="75"/>
      <c r="N66" s="75"/>
      <c r="O66" s="75"/>
      <c r="P66" s="75"/>
      <c r="Q66" s="75"/>
      <c r="R66" s="75"/>
      <c r="S66" s="75"/>
      <c r="T66" s="75"/>
      <c r="U66" s="75"/>
      <c r="V66" s="75"/>
    </row>
    <row r="67" spans="9:36" s="13" customFormat="1" ht="15" customHeight="1">
      <c r="I67" s="11" t="s">
        <v>67</v>
      </c>
      <c r="J67" s="75"/>
      <c r="K67" s="75"/>
      <c r="L67" s="75"/>
      <c r="M67" s="75"/>
      <c r="N67" s="75"/>
      <c r="O67" s="75"/>
      <c r="P67" s="75"/>
      <c r="Q67" s="75"/>
      <c r="R67" s="75"/>
      <c r="S67" s="75"/>
      <c r="T67" s="75"/>
      <c r="U67" s="75"/>
      <c r="V67" s="75"/>
    </row>
    <row r="68" spans="9:36" s="13" customFormat="1" ht="15" customHeight="1">
      <c r="I68" s="76"/>
      <c r="J68" s="76"/>
      <c r="K68" s="76"/>
      <c r="L68" s="76"/>
      <c r="M68" s="76"/>
      <c r="N68" s="76"/>
      <c r="O68" s="76"/>
      <c r="P68" s="76"/>
      <c r="Q68" s="76"/>
      <c r="R68" s="76"/>
      <c r="S68" s="76"/>
      <c r="T68" s="76"/>
      <c r="U68" s="76"/>
      <c r="V68" s="76"/>
    </row>
    <row r="69" spans="9:36" s="13" customFormat="1" ht="15" customHeight="1">
      <c r="I69" s="77" t="s">
        <v>68</v>
      </c>
      <c r="J69" s="78"/>
      <c r="K69" s="78"/>
      <c r="L69" s="85"/>
      <c r="N69" s="77" t="s">
        <v>69</v>
      </c>
      <c r="O69" s="78"/>
      <c r="P69" s="78"/>
      <c r="Q69" s="85"/>
      <c r="S69" s="77" t="s">
        <v>78</v>
      </c>
      <c r="T69" s="78"/>
      <c r="U69" s="86"/>
      <c r="V69" s="87"/>
    </row>
    <row r="70" spans="9:36" s="13" customFormat="1" ht="15" customHeight="1">
      <c r="I70" s="79" t="s">
        <v>70</v>
      </c>
      <c r="J70" s="80"/>
      <c r="K70" s="88">
        <v>5.0000000000000001E-3</v>
      </c>
      <c r="L70" s="81" t="s">
        <v>72</v>
      </c>
      <c r="N70" s="79" t="s">
        <v>70</v>
      </c>
      <c r="O70" s="80"/>
      <c r="P70" s="88">
        <v>5.0000000000000001E-3</v>
      </c>
      <c r="Q70" s="81" t="s">
        <v>72</v>
      </c>
      <c r="S70" s="79" t="s">
        <v>75</v>
      </c>
      <c r="T70" s="80"/>
      <c r="U70" s="88">
        <v>1.7999999999999999E-2</v>
      </c>
      <c r="V70" s="81" t="s">
        <v>72</v>
      </c>
    </row>
    <row r="71" spans="9:36" s="13" customFormat="1" ht="15" customHeight="1">
      <c r="I71" s="79" t="s">
        <v>71</v>
      </c>
      <c r="J71" s="80"/>
      <c r="K71" s="88">
        <v>0.03</v>
      </c>
      <c r="L71" s="81" t="s">
        <v>72</v>
      </c>
      <c r="N71" s="79" t="s">
        <v>71</v>
      </c>
      <c r="O71" s="80"/>
      <c r="P71" s="88">
        <v>0.03</v>
      </c>
      <c r="Q71" s="81" t="s">
        <v>72</v>
      </c>
      <c r="S71" s="79" t="s">
        <v>76</v>
      </c>
      <c r="T71" s="80"/>
      <c r="U71" s="88">
        <v>4.0000000000000001E-3</v>
      </c>
      <c r="V71" s="81" t="s">
        <v>72</v>
      </c>
    </row>
    <row r="72" spans="9:36" s="13" customFormat="1" ht="15" customHeight="1">
      <c r="I72" s="79" t="s">
        <v>73</v>
      </c>
      <c r="J72" s="80"/>
      <c r="K72" s="88">
        <v>9000</v>
      </c>
      <c r="L72" s="81" t="s">
        <v>74</v>
      </c>
      <c r="N72" s="79" t="s">
        <v>73</v>
      </c>
      <c r="O72" s="80"/>
      <c r="P72" s="88">
        <v>9000</v>
      </c>
      <c r="Q72" s="81" t="s">
        <v>74</v>
      </c>
      <c r="S72" s="79" t="s">
        <v>73</v>
      </c>
      <c r="T72" s="80"/>
      <c r="U72" s="88">
        <v>9000</v>
      </c>
      <c r="V72" s="81" t="s">
        <v>74</v>
      </c>
    </row>
    <row r="73" spans="9:36" s="13" customFormat="1" ht="15" customHeight="1">
      <c r="I73" s="79"/>
      <c r="J73" s="80"/>
      <c r="K73" s="80"/>
      <c r="L73" s="81"/>
      <c r="M73" s="76"/>
      <c r="N73" s="79"/>
      <c r="O73" s="80"/>
      <c r="P73" s="80"/>
      <c r="Q73" s="81"/>
      <c r="R73" s="76"/>
      <c r="S73" s="79"/>
      <c r="T73" s="80"/>
      <c r="U73" s="80"/>
      <c r="V73" s="81"/>
    </row>
    <row r="74" spans="9:36" s="13" customFormat="1" ht="15" customHeight="1">
      <c r="I74" s="79"/>
      <c r="J74" s="80"/>
      <c r="K74" s="80"/>
      <c r="L74" s="81"/>
      <c r="M74" s="76"/>
      <c r="N74" s="79"/>
      <c r="O74" s="80"/>
      <c r="P74" s="80"/>
      <c r="Q74" s="81"/>
      <c r="R74" s="76"/>
      <c r="S74" s="79"/>
      <c r="T74" s="80"/>
      <c r="U74" s="80"/>
      <c r="V74" s="81"/>
    </row>
    <row r="75" spans="9:36" s="13" customFormat="1" ht="15" customHeight="1">
      <c r="I75" s="79"/>
      <c r="J75" s="80"/>
      <c r="K75" s="80"/>
      <c r="L75" s="81"/>
      <c r="M75" s="76"/>
      <c r="N75" s="79"/>
      <c r="O75" s="80"/>
      <c r="P75" s="80"/>
      <c r="Q75" s="81"/>
      <c r="R75" s="76"/>
      <c r="S75" s="79"/>
      <c r="T75" s="80"/>
      <c r="U75" s="80"/>
      <c r="V75" s="81"/>
    </row>
    <row r="76" spans="9:36" s="13" customFormat="1" ht="15" customHeight="1">
      <c r="I76" s="82"/>
      <c r="J76" s="83"/>
      <c r="K76" s="83"/>
      <c r="L76" s="84"/>
      <c r="M76" s="76"/>
      <c r="N76" s="82"/>
      <c r="O76" s="83"/>
      <c r="P76" s="83"/>
      <c r="Q76" s="84"/>
      <c r="R76" s="76"/>
      <c r="S76" s="82"/>
      <c r="T76" s="83"/>
      <c r="U76" s="83"/>
      <c r="V76" s="84"/>
    </row>
    <row r="77" spans="9:36" s="13" customFormat="1" ht="15" customHeight="1">
      <c r="J77" s="17"/>
      <c r="L77" s="16"/>
      <c r="P77" s="9"/>
      <c r="Q77" s="21"/>
      <c r="R77" s="9"/>
    </row>
    <row r="78" spans="9:36" s="13" customFormat="1" ht="15" customHeight="1">
      <c r="I78" s="22" t="s">
        <v>4</v>
      </c>
      <c r="J78" s="1"/>
      <c r="K78" s="8"/>
      <c r="L78" s="8"/>
      <c r="M78" s="8"/>
      <c r="N78" s="8"/>
      <c r="O78" s="8"/>
      <c r="P78" s="8"/>
      <c r="Q78" s="8"/>
      <c r="R78" s="8"/>
      <c r="S78" s="1"/>
      <c r="T78" s="1"/>
      <c r="Z78" s="22" t="s">
        <v>43</v>
      </c>
      <c r="AA78" s="1"/>
      <c r="AC78" s="1"/>
      <c r="AD78" s="1"/>
      <c r="AE78" s="1"/>
      <c r="AF78" s="1"/>
      <c r="AG78" s="1"/>
      <c r="AH78" s="1"/>
      <c r="AI78" s="1"/>
      <c r="AJ78" s="64" t="s">
        <v>61</v>
      </c>
    </row>
    <row r="79" spans="9:36" s="13" customFormat="1" ht="43.5">
      <c r="I79" s="23" t="s">
        <v>0</v>
      </c>
      <c r="J79" s="23" t="s">
        <v>759</v>
      </c>
      <c r="K79" s="23" t="s">
        <v>10</v>
      </c>
      <c r="L79" s="23" t="s">
        <v>11</v>
      </c>
      <c r="M79" s="23" t="s">
        <v>12</v>
      </c>
      <c r="N79" s="23" t="s">
        <v>13</v>
      </c>
      <c r="O79" s="23" t="s">
        <v>14</v>
      </c>
      <c r="P79" s="23" t="s">
        <v>15</v>
      </c>
      <c r="Q79" s="23" t="s">
        <v>16</v>
      </c>
      <c r="R79" s="23" t="s">
        <v>2</v>
      </c>
      <c r="S79" s="23" t="s">
        <v>17</v>
      </c>
      <c r="T79" s="23" t="s">
        <v>690</v>
      </c>
      <c r="Z79" s="23" t="s">
        <v>0</v>
      </c>
      <c r="AA79" s="23" t="s">
        <v>42</v>
      </c>
      <c r="AB79" s="23" t="s">
        <v>10</v>
      </c>
      <c r="AC79" s="23" t="s">
        <v>11</v>
      </c>
      <c r="AD79" s="23" t="s">
        <v>12</v>
      </c>
      <c r="AE79" s="23" t="s">
        <v>13</v>
      </c>
      <c r="AF79" s="23" t="s">
        <v>14</v>
      </c>
      <c r="AG79" s="23" t="s">
        <v>15</v>
      </c>
      <c r="AH79" s="23" t="s">
        <v>16</v>
      </c>
      <c r="AI79" s="23" t="s">
        <v>2</v>
      </c>
      <c r="AJ79" s="23" t="s">
        <v>17</v>
      </c>
    </row>
    <row r="80" spans="9:36" s="13" customFormat="1" ht="15" customHeight="1">
      <c r="I80" s="45">
        <v>0</v>
      </c>
      <c r="J80" s="35">
        <v>0</v>
      </c>
      <c r="K80" s="25">
        <v>0</v>
      </c>
      <c r="L80" s="25">
        <v>0</v>
      </c>
      <c r="M80" s="25">
        <v>0</v>
      </c>
      <c r="N80" s="25">
        <v>0</v>
      </c>
      <c r="O80" s="25">
        <v>0</v>
      </c>
      <c r="P80" s="25">
        <v>0</v>
      </c>
      <c r="Q80" s="25">
        <v>0</v>
      </c>
      <c r="R80" s="25">
        <v>0</v>
      </c>
      <c r="S80" s="25">
        <v>0</v>
      </c>
      <c r="T80" s="25">
        <v>81</v>
      </c>
      <c r="Z80" s="65">
        <v>1E-10</v>
      </c>
      <c r="AA80" s="66">
        <f t="shared" ref="AA80:AA143" si="3">J80/$P$39</f>
        <v>0</v>
      </c>
      <c r="AB80" s="26">
        <f t="array" ref="AB80:AJ379">ViscowaveEXL(L25:O27,L12:P17,U39,K39,K33:S33,Z80:Z430,AA80:AA430,Z81)</f>
        <v>0</v>
      </c>
      <c r="AC80" s="26">
        <v>0</v>
      </c>
      <c r="AD80" s="26">
        <v>0</v>
      </c>
      <c r="AE80" s="26">
        <v>0</v>
      </c>
      <c r="AF80" s="26">
        <v>0</v>
      </c>
      <c r="AG80" s="26">
        <v>0</v>
      </c>
      <c r="AH80" s="26">
        <v>0</v>
      </c>
      <c r="AI80" s="26">
        <v>0</v>
      </c>
      <c r="AJ80" s="26">
        <v>0</v>
      </c>
    </row>
    <row r="81" spans="9:36" s="13" customFormat="1" ht="15" customHeight="1">
      <c r="I81" s="42">
        <v>2.0000000000000001E-4</v>
      </c>
      <c r="J81" s="35">
        <v>0</v>
      </c>
      <c r="K81" s="25">
        <v>0</v>
      </c>
      <c r="L81" s="25">
        <v>0</v>
      </c>
      <c r="M81" s="25">
        <v>0</v>
      </c>
      <c r="N81" s="25">
        <v>0</v>
      </c>
      <c r="O81" s="25">
        <v>0</v>
      </c>
      <c r="P81" s="25">
        <v>0</v>
      </c>
      <c r="Q81" s="25">
        <v>0</v>
      </c>
      <c r="R81" s="25">
        <v>0</v>
      </c>
      <c r="S81" s="25">
        <v>0</v>
      </c>
      <c r="T81" s="25">
        <v>81</v>
      </c>
      <c r="Z81" s="67">
        <v>2.0000000000000001E-4</v>
      </c>
      <c r="AA81" s="66">
        <f t="shared" si="3"/>
        <v>0</v>
      </c>
      <c r="AB81" s="26">
        <v>0</v>
      </c>
      <c r="AC81" s="26">
        <v>0</v>
      </c>
      <c r="AD81" s="26">
        <v>0</v>
      </c>
      <c r="AE81" s="26">
        <v>0</v>
      </c>
      <c r="AF81" s="26">
        <v>0</v>
      </c>
      <c r="AG81" s="26">
        <v>0</v>
      </c>
      <c r="AH81" s="26">
        <v>0</v>
      </c>
      <c r="AI81" s="26">
        <v>0</v>
      </c>
      <c r="AJ81" s="26">
        <v>0</v>
      </c>
    </row>
    <row r="82" spans="9:36" s="13" customFormat="1" ht="15" customHeight="1">
      <c r="I82" s="42">
        <v>4.0000000000000002E-4</v>
      </c>
      <c r="J82" s="35">
        <v>0</v>
      </c>
      <c r="K82" s="25">
        <v>0</v>
      </c>
      <c r="L82" s="25">
        <v>0</v>
      </c>
      <c r="M82" s="25">
        <v>0</v>
      </c>
      <c r="N82" s="25">
        <v>0</v>
      </c>
      <c r="O82" s="25">
        <v>0</v>
      </c>
      <c r="P82" s="25">
        <v>0</v>
      </c>
      <c r="Q82" s="25">
        <v>0</v>
      </c>
      <c r="R82" s="25">
        <v>0</v>
      </c>
      <c r="S82" s="25">
        <v>0</v>
      </c>
      <c r="T82" s="25">
        <v>81</v>
      </c>
      <c r="Z82" s="67">
        <v>4.0000000000000002E-4</v>
      </c>
      <c r="AA82" s="66">
        <f t="shared" si="3"/>
        <v>0</v>
      </c>
      <c r="AB82" s="26">
        <v>0</v>
      </c>
      <c r="AC82" s="26">
        <v>0</v>
      </c>
      <c r="AD82" s="26">
        <v>0</v>
      </c>
      <c r="AE82" s="26">
        <v>0</v>
      </c>
      <c r="AF82" s="26">
        <v>0</v>
      </c>
      <c r="AG82" s="26">
        <v>0</v>
      </c>
      <c r="AH82" s="26">
        <v>0</v>
      </c>
      <c r="AI82" s="26">
        <v>0</v>
      </c>
      <c r="AJ82" s="26">
        <v>0</v>
      </c>
    </row>
    <row r="83" spans="9:36" s="13" customFormat="1" ht="15" customHeight="1">
      <c r="I83" s="42">
        <v>5.9999999999999995E-4</v>
      </c>
      <c r="J83" s="35">
        <v>0</v>
      </c>
      <c r="K83" s="25">
        <v>-3.9370059999999998E-3</v>
      </c>
      <c r="L83" s="25">
        <v>0</v>
      </c>
      <c r="M83" s="25">
        <v>0</v>
      </c>
      <c r="N83" s="25">
        <v>0</v>
      </c>
      <c r="O83" s="25">
        <v>0</v>
      </c>
      <c r="P83" s="25">
        <v>0</v>
      </c>
      <c r="Q83" s="25">
        <v>0</v>
      </c>
      <c r="R83" s="25">
        <v>0</v>
      </c>
      <c r="S83" s="25">
        <v>0</v>
      </c>
      <c r="T83" s="25">
        <v>81</v>
      </c>
      <c r="Z83" s="67">
        <v>5.9999999999999995E-4</v>
      </c>
      <c r="AA83" s="66">
        <f t="shared" si="3"/>
        <v>0</v>
      </c>
      <c r="AB83" s="26">
        <v>0</v>
      </c>
      <c r="AC83" s="26">
        <v>0</v>
      </c>
      <c r="AD83" s="26">
        <v>0</v>
      </c>
      <c r="AE83" s="26">
        <v>0</v>
      </c>
      <c r="AF83" s="26">
        <v>0</v>
      </c>
      <c r="AG83" s="26">
        <v>0</v>
      </c>
      <c r="AH83" s="26">
        <v>0</v>
      </c>
      <c r="AI83" s="26">
        <v>0</v>
      </c>
      <c r="AJ83" s="26">
        <v>0</v>
      </c>
    </row>
    <row r="84" spans="9:36" s="13" customFormat="1" ht="15" customHeight="1">
      <c r="I84" s="42">
        <v>8.0000000000000004E-4</v>
      </c>
      <c r="J84" s="35">
        <v>0</v>
      </c>
      <c r="K84" s="25">
        <v>-3.9370079999999997E-3</v>
      </c>
      <c r="L84" s="25">
        <v>0</v>
      </c>
      <c r="M84" s="25">
        <v>0</v>
      </c>
      <c r="N84" s="25">
        <v>0</v>
      </c>
      <c r="O84" s="25">
        <v>-3.9370079999999997E-3</v>
      </c>
      <c r="P84" s="25">
        <v>0</v>
      </c>
      <c r="Q84" s="25">
        <v>0</v>
      </c>
      <c r="R84" s="25">
        <v>0</v>
      </c>
      <c r="S84" s="25">
        <v>0</v>
      </c>
      <c r="T84" s="25">
        <v>81</v>
      </c>
      <c r="Z84" s="67">
        <v>8.0000000000000004E-4</v>
      </c>
      <c r="AA84" s="66">
        <f t="shared" si="3"/>
        <v>0</v>
      </c>
      <c r="AB84" s="26">
        <v>0</v>
      </c>
      <c r="AC84" s="26">
        <v>0</v>
      </c>
      <c r="AD84" s="26">
        <v>0</v>
      </c>
      <c r="AE84" s="26">
        <v>0</v>
      </c>
      <c r="AF84" s="26">
        <v>0</v>
      </c>
      <c r="AG84" s="26">
        <v>0</v>
      </c>
      <c r="AH84" s="26">
        <v>0</v>
      </c>
      <c r="AI84" s="26">
        <v>0</v>
      </c>
      <c r="AJ84" s="26">
        <v>0</v>
      </c>
    </row>
    <row r="85" spans="9:36" s="13" customFormat="1" ht="15" customHeight="1">
      <c r="I85" s="42">
        <v>1E-3</v>
      </c>
      <c r="J85" s="35">
        <v>0</v>
      </c>
      <c r="K85" s="25">
        <v>-3.9370079999999997E-3</v>
      </c>
      <c r="L85" s="25">
        <v>0</v>
      </c>
      <c r="M85" s="25">
        <v>0</v>
      </c>
      <c r="N85" s="25">
        <v>-3.9370079999999997E-3</v>
      </c>
      <c r="O85" s="25">
        <v>-3.9370079999999997E-3</v>
      </c>
      <c r="P85" s="25">
        <v>0</v>
      </c>
      <c r="Q85" s="25">
        <v>0</v>
      </c>
      <c r="R85" s="25">
        <v>0</v>
      </c>
      <c r="S85" s="25">
        <v>0</v>
      </c>
      <c r="T85" s="25">
        <v>81</v>
      </c>
      <c r="Z85" s="67">
        <v>1E-3</v>
      </c>
      <c r="AA85" s="66">
        <f t="shared" si="3"/>
        <v>0</v>
      </c>
      <c r="AB85" s="26">
        <v>0</v>
      </c>
      <c r="AC85" s="26">
        <v>0</v>
      </c>
      <c r="AD85" s="26">
        <v>0</v>
      </c>
      <c r="AE85" s="26">
        <v>0</v>
      </c>
      <c r="AF85" s="26">
        <v>0</v>
      </c>
      <c r="AG85" s="26">
        <v>0</v>
      </c>
      <c r="AH85" s="26">
        <v>0</v>
      </c>
      <c r="AI85" s="26">
        <v>0</v>
      </c>
      <c r="AJ85" s="26">
        <v>0</v>
      </c>
    </row>
    <row r="86" spans="9:36" s="13" customFormat="1" ht="15" customHeight="1">
      <c r="I86" s="42">
        <v>1.1999999999999999E-3</v>
      </c>
      <c r="J86" s="35">
        <v>0</v>
      </c>
      <c r="K86" s="25">
        <v>-3.9370079999999997E-3</v>
      </c>
      <c r="L86" s="25">
        <v>-3.937004E-3</v>
      </c>
      <c r="M86" s="25">
        <v>0</v>
      </c>
      <c r="N86" s="25">
        <v>-3.9370079999999997E-3</v>
      </c>
      <c r="O86" s="25">
        <v>-3.9370079999999997E-3</v>
      </c>
      <c r="P86" s="25">
        <v>0</v>
      </c>
      <c r="Q86" s="25">
        <v>0</v>
      </c>
      <c r="R86" s="25">
        <v>0</v>
      </c>
      <c r="S86" s="25">
        <v>0</v>
      </c>
      <c r="T86" s="25">
        <v>81</v>
      </c>
      <c r="Z86" s="67">
        <v>1.1999999999999999E-3</v>
      </c>
      <c r="AA86" s="66">
        <f t="shared" si="3"/>
        <v>0</v>
      </c>
      <c r="AB86" s="26">
        <v>0</v>
      </c>
      <c r="AC86" s="26">
        <v>0</v>
      </c>
      <c r="AD86" s="26">
        <v>0</v>
      </c>
      <c r="AE86" s="26">
        <v>0</v>
      </c>
      <c r="AF86" s="26">
        <v>0</v>
      </c>
      <c r="AG86" s="26">
        <v>0</v>
      </c>
      <c r="AH86" s="26">
        <v>0</v>
      </c>
      <c r="AI86" s="26">
        <v>0</v>
      </c>
      <c r="AJ86" s="26">
        <v>0</v>
      </c>
    </row>
    <row r="87" spans="9:36" s="13" customFormat="1" ht="15" customHeight="1">
      <c r="I87" s="42">
        <v>1.4E-3</v>
      </c>
      <c r="J87" s="35">
        <v>0</v>
      </c>
      <c r="K87" s="25">
        <v>-3.9370079999999997E-3</v>
      </c>
      <c r="L87" s="25">
        <v>-3.9370079999999997E-3</v>
      </c>
      <c r="M87" s="25">
        <v>0</v>
      </c>
      <c r="N87" s="25">
        <v>-3.9370079999999997E-3</v>
      </c>
      <c r="O87" s="25">
        <v>-3.9370079999999997E-3</v>
      </c>
      <c r="P87" s="25">
        <v>0</v>
      </c>
      <c r="Q87" s="25">
        <v>0</v>
      </c>
      <c r="R87" s="25">
        <v>0</v>
      </c>
      <c r="S87" s="25">
        <v>0</v>
      </c>
      <c r="T87" s="25">
        <v>81</v>
      </c>
      <c r="Z87" s="67">
        <v>1.4E-3</v>
      </c>
      <c r="AA87" s="66">
        <f t="shared" si="3"/>
        <v>0</v>
      </c>
      <c r="AB87" s="26">
        <v>0</v>
      </c>
      <c r="AC87" s="26">
        <v>0</v>
      </c>
      <c r="AD87" s="26">
        <v>0</v>
      </c>
      <c r="AE87" s="26">
        <v>0</v>
      </c>
      <c r="AF87" s="26">
        <v>0</v>
      </c>
      <c r="AG87" s="26">
        <v>0</v>
      </c>
      <c r="AH87" s="26">
        <v>0</v>
      </c>
      <c r="AI87" s="26">
        <v>0</v>
      </c>
      <c r="AJ87" s="26">
        <v>0</v>
      </c>
    </row>
    <row r="88" spans="9:36" s="13" customFormat="1" ht="15" customHeight="1">
      <c r="I88" s="42">
        <v>1.6000000000000001E-3</v>
      </c>
      <c r="J88" s="35">
        <v>3.9718501580000001</v>
      </c>
      <c r="K88" s="25">
        <v>-7.8740159999999993E-3</v>
      </c>
      <c r="L88" s="25">
        <v>-3.9370079999999997E-3</v>
      </c>
      <c r="M88" s="25">
        <v>0</v>
      </c>
      <c r="N88" s="25">
        <v>-3.9370079999999997E-3</v>
      </c>
      <c r="O88" s="25">
        <v>-3.9370079999999997E-3</v>
      </c>
      <c r="P88" s="25">
        <v>0</v>
      </c>
      <c r="Q88" s="25">
        <v>0</v>
      </c>
      <c r="R88" s="25">
        <v>0</v>
      </c>
      <c r="S88" s="25">
        <v>0</v>
      </c>
      <c r="T88" s="25">
        <v>81</v>
      </c>
      <c r="Z88" s="67">
        <v>1.6000000000000001E-3</v>
      </c>
      <c r="AA88" s="66">
        <f t="shared" si="3"/>
        <v>4.0128390906118668E-4</v>
      </c>
      <c r="AB88" s="26">
        <v>5.9252968723571077E-8</v>
      </c>
      <c r="AC88" s="26">
        <v>-4.7747172350686825E-9</v>
      </c>
      <c r="AD88" s="26">
        <v>-1.2620130841687154E-10</v>
      </c>
      <c r="AE88" s="26">
        <v>-9.6226204169603762E-10</v>
      </c>
      <c r="AF88" s="26">
        <v>4.6321928034520338E-10</v>
      </c>
      <c r="AG88" s="26">
        <v>-3.3990350767379628E-10</v>
      </c>
      <c r="AH88" s="26">
        <v>1.6337324970444824E-10</v>
      </c>
      <c r="AI88" s="26">
        <v>-1.3987388133909433E-11</v>
      </c>
      <c r="AJ88" s="26">
        <v>0</v>
      </c>
    </row>
    <row r="89" spans="9:36" s="13" customFormat="1" ht="15" customHeight="1">
      <c r="I89" s="42">
        <v>1.8E-3</v>
      </c>
      <c r="J89" s="35">
        <v>11.915550229999999</v>
      </c>
      <c r="K89" s="25">
        <v>-7.8740159999999993E-3</v>
      </c>
      <c r="L89" s="25">
        <v>-3.9370079999999997E-3</v>
      </c>
      <c r="M89" s="25">
        <v>0</v>
      </c>
      <c r="N89" s="25">
        <v>-3.9370079999999997E-3</v>
      </c>
      <c r="O89" s="25">
        <v>-3.9370079999999997E-3</v>
      </c>
      <c r="P89" s="25">
        <v>0</v>
      </c>
      <c r="Q89" s="25">
        <v>0</v>
      </c>
      <c r="R89" s="25">
        <v>0</v>
      </c>
      <c r="S89" s="25">
        <v>0</v>
      </c>
      <c r="T89" s="25">
        <v>81</v>
      </c>
      <c r="Z89" s="67">
        <v>1.8E-3</v>
      </c>
      <c r="AA89" s="66">
        <f t="shared" si="3"/>
        <v>1.2038517025317553E-3</v>
      </c>
      <c r="AB89" s="26">
        <v>6.4944269347079356E-5</v>
      </c>
      <c r="AC89" s="26">
        <v>3.8474684769483594E-5</v>
      </c>
      <c r="AD89" s="26">
        <v>2.814429037221903E-5</v>
      </c>
      <c r="AE89" s="26">
        <v>1.7078020905087108E-5</v>
      </c>
      <c r="AF89" s="26">
        <v>9.4986003313357796E-6</v>
      </c>
      <c r="AG89" s="26">
        <v>1.598165618296196E-6</v>
      </c>
      <c r="AH89" s="26">
        <v>-4.1808257678869013E-7</v>
      </c>
      <c r="AI89" s="26">
        <v>-4.5412145776798771E-7</v>
      </c>
      <c r="AJ89" s="26">
        <v>0</v>
      </c>
    </row>
    <row r="90" spans="9:36">
      <c r="I90" s="42">
        <v>2E-3</v>
      </c>
      <c r="J90" s="35">
        <v>23.831111910000001</v>
      </c>
      <c r="K90" s="25">
        <v>-7.8740159999999993E-3</v>
      </c>
      <c r="L90" s="25">
        <v>-3.9370079999999997E-3</v>
      </c>
      <c r="M90" s="25">
        <v>0</v>
      </c>
      <c r="N90" s="25">
        <v>-3.9370079999999997E-3</v>
      </c>
      <c r="O90" s="25">
        <v>-3.9370079999999997E-3</v>
      </c>
      <c r="P90" s="25">
        <v>0</v>
      </c>
      <c r="Q90" s="25">
        <v>0</v>
      </c>
      <c r="R90" s="25">
        <v>0</v>
      </c>
      <c r="S90" s="25">
        <v>0</v>
      </c>
      <c r="T90" s="25">
        <v>81</v>
      </c>
      <c r="Z90" s="67">
        <v>2E-3</v>
      </c>
      <c r="AA90" s="66">
        <f t="shared" si="3"/>
        <v>2.4077045618797494E-3</v>
      </c>
      <c r="AB90" s="26">
        <v>2.7605114129038356E-4</v>
      </c>
      <c r="AC90" s="26">
        <v>1.6957427720134979E-4</v>
      </c>
      <c r="AD90" s="26">
        <v>1.2689513931493952E-4</v>
      </c>
      <c r="AE90" s="26">
        <v>7.9997563677426851E-5</v>
      </c>
      <c r="AF90" s="26">
        <v>4.6739854857038843E-5</v>
      </c>
      <c r="AG90" s="26">
        <v>1.0006554921049445E-5</v>
      </c>
      <c r="AH90" s="26">
        <v>-1.0489108518172018E-6</v>
      </c>
      <c r="AI90" s="26">
        <v>-2.2305779154698415E-6</v>
      </c>
      <c r="AJ90" s="26">
        <v>0</v>
      </c>
    </row>
    <row r="91" spans="9:36" s="24" customFormat="1">
      <c r="I91" s="42">
        <v>2.2000000000000001E-3</v>
      </c>
      <c r="J91" s="35">
        <v>39.718517310000003</v>
      </c>
      <c r="K91" s="25">
        <v>-7.8740159999999993E-3</v>
      </c>
      <c r="L91" s="25">
        <v>-3.9370079999999997E-3</v>
      </c>
      <c r="M91" s="25">
        <v>0</v>
      </c>
      <c r="N91" s="25">
        <v>-3.9370079999999997E-3</v>
      </c>
      <c r="O91" s="25">
        <v>-7.8740159999999993E-3</v>
      </c>
      <c r="P91" s="25">
        <v>0</v>
      </c>
      <c r="Q91" s="25">
        <v>0</v>
      </c>
      <c r="R91" s="25">
        <v>0</v>
      </c>
      <c r="S91" s="25">
        <v>0</v>
      </c>
      <c r="T91" s="25">
        <v>81</v>
      </c>
      <c r="Z91" s="67">
        <v>2.2000000000000001E-3</v>
      </c>
      <c r="AA91" s="66">
        <f t="shared" si="3"/>
        <v>4.0128406798450051E-3</v>
      </c>
      <c r="AB91" s="26">
        <v>7.2307547195295306E-4</v>
      </c>
      <c r="AC91" s="26">
        <v>4.5680156191395792E-4</v>
      </c>
      <c r="AD91" s="26">
        <v>3.4795472830062503E-4</v>
      </c>
      <c r="AE91" s="26">
        <v>2.2584116726771152E-4</v>
      </c>
      <c r="AF91" s="26">
        <v>1.368671258293749E-4</v>
      </c>
      <c r="AG91" s="26">
        <v>3.4116284945543767E-5</v>
      </c>
      <c r="AH91" s="26">
        <v>-4.9384049028979227E-7</v>
      </c>
      <c r="AI91" s="26">
        <v>-6.267002063052438E-6</v>
      </c>
      <c r="AJ91" s="26">
        <v>0</v>
      </c>
    </row>
    <row r="92" spans="9:36">
      <c r="I92" s="42">
        <v>2.3999999999999998E-3</v>
      </c>
      <c r="J92" s="35">
        <v>59.577774130000002</v>
      </c>
      <c r="K92" s="25">
        <v>-1.1811024999999999E-2</v>
      </c>
      <c r="L92" s="25">
        <v>-3.9370079999999997E-3</v>
      </c>
      <c r="M92" s="25">
        <v>0</v>
      </c>
      <c r="N92" s="25">
        <v>-3.9370079999999997E-3</v>
      </c>
      <c r="O92" s="25">
        <v>-7.8740159999999993E-3</v>
      </c>
      <c r="P92" s="25">
        <v>0</v>
      </c>
      <c r="Q92" s="25">
        <v>0</v>
      </c>
      <c r="R92" s="25">
        <v>0</v>
      </c>
      <c r="S92" s="25">
        <v>0</v>
      </c>
      <c r="T92" s="25">
        <v>81</v>
      </c>
      <c r="Z92" s="67">
        <v>2.3999999999999998E-3</v>
      </c>
      <c r="AA92" s="66">
        <f t="shared" si="3"/>
        <v>6.0192608343738133E-3</v>
      </c>
      <c r="AB92" s="26">
        <v>1.5000587964103327E-3</v>
      </c>
      <c r="AC92" s="26">
        <v>9.6962924553678357E-4</v>
      </c>
      <c r="AD92" s="26">
        <v>7.4930546553846099E-4</v>
      </c>
      <c r="AE92" s="26">
        <v>4.9781860009199088E-4</v>
      </c>
      <c r="AF92" s="26">
        <v>3.1049472168841684E-4</v>
      </c>
      <c r="AG92" s="26">
        <v>8.6258813296946662E-5</v>
      </c>
      <c r="AH92" s="26">
        <v>4.1018179594015579E-6</v>
      </c>
      <c r="AI92" s="26">
        <v>-1.3298969785974272E-5</v>
      </c>
      <c r="AJ92" s="26">
        <v>0</v>
      </c>
    </row>
    <row r="93" spans="9:36">
      <c r="I93" s="42">
        <v>2.5999999999999999E-3</v>
      </c>
      <c r="J93" s="35">
        <v>87.380722210000002</v>
      </c>
      <c r="K93" s="25">
        <v>-1.1811024999999999E-2</v>
      </c>
      <c r="L93" s="25">
        <v>-3.9370079999999997E-3</v>
      </c>
      <c r="M93" s="25">
        <v>0</v>
      </c>
      <c r="N93" s="25">
        <v>-7.8740159999999993E-3</v>
      </c>
      <c r="O93" s="25">
        <v>-7.8740159999999993E-3</v>
      </c>
      <c r="P93" s="25">
        <v>0</v>
      </c>
      <c r="Q93" s="25">
        <v>0</v>
      </c>
      <c r="R93" s="25">
        <v>0</v>
      </c>
      <c r="S93" s="25">
        <v>0</v>
      </c>
      <c r="T93" s="25">
        <v>81</v>
      </c>
      <c r="Z93" s="67">
        <v>2.5999999999999999E-3</v>
      </c>
      <c r="AA93" s="66">
        <f t="shared" si="3"/>
        <v>8.8282478920793314E-3</v>
      </c>
      <c r="AB93" s="26">
        <v>2.70476905280863E-3</v>
      </c>
      <c r="AC93" s="26">
        <v>1.7819886862107121E-3</v>
      </c>
      <c r="AD93" s="26">
        <v>1.3932366881676968E-3</v>
      </c>
      <c r="AE93" s="26">
        <v>9.4363494381846191E-4</v>
      </c>
      <c r="AF93" s="26">
        <v>6.0252061328807847E-4</v>
      </c>
      <c r="AG93" s="26">
        <v>1.8193753668981657E-4</v>
      </c>
      <c r="AH93" s="26">
        <v>1.7120537565743962E-5</v>
      </c>
      <c r="AI93" s="26">
        <v>-2.3657994956235206E-5</v>
      </c>
      <c r="AJ93" s="26">
        <v>0</v>
      </c>
    </row>
    <row r="94" spans="9:36">
      <c r="I94" s="42">
        <v>2.8E-3</v>
      </c>
      <c r="J94" s="35">
        <v>115.1837158</v>
      </c>
      <c r="K94" s="25">
        <v>-1.5748030999999999E-2</v>
      </c>
      <c r="L94" s="25">
        <v>-3.9370079999999997E-3</v>
      </c>
      <c r="M94" s="25">
        <v>0</v>
      </c>
      <c r="N94" s="25">
        <v>-7.8740159999999993E-3</v>
      </c>
      <c r="O94" s="25">
        <v>-7.8740159999999993E-3</v>
      </c>
      <c r="P94" s="25">
        <v>0</v>
      </c>
      <c r="Q94" s="25">
        <v>0</v>
      </c>
      <c r="R94" s="25">
        <v>0</v>
      </c>
      <c r="S94" s="25">
        <v>0</v>
      </c>
      <c r="T94" s="25">
        <v>81</v>
      </c>
      <c r="Z94" s="67">
        <v>2.8E-3</v>
      </c>
      <c r="AA94" s="66">
        <f t="shared" si="3"/>
        <v>1.1637239547750526E-2</v>
      </c>
      <c r="AB94" s="26">
        <v>4.5009685717916741E-3</v>
      </c>
      <c r="AC94" s="26">
        <v>3.0090350064808599E-3</v>
      </c>
      <c r="AD94" s="26">
        <v>2.3732325582672964E-3</v>
      </c>
      <c r="AE94" s="26">
        <v>1.6315172928460643E-3</v>
      </c>
      <c r="AF94" s="26">
        <v>1.0608072784771909E-3</v>
      </c>
      <c r="AG94" s="26">
        <v>3.41040575964781E-4</v>
      </c>
      <c r="AH94" s="26">
        <v>4.4084420199745848E-5</v>
      </c>
      <c r="AI94" s="26">
        <v>-3.7594052274398433E-5</v>
      </c>
      <c r="AJ94" s="26">
        <v>0</v>
      </c>
    </row>
    <row r="95" spans="9:36">
      <c r="I95" s="42">
        <v>3.0000000000000001E-3</v>
      </c>
      <c r="J95" s="35">
        <v>150.93037409999999</v>
      </c>
      <c r="K95" s="25">
        <v>-1.5748030999999999E-2</v>
      </c>
      <c r="L95" s="25">
        <v>-3.9370079999999997E-3</v>
      </c>
      <c r="M95" s="25">
        <v>0</v>
      </c>
      <c r="N95" s="25">
        <v>-7.8740159999999993E-3</v>
      </c>
      <c r="O95" s="25">
        <v>-7.8740159999999993E-3</v>
      </c>
      <c r="P95" s="25">
        <v>0</v>
      </c>
      <c r="Q95" s="25">
        <v>0</v>
      </c>
      <c r="R95" s="25">
        <v>0</v>
      </c>
      <c r="S95" s="25">
        <v>0</v>
      </c>
      <c r="T95" s="25">
        <v>81</v>
      </c>
      <c r="Z95" s="67">
        <v>3.0000000000000001E-3</v>
      </c>
      <c r="AA95" s="66">
        <f t="shared" si="3"/>
        <v>1.5248795424199204E-2</v>
      </c>
      <c r="AB95" s="26">
        <v>6.9391761210937999E-3</v>
      </c>
      <c r="AC95" s="26">
        <v>4.7058702374743388E-3</v>
      </c>
      <c r="AD95" s="26">
        <v>3.7428947341994405E-3</v>
      </c>
      <c r="AE95" s="26">
        <v>2.6098303966866463E-3</v>
      </c>
      <c r="AF95" s="26">
        <v>1.7257957553294115E-3</v>
      </c>
      <c r="AG95" s="26">
        <v>5.8629589207120686E-4</v>
      </c>
      <c r="AH95" s="26">
        <v>9.3526498798730088E-5</v>
      </c>
      <c r="AI95" s="26">
        <v>-5.4238427230021615E-5</v>
      </c>
      <c r="AJ95" s="26">
        <v>0</v>
      </c>
    </row>
    <row r="96" spans="9:36">
      <c r="I96" s="42">
        <v>3.2000000000000002E-3</v>
      </c>
      <c r="J96" s="35">
        <v>190.64888389999999</v>
      </c>
      <c r="K96" s="25">
        <v>-1.5748030999999999E-2</v>
      </c>
      <c r="L96" s="25">
        <v>-3.9370079999999997E-3</v>
      </c>
      <c r="M96" s="25">
        <v>0</v>
      </c>
      <c r="N96" s="25">
        <v>-7.8740159999999993E-3</v>
      </c>
      <c r="O96" s="25">
        <v>-7.8740159999999993E-3</v>
      </c>
      <c r="P96" s="25">
        <v>0</v>
      </c>
      <c r="Q96" s="25">
        <v>0</v>
      </c>
      <c r="R96" s="25">
        <v>0</v>
      </c>
      <c r="S96" s="25">
        <v>0</v>
      </c>
      <c r="T96" s="25">
        <v>81</v>
      </c>
      <c r="Z96" s="67">
        <v>3.2000000000000002E-3</v>
      </c>
      <c r="AA96" s="66">
        <f t="shared" si="3"/>
        <v>1.9261635345293994E-2</v>
      </c>
      <c r="AB96" s="26">
        <v>1.0173160565266862E-2</v>
      </c>
      <c r="AC96" s="26">
        <v>6.9832735431937945E-3</v>
      </c>
      <c r="AD96" s="26">
        <v>5.5941072432892031E-3</v>
      </c>
      <c r="AE96" s="26">
        <v>3.9480371279260922E-3</v>
      </c>
      <c r="AF96" s="26">
        <v>2.6485901246655567E-3</v>
      </c>
      <c r="AG96" s="26">
        <v>9.4222511441046817E-4</v>
      </c>
      <c r="AH96" s="26">
        <v>1.7457222535224553E-4</v>
      </c>
      <c r="AI96" s="26">
        <v>-7.2189457236614683E-5</v>
      </c>
      <c r="AJ96" s="26">
        <v>0</v>
      </c>
    </row>
    <row r="97" spans="9:36">
      <c r="I97" s="42">
        <v>3.3999999999999998E-3</v>
      </c>
      <c r="J97" s="35">
        <v>234.3392413</v>
      </c>
      <c r="K97" s="25">
        <v>-1.1811024999999999E-2</v>
      </c>
      <c r="L97" s="25">
        <v>-3.9370079999999997E-3</v>
      </c>
      <c r="M97" s="25">
        <v>0</v>
      </c>
      <c r="N97" s="25">
        <v>-7.8740159999999993E-3</v>
      </c>
      <c r="O97" s="25">
        <v>-7.8740159999999993E-3</v>
      </c>
      <c r="P97" s="25">
        <v>0</v>
      </c>
      <c r="Q97" s="25">
        <v>0</v>
      </c>
      <c r="R97" s="25">
        <v>0</v>
      </c>
      <c r="S97" s="25">
        <v>0</v>
      </c>
      <c r="T97" s="25">
        <v>81</v>
      </c>
      <c r="Z97" s="67">
        <v>3.3999999999999998E-3</v>
      </c>
      <c r="AA97" s="66">
        <f t="shared" si="3"/>
        <v>2.3675758917010153E-2</v>
      </c>
      <c r="AB97" s="26">
        <v>1.4311904214821539E-2</v>
      </c>
      <c r="AC97" s="26">
        <v>9.932334357711483E-3</v>
      </c>
      <c r="AD97" s="26">
        <v>8.0079127989345061E-3</v>
      </c>
      <c r="AE97" s="26">
        <v>5.7128104333973775E-3</v>
      </c>
      <c r="AF97" s="26">
        <v>3.8817767924715172E-3</v>
      </c>
      <c r="AG97" s="26">
        <v>1.4369447420083891E-3</v>
      </c>
      <c r="AH97" s="26">
        <v>2.9848478810144626E-4</v>
      </c>
      <c r="AI97" s="26">
        <v>-8.9362925045026679E-5</v>
      </c>
      <c r="AJ97" s="26">
        <v>0</v>
      </c>
    </row>
    <row r="98" spans="9:36">
      <c r="I98" s="42">
        <v>3.5999999999999999E-3</v>
      </c>
      <c r="J98" s="35">
        <v>282.00144999999998</v>
      </c>
      <c r="K98" s="25">
        <v>-7.8740270000000005E-3</v>
      </c>
      <c r="L98" s="25">
        <v>0</v>
      </c>
      <c r="M98" s="25">
        <v>3.9369970000000002E-3</v>
      </c>
      <c r="N98" s="25">
        <v>-7.8740159999999993E-3</v>
      </c>
      <c r="O98" s="25">
        <v>-1.1811024999999999E-2</v>
      </c>
      <c r="P98" s="25">
        <v>0</v>
      </c>
      <c r="Q98" s="25">
        <v>0</v>
      </c>
      <c r="R98" s="25">
        <v>0</v>
      </c>
      <c r="S98" s="25">
        <v>0</v>
      </c>
      <c r="T98" s="25">
        <v>81</v>
      </c>
      <c r="Z98" s="67">
        <v>3.5999999999999999E-3</v>
      </c>
      <c r="AA98" s="66">
        <f t="shared" si="3"/>
        <v>2.8491166513166022E-2</v>
      </c>
      <c r="AB98" s="26">
        <v>1.9458135108540296E-2</v>
      </c>
      <c r="AC98" s="26">
        <v>1.3639743202522469E-2</v>
      </c>
      <c r="AD98" s="26">
        <v>1.1061728238253452E-2</v>
      </c>
      <c r="AE98" s="26">
        <v>7.9690744920209704E-3</v>
      </c>
      <c r="AF98" s="26">
        <v>5.4777609017426735E-3</v>
      </c>
      <c r="AG98" s="26">
        <v>2.1002795939625766E-3</v>
      </c>
      <c r="AH98" s="26">
        <v>4.7821989879763321E-4</v>
      </c>
      <c r="AI98" s="26">
        <v>-1.0266381249382926E-4</v>
      </c>
      <c r="AJ98" s="26">
        <v>0</v>
      </c>
    </row>
    <row r="99" spans="9:36">
      <c r="I99" s="42">
        <v>3.8E-3</v>
      </c>
      <c r="J99" s="35">
        <v>329.66374209999998</v>
      </c>
      <c r="K99" s="25">
        <v>0</v>
      </c>
      <c r="L99" s="25">
        <v>3.9370079999999997E-3</v>
      </c>
      <c r="M99" s="25">
        <v>3.9370079999999997E-3</v>
      </c>
      <c r="N99" s="25">
        <v>-7.8740159999999993E-3</v>
      </c>
      <c r="O99" s="25">
        <v>-1.1811024999999999E-2</v>
      </c>
      <c r="P99" s="25">
        <v>0</v>
      </c>
      <c r="Q99" s="25">
        <v>3.9370079999999997E-3</v>
      </c>
      <c r="R99" s="25">
        <v>0</v>
      </c>
      <c r="S99" s="25">
        <v>0</v>
      </c>
      <c r="T99" s="25">
        <v>81</v>
      </c>
      <c r="Z99" s="67">
        <v>3.8E-3</v>
      </c>
      <c r="AA99" s="66">
        <f t="shared" si="3"/>
        <v>3.3306582535389519E-2</v>
      </c>
      <c r="AB99" s="26">
        <v>2.5707528520015302E-2</v>
      </c>
      <c r="AC99" s="26">
        <v>1.8188208820265402E-2</v>
      </c>
      <c r="AD99" s="26">
        <v>1.4830885010537542E-2</v>
      </c>
      <c r="AE99" s="26">
        <v>1.078085829161406E-2</v>
      </c>
      <c r="AF99" s="26">
        <v>7.4890327551401419E-3</v>
      </c>
      <c r="AG99" s="26">
        <v>2.9631580672037569E-3</v>
      </c>
      <c r="AH99" s="26">
        <v>7.2819441472461548E-4</v>
      </c>
      <c r="AI99" s="26">
        <v>-1.0805434184930524E-4</v>
      </c>
      <c r="AJ99" s="26">
        <v>0</v>
      </c>
    </row>
    <row r="100" spans="9:36">
      <c r="I100" s="42">
        <v>4.0000000000000001E-3</v>
      </c>
      <c r="J100" s="35">
        <v>385.26965330000002</v>
      </c>
      <c r="K100" s="25">
        <v>7.8740159999999993E-3</v>
      </c>
      <c r="L100" s="25">
        <v>7.8740159999999993E-3</v>
      </c>
      <c r="M100" s="25">
        <v>3.9370079999999997E-3</v>
      </c>
      <c r="N100" s="25">
        <v>-7.8740159999999993E-3</v>
      </c>
      <c r="O100" s="25">
        <v>-1.1811024999999999E-2</v>
      </c>
      <c r="P100" s="25">
        <v>0</v>
      </c>
      <c r="Q100" s="25">
        <v>3.9370079999999997E-3</v>
      </c>
      <c r="R100" s="25">
        <v>0</v>
      </c>
      <c r="S100" s="25">
        <v>0</v>
      </c>
      <c r="T100" s="25">
        <v>81</v>
      </c>
      <c r="Z100" s="67">
        <v>4.0000000000000001E-3</v>
      </c>
      <c r="AA100" s="66">
        <f t="shared" si="3"/>
        <v>3.8924558170321623E-2</v>
      </c>
      <c r="AB100" s="26">
        <v>3.3089125314570665E-2</v>
      </c>
      <c r="AC100" s="26">
        <v>2.3620174713333879E-2</v>
      </c>
      <c r="AD100" s="26">
        <v>1.9360811202102608E-2</v>
      </c>
      <c r="AE100" s="26">
        <v>1.419419275887771E-2</v>
      </c>
      <c r="AF100" s="26">
        <v>9.958458312474874E-3</v>
      </c>
      <c r="AG100" s="26">
        <v>4.0559552135167737E-3</v>
      </c>
      <c r="AH100" s="26">
        <v>1.0644367119119059E-3</v>
      </c>
      <c r="AI100" s="26">
        <v>-1.0014105330281263E-4</v>
      </c>
      <c r="AJ100" s="26">
        <v>0</v>
      </c>
    </row>
    <row r="101" spans="9:36">
      <c r="I101" s="42">
        <v>4.1999999999999997E-3</v>
      </c>
      <c r="J101" s="35">
        <v>444.84732120000001</v>
      </c>
      <c r="K101" s="25">
        <v>2.3622026000000001E-2</v>
      </c>
      <c r="L101" s="25">
        <v>1.1811024999999999E-2</v>
      </c>
      <c r="M101" s="25">
        <v>7.8740159999999993E-3</v>
      </c>
      <c r="N101" s="25">
        <v>-7.8740159999999993E-3</v>
      </c>
      <c r="O101" s="25">
        <v>-1.1811024999999999E-2</v>
      </c>
      <c r="P101" s="25">
        <v>0</v>
      </c>
      <c r="Q101" s="25">
        <v>3.9370079999999997E-3</v>
      </c>
      <c r="R101" s="25">
        <v>0</v>
      </c>
      <c r="S101" s="25">
        <v>0</v>
      </c>
      <c r="T101" s="25">
        <v>81</v>
      </c>
      <c r="Z101" s="67">
        <v>4.1999999999999997E-3</v>
      </c>
      <c r="AA101" s="66">
        <f t="shared" si="3"/>
        <v>4.4943808272067579E-2</v>
      </c>
      <c r="AB101" s="26">
        <v>4.1742139454255103E-2</v>
      </c>
      <c r="AC101" s="26">
        <v>3.0037686393033208E-2</v>
      </c>
      <c r="AD101" s="26">
        <v>2.4737636667630979E-2</v>
      </c>
      <c r="AE101" s="26">
        <v>1.8276960082489222E-2</v>
      </c>
      <c r="AF101" s="26">
        <v>1.2939108230398205E-2</v>
      </c>
      <c r="AG101" s="26">
        <v>5.4094396786195913E-3</v>
      </c>
      <c r="AH101" s="26">
        <v>1.5025793960939348E-3</v>
      </c>
      <c r="AI101" s="26">
        <v>-7.3187649762046023E-5</v>
      </c>
      <c r="AJ101" s="26">
        <v>0</v>
      </c>
    </row>
    <row r="102" spans="9:36">
      <c r="I102" s="42">
        <v>4.4000000000000003E-3</v>
      </c>
      <c r="J102" s="35">
        <v>508.39703400000002</v>
      </c>
      <c r="K102" s="25">
        <v>4.3307073000000001E-2</v>
      </c>
      <c r="L102" s="25">
        <v>1.9685039000000001E-2</v>
      </c>
      <c r="M102" s="25">
        <v>1.1811024999999999E-2</v>
      </c>
      <c r="N102" s="25">
        <v>-7.8740159999999993E-3</v>
      </c>
      <c r="O102" s="25">
        <v>-1.1811024999999999E-2</v>
      </c>
      <c r="P102" s="25">
        <v>0</v>
      </c>
      <c r="Q102" s="25">
        <v>0</v>
      </c>
      <c r="R102" s="25">
        <v>0</v>
      </c>
      <c r="S102" s="25">
        <v>0</v>
      </c>
      <c r="T102" s="25">
        <v>81</v>
      </c>
      <c r="Z102" s="67">
        <v>4.4000000000000003E-3</v>
      </c>
      <c r="AA102" s="66">
        <f t="shared" si="3"/>
        <v>5.1364361958045709E-2</v>
      </c>
      <c r="AB102" s="26">
        <v>5.1762974139761567E-2</v>
      </c>
      <c r="AC102" s="26">
        <v>3.7524328335843876E-2</v>
      </c>
      <c r="AD102" s="26">
        <v>3.1037550230986272E-2</v>
      </c>
      <c r="AE102" s="26">
        <v>2.3094409751971721E-2</v>
      </c>
      <c r="AF102" s="26">
        <v>1.6485106598458005E-2</v>
      </c>
      <c r="AG102" s="26">
        <v>7.0570010321455148E-3</v>
      </c>
      <c r="AH102" s="26">
        <v>2.0597123647791145E-3</v>
      </c>
      <c r="AI102" s="26">
        <v>-2.0967947607272338E-5</v>
      </c>
      <c r="AJ102" s="26">
        <v>0</v>
      </c>
    </row>
    <row r="103" spans="9:36">
      <c r="I103" s="42">
        <v>4.5999999999999999E-3</v>
      </c>
      <c r="J103" s="35">
        <v>579.89041859999998</v>
      </c>
      <c r="K103" s="25">
        <v>6.6929145999999995E-2</v>
      </c>
      <c r="L103" s="25">
        <v>3.1496070000000001E-2</v>
      </c>
      <c r="M103" s="25">
        <v>1.9685046000000001E-2</v>
      </c>
      <c r="N103" s="25">
        <v>-7.8740159999999993E-3</v>
      </c>
      <c r="O103" s="25">
        <v>-1.5748030999999999E-2</v>
      </c>
      <c r="P103" s="25">
        <v>0</v>
      </c>
      <c r="Q103" s="25">
        <v>0</v>
      </c>
      <c r="R103" s="25">
        <v>0</v>
      </c>
      <c r="S103" s="25">
        <v>0</v>
      </c>
      <c r="T103" s="25">
        <v>81</v>
      </c>
      <c r="Z103" s="67">
        <v>4.5999999999999999E-3</v>
      </c>
      <c r="AA103" s="66">
        <f t="shared" si="3"/>
        <v>5.8587480581118102E-2</v>
      </c>
      <c r="AB103" s="26">
        <v>6.3241287906178709E-2</v>
      </c>
      <c r="AC103" s="26">
        <v>4.6159216093364888E-2</v>
      </c>
      <c r="AD103" s="26">
        <v>3.8333507364624729E-2</v>
      </c>
      <c r="AE103" s="26">
        <v>2.8710039748222078E-2</v>
      </c>
      <c r="AF103" s="26">
        <v>2.0650047789807131E-2</v>
      </c>
      <c r="AG103" s="26">
        <v>9.0329366163284797E-3</v>
      </c>
      <c r="AH103" s="26">
        <v>2.7541220261890209E-3</v>
      </c>
      <c r="AI103" s="26">
        <v>6.3578721486572329E-5</v>
      </c>
      <c r="AJ103" s="26">
        <v>0</v>
      </c>
    </row>
    <row r="104" spans="9:36">
      <c r="I104" s="42">
        <v>4.7999999999999996E-3</v>
      </c>
      <c r="J104" s="35">
        <v>659.32737770000006</v>
      </c>
      <c r="K104" s="25">
        <v>9.4488165999999998E-2</v>
      </c>
      <c r="L104" s="25">
        <v>4.7244082999999999E-2</v>
      </c>
      <c r="M104" s="25">
        <v>2.7559054999999999E-2</v>
      </c>
      <c r="N104" s="25">
        <v>-7.8740159999999993E-3</v>
      </c>
      <c r="O104" s="25">
        <v>-1.5748030999999999E-2</v>
      </c>
      <c r="P104" s="25">
        <v>0</v>
      </c>
      <c r="Q104" s="25">
        <v>0</v>
      </c>
      <c r="R104" s="25">
        <v>0</v>
      </c>
      <c r="S104" s="25">
        <v>0</v>
      </c>
      <c r="T104" s="25">
        <v>81</v>
      </c>
      <c r="Z104" s="67">
        <v>4.7999999999999996E-3</v>
      </c>
      <c r="AA104" s="66">
        <f t="shared" si="3"/>
        <v>6.6613154310872544E-2</v>
      </c>
      <c r="AB104" s="26">
        <v>7.6326393272689905E-2</v>
      </c>
      <c r="AC104" s="26">
        <v>5.6056767209867714E-2</v>
      </c>
      <c r="AD104" s="26">
        <v>4.6724589504936867E-2</v>
      </c>
      <c r="AE104" s="26">
        <v>3.5203284596943302E-2</v>
      </c>
      <c r="AF104" s="26">
        <v>2.5496638614266608E-2</v>
      </c>
      <c r="AG104" s="26">
        <v>1.1373704967046476E-2</v>
      </c>
      <c r="AH104" s="26">
        <v>3.6046742865663488E-3</v>
      </c>
      <c r="AI104" s="26">
        <v>1.8785583799527783E-4</v>
      </c>
      <c r="AJ104" s="26">
        <v>0</v>
      </c>
    </row>
    <row r="105" spans="9:36">
      <c r="I105" s="42">
        <v>5.0000000000000001E-3</v>
      </c>
      <c r="J105" s="35">
        <v>746.70819089999998</v>
      </c>
      <c r="K105" s="25">
        <v>0.12992125700000001</v>
      </c>
      <c r="L105" s="25">
        <v>7.0866145000000005E-2</v>
      </c>
      <c r="M105" s="25">
        <v>3.9370079000000002E-2</v>
      </c>
      <c r="N105" s="25">
        <v>-3.9370079999999997E-3</v>
      </c>
      <c r="O105" s="25">
        <v>-1.5748030999999999E-2</v>
      </c>
      <c r="P105" s="25">
        <v>-3.9370079999999997E-3</v>
      </c>
      <c r="Q105" s="25">
        <v>0</v>
      </c>
      <c r="R105" s="25">
        <v>0</v>
      </c>
      <c r="S105" s="25">
        <v>0</v>
      </c>
      <c r="T105" s="25">
        <v>81</v>
      </c>
      <c r="Z105" s="67">
        <v>5.0000000000000001E-3</v>
      </c>
      <c r="AA105" s="66">
        <f t="shared" si="3"/>
        <v>7.5441411395852268E-2</v>
      </c>
      <c r="AB105" s="26">
        <v>9.118410390313092E-2</v>
      </c>
      <c r="AC105" s="26">
        <v>6.7346024410713509E-2</v>
      </c>
      <c r="AD105" s="26">
        <v>5.6322453552205692E-2</v>
      </c>
      <c r="AE105" s="26">
        <v>4.2664080926206945E-2</v>
      </c>
      <c r="AF105" s="26">
        <v>3.1095761499532141E-2</v>
      </c>
      <c r="AG105" s="26">
        <v>1.4119955601359221E-2</v>
      </c>
      <c r="AH105" s="26">
        <v>4.6316487755675853E-3</v>
      </c>
      <c r="AI105" s="26">
        <v>3.5962903781862517E-4</v>
      </c>
      <c r="AJ105" s="26">
        <v>0</v>
      </c>
    </row>
    <row r="106" spans="9:36">
      <c r="I106" s="42">
        <v>5.1999999999999998E-3</v>
      </c>
      <c r="J106" s="35">
        <v>846.00429659999998</v>
      </c>
      <c r="K106" s="25">
        <v>0.177165291</v>
      </c>
      <c r="L106" s="25">
        <v>9.8425150000000003E-2</v>
      </c>
      <c r="M106" s="25">
        <v>5.5118087000000003E-2</v>
      </c>
      <c r="N106" s="25">
        <v>0</v>
      </c>
      <c r="O106" s="25">
        <v>-1.5748030999999999E-2</v>
      </c>
      <c r="P106" s="25">
        <v>-3.9370079999999997E-3</v>
      </c>
      <c r="Q106" s="25">
        <v>3.9370079999999997E-3</v>
      </c>
      <c r="R106" s="25">
        <v>0</v>
      </c>
      <c r="S106" s="25">
        <v>0</v>
      </c>
      <c r="T106" s="25">
        <v>81</v>
      </c>
      <c r="Z106" s="67">
        <v>5.1999999999999998E-3</v>
      </c>
      <c r="AA106" s="66">
        <f t="shared" si="3"/>
        <v>8.5473494144390025E-2</v>
      </c>
      <c r="AB106" s="26">
        <v>0.10798653734496926</v>
      </c>
      <c r="AC106" s="26">
        <v>8.016380495578361E-2</v>
      </c>
      <c r="AD106" s="26">
        <v>6.7246709549351372E-2</v>
      </c>
      <c r="AE106" s="26">
        <v>5.1189845326361061E-2</v>
      </c>
      <c r="AF106" s="26">
        <v>3.7524807242094831E-2</v>
      </c>
      <c r="AG106" s="26">
        <v>1.7316377545472352E-2</v>
      </c>
      <c r="AH106" s="26">
        <v>5.8572561469989372E-3</v>
      </c>
      <c r="AI106" s="26">
        <v>5.8731731883353365E-4</v>
      </c>
      <c r="AJ106" s="26">
        <v>0</v>
      </c>
    </row>
    <row r="107" spans="9:36">
      <c r="I107" s="42">
        <v>5.4000000000000003E-3</v>
      </c>
      <c r="J107" s="35">
        <v>953.24445400000002</v>
      </c>
      <c r="K107" s="25">
        <v>0.22834644500000001</v>
      </c>
      <c r="L107" s="25">
        <v>0.13385825600000001</v>
      </c>
      <c r="M107" s="25">
        <v>7.0866137999999995E-2</v>
      </c>
      <c r="N107" s="25">
        <v>3.9370079999999997E-3</v>
      </c>
      <c r="O107" s="25">
        <v>-1.5748030999999999E-2</v>
      </c>
      <c r="P107" s="25">
        <v>-3.9370079999999997E-3</v>
      </c>
      <c r="Q107" s="25">
        <v>3.9370079999999997E-3</v>
      </c>
      <c r="R107" s="25">
        <v>0</v>
      </c>
      <c r="S107" s="25">
        <v>0</v>
      </c>
      <c r="T107" s="25">
        <v>81</v>
      </c>
      <c r="Z107" s="67">
        <v>5.4000000000000003E-3</v>
      </c>
      <c r="AA107" s="66">
        <f t="shared" si="3"/>
        <v>9.6308180212073491E-2</v>
      </c>
      <c r="AB107" s="26">
        <v>0.12697164358734206</v>
      </c>
      <c r="AC107" s="26">
        <v>9.4689393488254628E-2</v>
      </c>
      <c r="AD107" s="26">
        <v>7.9650149434732573E-2</v>
      </c>
      <c r="AE107" s="26">
        <v>6.0900422611109853E-2</v>
      </c>
      <c r="AF107" s="26">
        <v>4.4875780054606219E-2</v>
      </c>
      <c r="AG107" s="26">
        <v>2.1012960699750238E-2</v>
      </c>
      <c r="AH107" s="26">
        <v>7.3054450858314858E-3</v>
      </c>
      <c r="AI107" s="26">
        <v>8.7977983637591971E-4</v>
      </c>
      <c r="AJ107" s="26">
        <v>0</v>
      </c>
    </row>
    <row r="108" spans="9:36">
      <c r="I108" s="42">
        <v>5.5999999999999999E-3</v>
      </c>
      <c r="J108" s="35">
        <v>1076.3720080000001</v>
      </c>
      <c r="K108" s="25">
        <v>0.29527562899999998</v>
      </c>
      <c r="L108" s="25">
        <v>0.17322836799999999</v>
      </c>
      <c r="M108" s="25">
        <v>9.0551197999999999E-2</v>
      </c>
      <c r="N108" s="25">
        <v>1.1811024999999999E-2</v>
      </c>
      <c r="O108" s="25">
        <v>-1.1811024999999999E-2</v>
      </c>
      <c r="P108" s="25">
        <v>-3.9370079999999997E-3</v>
      </c>
      <c r="Q108" s="25">
        <v>3.9370079999999997E-3</v>
      </c>
      <c r="R108" s="25">
        <v>0</v>
      </c>
      <c r="S108" s="25">
        <v>0</v>
      </c>
      <c r="T108" s="25">
        <v>81</v>
      </c>
      <c r="Z108" s="67">
        <v>5.5999999999999999E-3</v>
      </c>
      <c r="AA108" s="66">
        <f t="shared" si="3"/>
        <v>0.10874800150864074</v>
      </c>
      <c r="AB108" s="26">
        <v>0.14833082946301004</v>
      </c>
      <c r="AC108" s="26">
        <v>0.11108210251540927</v>
      </c>
      <c r="AD108" s="26">
        <v>9.3674890330670918E-2</v>
      </c>
      <c r="AE108" s="26">
        <v>7.1913983407011675E-2</v>
      </c>
      <c r="AF108" s="26">
        <v>5.3243832828302112E-2</v>
      </c>
      <c r="AG108" s="26">
        <v>2.5265108824590862E-2</v>
      </c>
      <c r="AH108" s="26">
        <v>9.0033608988572909E-3</v>
      </c>
      <c r="AI108" s="26">
        <v>1.2469837741545498E-3</v>
      </c>
      <c r="AJ108" s="26">
        <v>0</v>
      </c>
    </row>
    <row r="109" spans="9:36">
      <c r="I109" s="42">
        <v>5.7999999999999996E-3</v>
      </c>
      <c r="J109" s="35">
        <v>1207.4428720000001</v>
      </c>
      <c r="K109" s="25">
        <v>0.37007869700000001</v>
      </c>
      <c r="L109" s="25">
        <v>0.21653538899999999</v>
      </c>
      <c r="M109" s="25">
        <v>0.11811020999999999</v>
      </c>
      <c r="N109" s="25">
        <v>1.5748030999999999E-2</v>
      </c>
      <c r="O109" s="25">
        <v>-1.1811024999999999E-2</v>
      </c>
      <c r="P109" s="25">
        <v>-3.9370079999999997E-3</v>
      </c>
      <c r="Q109" s="25">
        <v>3.9370079999999997E-3</v>
      </c>
      <c r="R109" s="25">
        <v>0</v>
      </c>
      <c r="S109" s="25">
        <v>0</v>
      </c>
      <c r="T109" s="25">
        <v>81</v>
      </c>
      <c r="Z109" s="67">
        <v>5.7999999999999996E-3</v>
      </c>
      <c r="AA109" s="66">
        <f t="shared" si="3"/>
        <v>0.12199035118892974</v>
      </c>
      <c r="AB109" s="26">
        <v>0.17237651035524931</v>
      </c>
      <c r="AC109" s="26">
        <v>0.12957351792943164</v>
      </c>
      <c r="AD109" s="26">
        <v>0.10951624524684681</v>
      </c>
      <c r="AE109" s="26">
        <v>8.4382197254444027E-2</v>
      </c>
      <c r="AF109" s="26">
        <v>6.2744315978930681E-2</v>
      </c>
      <c r="AG109" s="26">
        <v>3.0134484138537539E-2</v>
      </c>
      <c r="AH109" s="26">
        <v>1.0979991165199824E-2</v>
      </c>
      <c r="AI109" s="26">
        <v>1.699504117825547E-3</v>
      </c>
      <c r="AJ109" s="26">
        <v>0</v>
      </c>
    </row>
    <row r="110" spans="9:36">
      <c r="I110" s="42">
        <v>6.0000000000000001E-3</v>
      </c>
      <c r="J110" s="35">
        <v>1358.373413</v>
      </c>
      <c r="K110" s="25">
        <v>0.46062990999999998</v>
      </c>
      <c r="L110" s="25">
        <v>0.271653533</v>
      </c>
      <c r="M110" s="25">
        <v>0.145669296</v>
      </c>
      <c r="N110" s="25">
        <v>2.7559054999999999E-2</v>
      </c>
      <c r="O110" s="25">
        <v>-1.1811024999999999E-2</v>
      </c>
      <c r="P110" s="25">
        <v>-3.9370079999999997E-3</v>
      </c>
      <c r="Q110" s="25">
        <v>0</v>
      </c>
      <c r="R110" s="25">
        <v>0</v>
      </c>
      <c r="S110" s="25">
        <v>0</v>
      </c>
      <c r="T110" s="25">
        <v>81</v>
      </c>
      <c r="Z110" s="67">
        <v>6.0000000000000001E-3</v>
      </c>
      <c r="AA110" s="66">
        <f t="shared" si="3"/>
        <v>0.13723916347536738</v>
      </c>
      <c r="AB110" s="26">
        <v>0.19931925814094023</v>
      </c>
      <c r="AC110" s="26">
        <v>0.15034625566348631</v>
      </c>
      <c r="AD110" s="26">
        <v>0.12733994846118279</v>
      </c>
      <c r="AE110" s="26">
        <v>9.8445598461506481E-2</v>
      </c>
      <c r="AF110" s="26">
        <v>7.3492042779427419E-2</v>
      </c>
      <c r="AG110" s="26">
        <v>3.5689116335860888E-2</v>
      </c>
      <c r="AH110" s="26">
        <v>1.3268733144324602E-2</v>
      </c>
      <c r="AI110" s="26">
        <v>2.2495065737325511E-3</v>
      </c>
      <c r="AJ110" s="26">
        <v>0</v>
      </c>
    </row>
    <row r="111" spans="9:36">
      <c r="I111" s="42">
        <v>6.1999999999999998E-3</v>
      </c>
      <c r="J111" s="35">
        <v>1517.24721</v>
      </c>
      <c r="K111" s="25">
        <v>0.56692900400000001</v>
      </c>
      <c r="L111" s="25">
        <v>0.330708593</v>
      </c>
      <c r="M111" s="25">
        <v>0.18110232000000001</v>
      </c>
      <c r="N111" s="25">
        <v>3.5433073000000002E-2</v>
      </c>
      <c r="O111" s="25">
        <v>-7.8740159999999993E-3</v>
      </c>
      <c r="P111" s="25">
        <v>-3.9370079999999997E-3</v>
      </c>
      <c r="Q111" s="25">
        <v>0</v>
      </c>
      <c r="R111" s="25">
        <v>0</v>
      </c>
      <c r="S111" s="25">
        <v>0</v>
      </c>
      <c r="T111" s="25">
        <v>81</v>
      </c>
      <c r="Z111" s="67">
        <v>6.1999999999999998E-3</v>
      </c>
      <c r="AA111" s="66">
        <f t="shared" si="3"/>
        <v>0.15329049868979958</v>
      </c>
      <c r="AB111" s="26">
        <v>0.22954361227113856</v>
      </c>
      <c r="AC111" s="26">
        <v>0.17368379751910121</v>
      </c>
      <c r="AD111" s="26">
        <v>0.1473844331029546</v>
      </c>
      <c r="AE111" s="26">
        <v>0.11428887925431784</v>
      </c>
      <c r="AF111" s="26">
        <v>8.5627269132962897E-2</v>
      </c>
      <c r="AG111" s="26">
        <v>4.2003953058159217E-2</v>
      </c>
      <c r="AH111" s="26">
        <v>1.5904894822065162E-2</v>
      </c>
      <c r="AI111" s="26">
        <v>2.9099569982323284E-3</v>
      </c>
      <c r="AJ111" s="26">
        <v>0</v>
      </c>
    </row>
    <row r="112" spans="9:36">
      <c r="I112" s="42">
        <v>6.4000000000000003E-3</v>
      </c>
      <c r="J112" s="35">
        <v>1695.9807519999999</v>
      </c>
      <c r="K112" s="25">
        <v>0.68897634699999999</v>
      </c>
      <c r="L112" s="25">
        <v>0.40551178900000001</v>
      </c>
      <c r="M112" s="25">
        <v>0.220472425</v>
      </c>
      <c r="N112" s="25">
        <v>5.1181097000000002E-2</v>
      </c>
      <c r="O112" s="25">
        <v>-3.9370150000000003E-3</v>
      </c>
      <c r="P112" s="25">
        <v>-3.9370079999999997E-3</v>
      </c>
      <c r="Q112" s="25">
        <v>0</v>
      </c>
      <c r="R112" s="25">
        <v>0</v>
      </c>
      <c r="S112" s="25">
        <v>0</v>
      </c>
      <c r="T112" s="25">
        <v>81</v>
      </c>
      <c r="Z112" s="67">
        <v>6.4000000000000003E-3</v>
      </c>
      <c r="AA112" s="66">
        <f t="shared" si="3"/>
        <v>0.17134830338055543</v>
      </c>
      <c r="AB112" s="26">
        <v>0.26327728229195624</v>
      </c>
      <c r="AC112" s="26">
        <v>0.19979161144329996</v>
      </c>
      <c r="AD112" s="26">
        <v>0.16983935388868757</v>
      </c>
      <c r="AE112" s="26">
        <v>0.13207580231039087</v>
      </c>
      <c r="AF112" s="26">
        <v>9.9285702593969516E-2</v>
      </c>
      <c r="AG112" s="26">
        <v>4.9161070022995926E-2</v>
      </c>
      <c r="AH112" s="26">
        <v>1.892930698129177E-2</v>
      </c>
      <c r="AI112" s="26">
        <v>3.6958983567334908E-3</v>
      </c>
      <c r="AJ112" s="26">
        <v>0</v>
      </c>
    </row>
    <row r="113" spans="9:36">
      <c r="I113" s="42">
        <v>6.6E-3</v>
      </c>
      <c r="J113" s="35">
        <v>1894.5734620000001</v>
      </c>
      <c r="K113" s="25">
        <v>0.83070875</v>
      </c>
      <c r="L113" s="25">
        <v>0.48425202099999998</v>
      </c>
      <c r="M113" s="25">
        <v>0.26771657900000001</v>
      </c>
      <c r="N113" s="25">
        <v>6.2992141000000001E-2</v>
      </c>
      <c r="O113" s="25">
        <v>0</v>
      </c>
      <c r="P113" s="25">
        <v>-3.9370079999999997E-3</v>
      </c>
      <c r="Q113" s="25">
        <v>0</v>
      </c>
      <c r="R113" s="25">
        <v>0</v>
      </c>
      <c r="S113" s="25">
        <v>0</v>
      </c>
      <c r="T113" s="25">
        <v>81</v>
      </c>
      <c r="Z113" s="67">
        <v>6.6E-3</v>
      </c>
      <c r="AA113" s="66">
        <f t="shared" si="3"/>
        <v>0.19141251925217911</v>
      </c>
      <c r="AB113" s="26">
        <v>0.30091118063380295</v>
      </c>
      <c r="AC113" s="26">
        <v>0.228966240429198</v>
      </c>
      <c r="AD113" s="26">
        <v>0.19495816858526288</v>
      </c>
      <c r="AE113" s="26">
        <v>0.15200755594497745</v>
      </c>
      <c r="AF113" s="26">
        <v>0.11462393979063068</v>
      </c>
      <c r="AG113" s="26">
        <v>5.7248356791671208E-2</v>
      </c>
      <c r="AH113" s="26">
        <v>2.2385094719559965E-2</v>
      </c>
      <c r="AI113" s="26">
        <v>4.6238197761495937E-3</v>
      </c>
      <c r="AJ113" s="26">
        <v>0</v>
      </c>
    </row>
    <row r="114" spans="9:36">
      <c r="I114" s="42">
        <v>6.7999999999999996E-3</v>
      </c>
      <c r="J114" s="35">
        <v>2109.0532549999998</v>
      </c>
      <c r="K114" s="25">
        <v>0.99212582299999996</v>
      </c>
      <c r="L114" s="25">
        <v>0.57874009000000004</v>
      </c>
      <c r="M114" s="25">
        <v>0.31889761999999999</v>
      </c>
      <c r="N114" s="25">
        <v>8.2677156000000002E-2</v>
      </c>
      <c r="O114" s="25">
        <v>3.9369929999999997E-3</v>
      </c>
      <c r="P114" s="25">
        <v>-3.9370079999999997E-3</v>
      </c>
      <c r="Q114" s="25">
        <v>0</v>
      </c>
      <c r="R114" s="25">
        <v>0</v>
      </c>
      <c r="S114" s="25">
        <v>0</v>
      </c>
      <c r="T114" s="25">
        <v>81</v>
      </c>
      <c r="Z114" s="67">
        <v>6.7999999999999996E-3</v>
      </c>
      <c r="AA114" s="66">
        <f t="shared" si="3"/>
        <v>0.21308183866905578</v>
      </c>
      <c r="AB114" s="26">
        <v>0.34286634035594787</v>
      </c>
      <c r="AC114" s="26">
        <v>0.26153535901902908</v>
      </c>
      <c r="AD114" s="26">
        <v>0.22302440478993732</v>
      </c>
      <c r="AE114" s="26">
        <v>0.17431102190827971</v>
      </c>
      <c r="AF114" s="26">
        <v>0.1318190264294441</v>
      </c>
      <c r="AG114" s="26">
        <v>6.6364219492413279E-2</v>
      </c>
      <c r="AH114" s="26">
        <v>2.6319643951335098E-2</v>
      </c>
      <c r="AI114" s="26">
        <v>5.7113672623379796E-3</v>
      </c>
      <c r="AJ114" s="26">
        <v>0</v>
      </c>
    </row>
    <row r="115" spans="9:36">
      <c r="I115" s="42">
        <v>7.0000000000000001E-3</v>
      </c>
      <c r="J115" s="35">
        <v>2343.392578</v>
      </c>
      <c r="K115" s="25">
        <v>1.177165389</v>
      </c>
      <c r="L115" s="25">
        <v>0.68503934099999997</v>
      </c>
      <c r="M115" s="25">
        <v>0.37795278399999999</v>
      </c>
      <c r="N115" s="25">
        <v>0.102362208</v>
      </c>
      <c r="O115" s="25">
        <v>7.8740159999999993E-3</v>
      </c>
      <c r="P115" s="25">
        <v>-3.9370079999999997E-3</v>
      </c>
      <c r="Q115" s="25">
        <v>0</v>
      </c>
      <c r="R115" s="25">
        <v>0</v>
      </c>
      <c r="S115" s="25">
        <v>0</v>
      </c>
      <c r="T115" s="25">
        <v>81</v>
      </c>
      <c r="Z115" s="67">
        <v>7.0000000000000001E-3</v>
      </c>
      <c r="AA115" s="66">
        <f t="shared" si="3"/>
        <v>0.23675760584037919</v>
      </c>
      <c r="AB115" s="26">
        <v>0.38951519165166582</v>
      </c>
      <c r="AC115" s="26">
        <v>0.29780694510694489</v>
      </c>
      <c r="AD115" s="26">
        <v>0.25431179341451254</v>
      </c>
      <c r="AE115" s="26">
        <v>0.19921368164641773</v>
      </c>
      <c r="AF115" s="26">
        <v>0.15105428628145634</v>
      </c>
      <c r="AG115" s="26">
        <v>7.6615996454375654E-2</v>
      </c>
      <c r="AH115" s="26">
        <v>3.0785931598039169E-2</v>
      </c>
      <c r="AI115" s="26">
        <v>6.9784946119702349E-3</v>
      </c>
      <c r="AJ115" s="26">
        <v>0</v>
      </c>
    </row>
    <row r="116" spans="9:36">
      <c r="I116" s="42">
        <v>7.1999999999999998E-3</v>
      </c>
      <c r="J116" s="35">
        <v>2593.619021</v>
      </c>
      <c r="K116" s="25">
        <v>1.3858265110000001</v>
      </c>
      <c r="L116" s="25">
        <v>0.80708640700000001</v>
      </c>
      <c r="M116" s="25">
        <v>0.44881880899999999</v>
      </c>
      <c r="N116" s="25">
        <v>0.12598420599999999</v>
      </c>
      <c r="O116" s="25">
        <v>1.1811024999999999E-2</v>
      </c>
      <c r="P116" s="25">
        <v>-3.9370079999999997E-3</v>
      </c>
      <c r="Q116" s="25">
        <v>0</v>
      </c>
      <c r="R116" s="25">
        <v>0</v>
      </c>
      <c r="S116" s="25">
        <v>0</v>
      </c>
      <c r="T116" s="25">
        <v>81</v>
      </c>
      <c r="Z116" s="67">
        <v>7.1999999999999998E-3</v>
      </c>
      <c r="AA116" s="66">
        <f t="shared" si="3"/>
        <v>0.2620384802951391</v>
      </c>
      <c r="AB116" s="26">
        <v>0.44128027456369284</v>
      </c>
      <c r="AC116" s="26">
        <v>0.33812104298582663</v>
      </c>
      <c r="AD116" s="26">
        <v>0.28911997811534079</v>
      </c>
      <c r="AE116" s="26">
        <v>0.22696146430576675</v>
      </c>
      <c r="AF116" s="26">
        <v>0.17252647137694899</v>
      </c>
      <c r="AG116" s="26">
        <v>8.811843665494086E-2</v>
      </c>
      <c r="AH116" s="26">
        <v>3.5841525146951013E-2</v>
      </c>
      <c r="AI116" s="26">
        <v>8.4474659795606925E-3</v>
      </c>
      <c r="AJ116" s="26">
        <v>0</v>
      </c>
    </row>
    <row r="117" spans="9:36">
      <c r="I117" s="42">
        <v>7.4000000000000003E-3</v>
      </c>
      <c r="J117" s="35">
        <v>2863.7051860000001</v>
      </c>
      <c r="K117" s="25">
        <v>1.622047185</v>
      </c>
      <c r="L117" s="25">
        <v>0.94094478299999995</v>
      </c>
      <c r="M117" s="25">
        <v>0.52755906500000005</v>
      </c>
      <c r="N117" s="25">
        <v>0.153543293</v>
      </c>
      <c r="O117" s="25">
        <v>1.9685039000000001E-2</v>
      </c>
      <c r="P117" s="25">
        <v>-3.9370079999999997E-3</v>
      </c>
      <c r="Q117" s="25">
        <v>-3.9370079999999997E-3</v>
      </c>
      <c r="R117" s="25">
        <v>0</v>
      </c>
      <c r="S117" s="25">
        <v>0</v>
      </c>
      <c r="T117" s="25">
        <v>81</v>
      </c>
      <c r="Z117" s="67">
        <v>7.4000000000000003E-3</v>
      </c>
      <c r="AA117" s="66">
        <f t="shared" si="3"/>
        <v>0.28932582190248696</v>
      </c>
      <c r="AB117" s="26">
        <v>0.49852981775400274</v>
      </c>
      <c r="AC117" s="26">
        <v>0.38279179397079577</v>
      </c>
      <c r="AD117" s="26">
        <v>0.3277329231088898</v>
      </c>
      <c r="AE117" s="26">
        <v>0.25779565010814054</v>
      </c>
      <c r="AF117" s="26">
        <v>0.19643438214998138</v>
      </c>
      <c r="AG117" s="26">
        <v>0.10099327600301576</v>
      </c>
      <c r="AH117" s="26">
        <v>4.154942041444229E-2</v>
      </c>
      <c r="AI117" s="26">
        <v>1.0143394015486857E-2</v>
      </c>
      <c r="AJ117" s="26">
        <v>0</v>
      </c>
    </row>
    <row r="118" spans="9:36">
      <c r="I118" s="42">
        <v>7.6E-3</v>
      </c>
      <c r="J118" s="35">
        <v>3149.6788539999998</v>
      </c>
      <c r="K118" s="25">
        <v>1.881889836</v>
      </c>
      <c r="L118" s="25">
        <v>1.0984252249999999</v>
      </c>
      <c r="M118" s="25">
        <v>0.61417327899999996</v>
      </c>
      <c r="N118" s="25">
        <v>0.18503940099999999</v>
      </c>
      <c r="O118" s="25">
        <v>2.7559061999999999E-2</v>
      </c>
      <c r="P118" s="25">
        <v>0</v>
      </c>
      <c r="Q118" s="25">
        <v>-3.9370079999999997E-3</v>
      </c>
      <c r="R118" s="25">
        <v>0</v>
      </c>
      <c r="S118" s="25">
        <v>0</v>
      </c>
      <c r="T118" s="25">
        <v>81</v>
      </c>
      <c r="Z118" s="67">
        <v>7.6E-3</v>
      </c>
      <c r="AA118" s="66">
        <f t="shared" si="3"/>
        <v>0.31821830948852192</v>
      </c>
      <c r="AB118" s="26">
        <v>0.56168328576075133</v>
      </c>
      <c r="AC118" s="26">
        <v>0.43216292086279645</v>
      </c>
      <c r="AD118" s="26">
        <v>0.37045596074943371</v>
      </c>
      <c r="AE118" s="26">
        <v>0.29197164234174522</v>
      </c>
      <c r="AF118" s="26">
        <v>0.22298658601183044</v>
      </c>
      <c r="AG118" s="26">
        <v>0.1153680868051403</v>
      </c>
      <c r="AH118" s="26">
        <v>4.7976731434668705E-2</v>
      </c>
      <c r="AI118" s="26">
        <v>1.2094049011517305E-2</v>
      </c>
      <c r="AJ118" s="26">
        <v>0</v>
      </c>
    </row>
    <row r="119" spans="9:36">
      <c r="I119" s="42">
        <v>7.7999999999999996E-3</v>
      </c>
      <c r="J119" s="35">
        <v>3451.5390189999998</v>
      </c>
      <c r="K119" s="25">
        <v>2.1732279779999999</v>
      </c>
      <c r="L119" s="25">
        <v>1.267716362</v>
      </c>
      <c r="M119" s="25">
        <v>0.71653534399999996</v>
      </c>
      <c r="N119" s="25">
        <v>0.22047239499999999</v>
      </c>
      <c r="O119" s="25">
        <v>3.9370064000000003E-2</v>
      </c>
      <c r="P119" s="25">
        <v>0</v>
      </c>
      <c r="Q119" s="25">
        <v>-3.9370079999999997E-3</v>
      </c>
      <c r="R119" s="25">
        <v>0</v>
      </c>
      <c r="S119" s="25">
        <v>0</v>
      </c>
      <c r="T119" s="25">
        <v>81</v>
      </c>
      <c r="Z119" s="67">
        <v>7.7999999999999996E-3</v>
      </c>
      <c r="AA119" s="66">
        <f t="shared" si="3"/>
        <v>0.34871584141506617</v>
      </c>
      <c r="AB119" s="26">
        <v>0.63109948209314881</v>
      </c>
      <c r="AC119" s="26">
        <v>0.48654763604996387</v>
      </c>
      <c r="AD119" s="26">
        <v>0.41757575711989825</v>
      </c>
      <c r="AE119" s="26">
        <v>0.32973735916277969</v>
      </c>
      <c r="AF119" s="26">
        <v>0.2523911842471912</v>
      </c>
      <c r="AG119" s="26">
        <v>0.13137564228484666</v>
      </c>
      <c r="AH119" s="26">
        <v>5.5195592230960572E-2</v>
      </c>
      <c r="AI119" s="26">
        <v>1.4330209225118863E-2</v>
      </c>
      <c r="AJ119" s="26">
        <v>0</v>
      </c>
    </row>
    <row r="120" spans="9:36">
      <c r="I120" s="42">
        <v>8.0000000000000002E-3</v>
      </c>
      <c r="J120" s="35">
        <v>3773.2592770000001</v>
      </c>
      <c r="K120" s="25">
        <v>2.4921259880000002</v>
      </c>
      <c r="L120" s="25">
        <v>1.4566929340000001</v>
      </c>
      <c r="M120" s="25">
        <v>0.82677167699999998</v>
      </c>
      <c r="N120" s="25">
        <v>0.259842515</v>
      </c>
      <c r="O120" s="25">
        <v>4.7244097999999998E-2</v>
      </c>
      <c r="P120" s="25">
        <v>0</v>
      </c>
      <c r="Q120" s="25">
        <v>-3.9370079999999997E-3</v>
      </c>
      <c r="R120" s="25">
        <v>0</v>
      </c>
      <c r="S120" s="25">
        <v>0</v>
      </c>
      <c r="T120" s="25">
        <v>81</v>
      </c>
      <c r="Z120" s="67">
        <v>8.0000000000000002E-3</v>
      </c>
      <c r="AA120" s="66">
        <f t="shared" si="3"/>
        <v>0.38121987797706519</v>
      </c>
      <c r="AB120" s="26">
        <v>0.7071199272343518</v>
      </c>
      <c r="AC120" s="26">
        <v>0.54624695934136924</v>
      </c>
      <c r="AD120" s="26">
        <v>0.46936964009466436</v>
      </c>
      <c r="AE120" s="26">
        <v>0.37133532170867295</v>
      </c>
      <c r="AF120" s="26">
        <v>0.28485437562813787</v>
      </c>
      <c r="AG120" s="26">
        <v>0.14915146921310585</v>
      </c>
      <c r="AH120" s="26">
        <v>6.32822026027898E-2</v>
      </c>
      <c r="AI120" s="26">
        <v>1.6885839657844182E-2</v>
      </c>
      <c r="AJ120" s="26">
        <v>0</v>
      </c>
    </row>
    <row r="121" spans="9:36">
      <c r="I121" s="42">
        <v>8.2000000000000007E-3</v>
      </c>
      <c r="J121" s="35">
        <v>4110.8670330000004</v>
      </c>
      <c r="K121" s="25">
        <v>2.8425201059999998</v>
      </c>
      <c r="L121" s="25">
        <v>1.6653544629999999</v>
      </c>
      <c r="M121" s="25">
        <v>0.95275604800000002</v>
      </c>
      <c r="N121" s="25">
        <v>0.30708666200000001</v>
      </c>
      <c r="O121" s="25">
        <v>5.9055135000000002E-2</v>
      </c>
      <c r="P121" s="25">
        <v>3.9370079999999997E-3</v>
      </c>
      <c r="Q121" s="25">
        <v>-3.9370079999999997E-3</v>
      </c>
      <c r="R121" s="25">
        <v>0</v>
      </c>
      <c r="S121" s="25">
        <v>0</v>
      </c>
      <c r="T121" s="25">
        <v>81</v>
      </c>
      <c r="Z121" s="67">
        <v>8.2000000000000007E-3</v>
      </c>
      <c r="AA121" s="66">
        <f t="shared" si="3"/>
        <v>0.41532906001259134</v>
      </c>
      <c r="AB121" s="26">
        <v>0.79013830671064744</v>
      </c>
      <c r="AC121" s="26">
        <v>0.61159153263265753</v>
      </c>
      <c r="AD121" s="26">
        <v>0.52613639821118963</v>
      </c>
      <c r="AE121" s="26">
        <v>0.41702108014789424</v>
      </c>
      <c r="AF121" s="26">
        <v>0.3205902593676867</v>
      </c>
      <c r="AG121" s="26">
        <v>0.16883465331351269</v>
      </c>
      <c r="AH121" s="26">
        <v>7.231575107462869E-2</v>
      </c>
      <c r="AI121" s="26">
        <v>1.9797418583500637E-2</v>
      </c>
      <c r="AJ121" s="26">
        <v>0</v>
      </c>
    </row>
    <row r="122" spans="9:36">
      <c r="I122" s="42">
        <v>8.3999999999999995E-3</v>
      </c>
      <c r="J122" s="35">
        <v>4460.3886480000001</v>
      </c>
      <c r="K122" s="25">
        <v>3.2204714480000001</v>
      </c>
      <c r="L122" s="25">
        <v>1.893700162</v>
      </c>
      <c r="M122" s="25">
        <v>1.090550852</v>
      </c>
      <c r="N122" s="25">
        <v>0.35826759000000002</v>
      </c>
      <c r="O122" s="25">
        <v>7.4803105999999994E-2</v>
      </c>
      <c r="P122" s="25">
        <v>3.9370079999999997E-3</v>
      </c>
      <c r="Q122" s="25">
        <v>-7.8740159999999993E-3</v>
      </c>
      <c r="R122" s="25">
        <v>0</v>
      </c>
      <c r="S122" s="25">
        <v>0</v>
      </c>
      <c r="T122" s="25">
        <v>81</v>
      </c>
      <c r="Z122" s="67">
        <v>8.3999999999999995E-3</v>
      </c>
      <c r="AA122" s="66">
        <f t="shared" si="3"/>
        <v>0.45064192288232374</v>
      </c>
      <c r="AB122" s="26">
        <v>0.88049184864130936</v>
      </c>
      <c r="AC122" s="26">
        <v>0.68288256156453875</v>
      </c>
      <c r="AD122" s="26">
        <v>0.58815533858694957</v>
      </c>
      <c r="AE122" s="26">
        <v>0.46704116864772993</v>
      </c>
      <c r="AF122" s="26">
        <v>0.35981056838726155</v>
      </c>
      <c r="AG122" s="26">
        <v>0.19056789221096987</v>
      </c>
      <c r="AH122" s="26">
        <v>8.2379394652324023E-2</v>
      </c>
      <c r="AI122" s="26">
        <v>2.3104253283086334E-2</v>
      </c>
      <c r="AJ122" s="26">
        <v>0</v>
      </c>
    </row>
    <row r="123" spans="9:36">
      <c r="I123" s="42">
        <v>8.6E-3</v>
      </c>
      <c r="J123" s="35">
        <v>4821.8274289999999</v>
      </c>
      <c r="K123" s="25">
        <v>3.6259834120000001</v>
      </c>
      <c r="L123" s="25">
        <v>2.1417319739999998</v>
      </c>
      <c r="M123" s="25">
        <v>1.2401571849999999</v>
      </c>
      <c r="N123" s="25">
        <v>0.42125970000000001</v>
      </c>
      <c r="O123" s="25">
        <v>9.0551152999999995E-2</v>
      </c>
      <c r="P123" s="25">
        <v>7.8740159999999993E-3</v>
      </c>
      <c r="Q123" s="25">
        <v>-7.8740159999999993E-3</v>
      </c>
      <c r="R123" s="25">
        <v>0</v>
      </c>
      <c r="S123" s="25">
        <v>0</v>
      </c>
      <c r="T123" s="25">
        <v>81</v>
      </c>
      <c r="Z123" s="67">
        <v>8.6E-3</v>
      </c>
      <c r="AA123" s="66">
        <f t="shared" si="3"/>
        <v>0.48715880069903977</v>
      </c>
      <c r="AB123" s="26">
        <v>0.97843585388435927</v>
      </c>
      <c r="AC123" s="26">
        <v>0.7603700704823908</v>
      </c>
      <c r="AD123" s="26">
        <v>0.65566767313478946</v>
      </c>
      <c r="AE123" s="26">
        <v>0.5216185385437887</v>
      </c>
      <c r="AF123" s="26">
        <v>0.40271422288192504</v>
      </c>
      <c r="AG123" s="26">
        <v>0.2144935501619061</v>
      </c>
      <c r="AH123" s="26">
        <v>9.355990255250328E-2</v>
      </c>
      <c r="AI123" s="26">
        <v>2.6849062708782769E-2</v>
      </c>
      <c r="AJ123" s="26">
        <v>0</v>
      </c>
    </row>
    <row r="124" spans="9:36">
      <c r="I124" s="42">
        <v>8.8000000000000005E-3</v>
      </c>
      <c r="J124" s="35">
        <v>5183.2662529999998</v>
      </c>
      <c r="K124" s="25">
        <v>4.0629916750000001</v>
      </c>
      <c r="L124" s="25">
        <v>2.413385597</v>
      </c>
      <c r="M124" s="25">
        <v>1.4055116910000001</v>
      </c>
      <c r="N124" s="25">
        <v>0.48818893699999999</v>
      </c>
      <c r="O124" s="25">
        <v>0.11023619</v>
      </c>
      <c r="P124" s="25">
        <v>7.8740159999999993E-3</v>
      </c>
      <c r="Q124" s="25">
        <v>-7.8740159999999993E-3</v>
      </c>
      <c r="R124" s="25">
        <v>0</v>
      </c>
      <c r="S124" s="25">
        <v>0</v>
      </c>
      <c r="T124" s="25">
        <v>81</v>
      </c>
      <c r="Z124" s="67">
        <v>8.8000000000000005E-3</v>
      </c>
      <c r="AA124" s="66">
        <f t="shared" si="3"/>
        <v>0.52367568286013111</v>
      </c>
      <c r="AB124" s="26">
        <v>1.0841967766292817</v>
      </c>
      <c r="AC124" s="26">
        <v>0.84427918142523672</v>
      </c>
      <c r="AD124" s="26">
        <v>0.72889283918403791</v>
      </c>
      <c r="AE124" s="26">
        <v>0.58095930619645142</v>
      </c>
      <c r="AF124" s="26">
        <v>0.44948850112071792</v>
      </c>
      <c r="AG124" s="26">
        <v>0.24075110698349617</v>
      </c>
      <c r="AH124" s="26">
        <v>0.10594604418128413</v>
      </c>
      <c r="AI124" s="26">
        <v>3.1077723157141506E-2</v>
      </c>
      <c r="AJ124" s="26">
        <v>0</v>
      </c>
    </row>
    <row r="125" spans="9:36">
      <c r="I125" s="42">
        <v>8.9999999999999993E-3</v>
      </c>
      <c r="J125" s="35">
        <v>5548.6772460000002</v>
      </c>
      <c r="K125" s="25">
        <v>4.5196852679999999</v>
      </c>
      <c r="L125" s="25">
        <v>2.7007873060000001</v>
      </c>
      <c r="M125" s="25">
        <v>1.586614132</v>
      </c>
      <c r="N125" s="25">
        <v>0.56299215599999997</v>
      </c>
      <c r="O125" s="25">
        <v>0.12992125700000001</v>
      </c>
      <c r="P125" s="25">
        <v>1.1811024999999999E-2</v>
      </c>
      <c r="Q125" s="25">
        <v>-7.8740159999999993E-3</v>
      </c>
      <c r="R125" s="25">
        <v>0</v>
      </c>
      <c r="S125" s="25">
        <v>0</v>
      </c>
      <c r="T125" s="25">
        <v>81</v>
      </c>
      <c r="Z125" s="67">
        <v>8.9999999999999993E-3</v>
      </c>
      <c r="AA125" s="66">
        <f t="shared" si="3"/>
        <v>0.56059388114352426</v>
      </c>
      <c r="AB125" s="26">
        <v>1.1977913038577892</v>
      </c>
      <c r="AC125" s="26">
        <v>0.93470346923687087</v>
      </c>
      <c r="AD125" s="26">
        <v>0.80795035139343618</v>
      </c>
      <c r="AE125" s="26">
        <v>0.64520547729656452</v>
      </c>
      <c r="AF125" s="26">
        <v>0.5002825548844656</v>
      </c>
      <c r="AG125" s="26">
        <v>0.26947207941822987</v>
      </c>
      <c r="AH125" s="26">
        <v>0.1196288455143516</v>
      </c>
      <c r="AI125" s="26">
        <v>3.5840097763856396E-2</v>
      </c>
      <c r="AJ125" s="26">
        <v>0</v>
      </c>
    </row>
    <row r="126" spans="9:36">
      <c r="I126" s="42">
        <v>9.1999999999999998E-3</v>
      </c>
      <c r="J126" s="35">
        <v>5914.087751</v>
      </c>
      <c r="K126" s="25">
        <v>5.0000004660000004</v>
      </c>
      <c r="L126" s="25">
        <v>3.011811319</v>
      </c>
      <c r="M126" s="25">
        <v>1.7795277410000001</v>
      </c>
      <c r="N126" s="25">
        <v>0.64960636199999999</v>
      </c>
      <c r="O126" s="25">
        <v>0.15748034399999999</v>
      </c>
      <c r="P126" s="25">
        <v>1.1811024999999999E-2</v>
      </c>
      <c r="Q126" s="25">
        <v>-7.8740159999999993E-3</v>
      </c>
      <c r="R126" s="25">
        <v>0</v>
      </c>
      <c r="S126" s="25">
        <v>0</v>
      </c>
      <c r="T126" s="25">
        <v>81</v>
      </c>
      <c r="Z126" s="67">
        <v>9.1999999999999998E-3</v>
      </c>
      <c r="AA126" s="66">
        <f t="shared" si="3"/>
        <v>0.59751203012330811</v>
      </c>
      <c r="AB126" s="26">
        <v>1.3192383231774178</v>
      </c>
      <c r="AC126" s="26">
        <v>1.031715605791063</v>
      </c>
      <c r="AD126" s="26">
        <v>0.89293332251373103</v>
      </c>
      <c r="AE126" s="26">
        <v>0.71447107986528779</v>
      </c>
      <c r="AF126" s="26">
        <v>0.55522090653561051</v>
      </c>
      <c r="AG126" s="26">
        <v>0.30077553216723102</v>
      </c>
      <c r="AH126" s="26">
        <v>0.13469753379493193</v>
      </c>
      <c r="AI126" s="26">
        <v>4.1189009136503696E-2</v>
      </c>
      <c r="AJ126" s="26">
        <v>0</v>
      </c>
    </row>
    <row r="127" spans="9:36">
      <c r="I127" s="42">
        <v>9.4000000000000004E-3</v>
      </c>
      <c r="J127" s="35">
        <v>6275.5253670000002</v>
      </c>
      <c r="K127" s="25">
        <v>5.4960617909999998</v>
      </c>
      <c r="L127" s="25">
        <v>3.3346448020000001</v>
      </c>
      <c r="M127" s="25">
        <v>1.992125476</v>
      </c>
      <c r="N127" s="25">
        <v>0.74409417600000005</v>
      </c>
      <c r="O127" s="25">
        <v>0.18897630200000001</v>
      </c>
      <c r="P127" s="25">
        <v>1.1811024999999999E-2</v>
      </c>
      <c r="Q127" s="25">
        <v>-7.8740159999999993E-3</v>
      </c>
      <c r="R127" s="25">
        <v>0</v>
      </c>
      <c r="S127" s="25">
        <v>0</v>
      </c>
      <c r="T127" s="25">
        <v>81</v>
      </c>
      <c r="Z127" s="67">
        <v>9.4000000000000004E-3</v>
      </c>
      <c r="AA127" s="66">
        <f t="shared" si="3"/>
        <v>0.6340287902377606</v>
      </c>
      <c r="AB127" s="26">
        <v>1.4484721418341586</v>
      </c>
      <c r="AC127" s="26">
        <v>1.1353267478310116</v>
      </c>
      <c r="AD127" s="26">
        <v>0.98388409340081706</v>
      </c>
      <c r="AE127" s="26">
        <v>0.78883163910230214</v>
      </c>
      <c r="AF127" s="26">
        <v>0.61440005017412413</v>
      </c>
      <c r="AG127" s="26">
        <v>0.3347684027143944</v>
      </c>
      <c r="AH127" s="26">
        <v>0.15123901611571505</v>
      </c>
      <c r="AI127" s="26">
        <v>4.7179357906620131E-2</v>
      </c>
      <c r="AJ127" s="26">
        <v>0</v>
      </c>
    </row>
    <row r="128" spans="9:36">
      <c r="I128" s="42">
        <v>9.5999999999999992E-3</v>
      </c>
      <c r="J128" s="35">
        <v>6625.0486799999999</v>
      </c>
      <c r="K128" s="25">
        <v>6.0039362839999999</v>
      </c>
      <c r="L128" s="25">
        <v>3.6771648479999999</v>
      </c>
      <c r="M128" s="25">
        <v>2.2165348800000002</v>
      </c>
      <c r="N128" s="25">
        <v>0.84645649700000003</v>
      </c>
      <c r="O128" s="25">
        <v>0.224409371</v>
      </c>
      <c r="P128" s="25">
        <v>1.5748030999999999E-2</v>
      </c>
      <c r="Q128" s="25">
        <v>-7.8740159999999993E-3</v>
      </c>
      <c r="R128" s="25">
        <v>0</v>
      </c>
      <c r="S128" s="25">
        <v>0</v>
      </c>
      <c r="T128" s="25">
        <v>81</v>
      </c>
      <c r="Z128" s="67">
        <v>9.5999999999999992E-3</v>
      </c>
      <c r="AA128" s="66">
        <f t="shared" si="3"/>
        <v>0.66934182465980496</v>
      </c>
      <c r="AB128" s="26">
        <v>1.585333084894325</v>
      </c>
      <c r="AC128" s="26">
        <v>1.2454774187243862</v>
      </c>
      <c r="AD128" s="26">
        <v>1.080785347820258</v>
      </c>
      <c r="AE128" s="26">
        <v>0.86831698059642837</v>
      </c>
      <c r="AF128" s="26">
        <v>0.67788299289325138</v>
      </c>
      <c r="AG128" s="26">
        <v>0.37154297309562484</v>
      </c>
      <c r="AH128" s="26">
        <v>0.16933679345542468</v>
      </c>
      <c r="AI128" s="26">
        <v>5.3867808901971168E-2</v>
      </c>
      <c r="AJ128" s="26">
        <v>0</v>
      </c>
    </row>
    <row r="129" spans="9:36">
      <c r="I129" s="42">
        <v>9.7999999999999997E-3</v>
      </c>
      <c r="J129" s="35">
        <v>6962.6564189999999</v>
      </c>
      <c r="K129" s="25">
        <v>6.5236215399999997</v>
      </c>
      <c r="L129" s="25">
        <v>4.023621705</v>
      </c>
      <c r="M129" s="25">
        <v>2.448818696</v>
      </c>
      <c r="N129" s="25">
        <v>0.96062976</v>
      </c>
      <c r="O129" s="25">
        <v>0.263779506</v>
      </c>
      <c r="P129" s="25">
        <v>1.9685039000000001E-2</v>
      </c>
      <c r="Q129" s="25">
        <v>-7.8740159999999993E-3</v>
      </c>
      <c r="R129" s="25">
        <v>0</v>
      </c>
      <c r="S129" s="25">
        <v>0</v>
      </c>
      <c r="T129" s="25">
        <v>81</v>
      </c>
      <c r="Z129" s="67">
        <v>9.7999999999999997E-3</v>
      </c>
      <c r="AA129" s="66">
        <f t="shared" si="3"/>
        <v>0.70345100497778745</v>
      </c>
      <c r="AB129" s="26">
        <v>1.7294955832080312</v>
      </c>
      <c r="AC129" s="26">
        <v>1.3619927058139643</v>
      </c>
      <c r="AD129" s="26">
        <v>1.1835269327971571</v>
      </c>
      <c r="AE129" s="26">
        <v>0.95288947894539378</v>
      </c>
      <c r="AF129" s="26">
        <v>0.74568568104794686</v>
      </c>
      <c r="AG129" s="26">
        <v>0.41117240714963021</v>
      </c>
      <c r="AH129" s="26">
        <v>0.1890700723891876</v>
      </c>
      <c r="AI129" s="26">
        <v>6.1312777616392394E-2</v>
      </c>
      <c r="AJ129" s="26">
        <v>0</v>
      </c>
    </row>
    <row r="130" spans="9:36">
      <c r="I130" s="42">
        <v>0.01</v>
      </c>
      <c r="J130" s="35">
        <v>7284.3764650000003</v>
      </c>
      <c r="K130" s="25">
        <v>7.0472440719999998</v>
      </c>
      <c r="L130" s="25">
        <v>4.3818898199999996</v>
      </c>
      <c r="M130" s="25">
        <v>2.6929135319999999</v>
      </c>
      <c r="N130" s="25">
        <v>1.0826771260000001</v>
      </c>
      <c r="O130" s="25">
        <v>0.31102362300000003</v>
      </c>
      <c r="P130" s="25">
        <v>2.3622048999999999E-2</v>
      </c>
      <c r="Q130" s="25">
        <v>-1.1811024999999999E-2</v>
      </c>
      <c r="R130" s="25">
        <v>0</v>
      </c>
      <c r="S130" s="25">
        <v>0</v>
      </c>
      <c r="T130" s="25">
        <v>81</v>
      </c>
      <c r="Z130" s="67">
        <v>0.01</v>
      </c>
      <c r="AA130" s="66">
        <f t="shared" si="3"/>
        <v>0.73595502012100544</v>
      </c>
      <c r="AB130" s="26">
        <v>1.8805832423420148</v>
      </c>
      <c r="AC130" s="26">
        <v>1.4846421765445024</v>
      </c>
      <c r="AD130" s="26">
        <v>1.2919442096303195</v>
      </c>
      <c r="AE130" s="26">
        <v>1.0424626997707964</v>
      </c>
      <c r="AF130" s="26">
        <v>0.81778359966662972</v>
      </c>
      <c r="AG130" s="26">
        <v>0.45370796515210848</v>
      </c>
      <c r="AH130" s="26">
        <v>0.21051074859176602</v>
      </c>
      <c r="AI130" s="26">
        <v>6.957338251877529E-2</v>
      </c>
      <c r="AJ130" s="26">
        <v>0</v>
      </c>
    </row>
    <row r="131" spans="9:36">
      <c r="I131" s="42">
        <v>1.0200000000000001E-2</v>
      </c>
      <c r="J131" s="35">
        <v>7582.2658819999997</v>
      </c>
      <c r="K131" s="25">
        <v>7.5708666019999997</v>
      </c>
      <c r="L131" s="25">
        <v>4.7440947160000002</v>
      </c>
      <c r="M131" s="25">
        <v>2.9448821700000001</v>
      </c>
      <c r="N131" s="25">
        <v>1.22047259</v>
      </c>
      <c r="O131" s="25">
        <v>0.36614179699999999</v>
      </c>
      <c r="P131" s="25">
        <v>2.3622064000000002E-2</v>
      </c>
      <c r="Q131" s="25">
        <v>-1.1811024999999999E-2</v>
      </c>
      <c r="R131" s="25">
        <v>0</v>
      </c>
      <c r="S131" s="25">
        <v>0</v>
      </c>
      <c r="T131" s="25">
        <v>81</v>
      </c>
      <c r="Z131" s="67">
        <v>1.0200000000000001E-2</v>
      </c>
      <c r="AA131" s="66">
        <f t="shared" si="3"/>
        <v>0.76605137949169988</v>
      </c>
      <c r="AB131" s="26">
        <v>2.0381290436931963</v>
      </c>
      <c r="AC131" s="26">
        <v>1.6131218209545237</v>
      </c>
      <c r="AD131" s="26">
        <v>1.4058072993226602</v>
      </c>
      <c r="AE131" s="26">
        <v>1.1368968556286279</v>
      </c>
      <c r="AF131" s="26">
        <v>0.89411020068802038</v>
      </c>
      <c r="AG131" s="26">
        <v>0.49917859526783859</v>
      </c>
      <c r="AH131" s="26">
        <v>0.23372237025471063</v>
      </c>
      <c r="AI131" s="26">
        <v>7.8708465910665618E-2</v>
      </c>
      <c r="AJ131" s="26">
        <v>0</v>
      </c>
    </row>
    <row r="132" spans="9:36">
      <c r="I132" s="42">
        <v>1.04E-2</v>
      </c>
      <c r="J132" s="35">
        <v>7852.3508389999997</v>
      </c>
      <c r="K132" s="25">
        <v>8.0905499400000007</v>
      </c>
      <c r="L132" s="25">
        <v>5.1062978909999996</v>
      </c>
      <c r="M132" s="25">
        <v>3.2047237869999998</v>
      </c>
      <c r="N132" s="25">
        <v>1.3622043859999999</v>
      </c>
      <c r="O132" s="25">
        <v>0.429133712</v>
      </c>
      <c r="P132" s="25">
        <v>3.1496018000000001E-2</v>
      </c>
      <c r="Q132" s="25">
        <v>-1.1811024999999999E-2</v>
      </c>
      <c r="R132" s="25">
        <v>0</v>
      </c>
      <c r="S132" s="25">
        <v>0</v>
      </c>
      <c r="T132" s="25">
        <v>81</v>
      </c>
      <c r="Z132" s="67">
        <v>1.04E-2</v>
      </c>
      <c r="AA132" s="66">
        <f t="shared" si="3"/>
        <v>0.79333859905240889</v>
      </c>
      <c r="AB132" s="26">
        <v>2.2015049530988615</v>
      </c>
      <c r="AC132" s="26">
        <v>1.747011085558752</v>
      </c>
      <c r="AD132" s="26">
        <v>1.5247894399233628</v>
      </c>
      <c r="AE132" s="26">
        <v>1.2359787271475426</v>
      </c>
      <c r="AF132" s="26">
        <v>0.97454489207682726</v>
      </c>
      <c r="AG132" s="26">
        <v>0.54758749218626768</v>
      </c>
      <c r="AH132" s="26">
        <v>0.25875943469442814</v>
      </c>
      <c r="AI132" s="26">
        <v>8.877639054659385E-2</v>
      </c>
      <c r="AJ132" s="26">
        <v>0</v>
      </c>
    </row>
    <row r="133" spans="9:36">
      <c r="I133" s="42">
        <v>1.06E-2</v>
      </c>
      <c r="J133" s="35">
        <v>8102.5776720000003</v>
      </c>
      <c r="K133" s="25">
        <v>8.6062984129999993</v>
      </c>
      <c r="L133" s="25">
        <v>5.4685037410000001</v>
      </c>
      <c r="M133" s="25">
        <v>3.4685034429999999</v>
      </c>
      <c r="N133" s="25">
        <v>1.515747725</v>
      </c>
      <c r="O133" s="25">
        <v>0.49999988000000001</v>
      </c>
      <c r="P133" s="25">
        <v>3.5433073000000002E-2</v>
      </c>
      <c r="Q133" s="25">
        <v>-1.1811024999999999E-2</v>
      </c>
      <c r="R133" s="25">
        <v>0</v>
      </c>
      <c r="S133" s="25">
        <v>0</v>
      </c>
      <c r="T133" s="25">
        <v>81</v>
      </c>
      <c r="Z133" s="67">
        <v>1.06E-2</v>
      </c>
      <c r="AA133" s="66">
        <f t="shared" si="3"/>
        <v>0.8186195129096433</v>
      </c>
      <c r="AB133" s="26">
        <v>2.3699672162400285</v>
      </c>
      <c r="AC133" s="26">
        <v>1.8857932392634513</v>
      </c>
      <c r="AD133" s="26">
        <v>1.6484789844882748</v>
      </c>
      <c r="AE133" s="26">
        <v>1.3394251242492681</v>
      </c>
      <c r="AF133" s="26">
        <v>1.0589118447393358</v>
      </c>
      <c r="AG133" s="26">
        <v>0.59890824307093327</v>
      </c>
      <c r="AH133" s="26">
        <v>0.28566514188133407</v>
      </c>
      <c r="AI133" s="26">
        <v>9.9834300603031223E-2</v>
      </c>
      <c r="AJ133" s="26">
        <v>0</v>
      </c>
    </row>
    <row r="134" spans="9:36">
      <c r="I134" s="42">
        <v>1.0800000000000001E-2</v>
      </c>
      <c r="J134" s="35">
        <v>8321.0300769999994</v>
      </c>
      <c r="K134" s="25">
        <v>9.1023612150000002</v>
      </c>
      <c r="L134" s="25">
        <v>5.8267713920000004</v>
      </c>
      <c r="M134" s="25">
        <v>3.7322833379999998</v>
      </c>
      <c r="N134" s="25">
        <v>1.6732282329999999</v>
      </c>
      <c r="O134" s="25">
        <v>0.57874010499999995</v>
      </c>
      <c r="P134" s="25">
        <v>4.3307088000000001E-2</v>
      </c>
      <c r="Q134" s="25">
        <v>-1.1811024999999999E-2</v>
      </c>
      <c r="R134" s="25">
        <v>0</v>
      </c>
      <c r="S134" s="25">
        <v>0</v>
      </c>
      <c r="T134" s="25">
        <v>81</v>
      </c>
      <c r="Z134" s="67">
        <v>1.0800000000000001E-2</v>
      </c>
      <c r="AA134" s="66">
        <f t="shared" si="3"/>
        <v>0.84069019320599125</v>
      </c>
      <c r="AB134" s="26">
        <v>2.5428620799819059</v>
      </c>
      <c r="AC134" s="26">
        <v>2.0289778247564141</v>
      </c>
      <c r="AD134" s="26">
        <v>1.776467860640081</v>
      </c>
      <c r="AE134" s="26">
        <v>1.446935966815317</v>
      </c>
      <c r="AF134" s="26">
        <v>1.1470085871888041</v>
      </c>
      <c r="AG134" s="26">
        <v>0.65308805839003581</v>
      </c>
      <c r="AH134" s="26">
        <v>0.31446824091417197</v>
      </c>
      <c r="AI134" s="26">
        <v>0.11193568720241082</v>
      </c>
      <c r="AJ134" s="26">
        <v>0</v>
      </c>
    </row>
    <row r="135" spans="9:36">
      <c r="I135" s="42">
        <v>1.0999999999999999E-2</v>
      </c>
      <c r="J135" s="35">
        <v>8515.6503909999992</v>
      </c>
      <c r="K135" s="25">
        <v>9.5787401200000009</v>
      </c>
      <c r="L135" s="25">
        <v>6.1771655079999999</v>
      </c>
      <c r="M135" s="25">
        <v>3.9960629939999999</v>
      </c>
      <c r="N135" s="25">
        <v>1.8385827539999999</v>
      </c>
      <c r="O135" s="25">
        <v>0.66535431099999998</v>
      </c>
      <c r="P135" s="25">
        <v>5.5118109999999998E-2</v>
      </c>
      <c r="Q135" s="25">
        <v>-1.1811024999999999E-2</v>
      </c>
      <c r="R135" s="25">
        <v>0</v>
      </c>
      <c r="S135" s="25">
        <v>0</v>
      </c>
      <c r="T135" s="25">
        <v>81</v>
      </c>
      <c r="Z135" s="67">
        <v>1.0999999999999999E-2</v>
      </c>
      <c r="AA135" s="66">
        <f t="shared" si="3"/>
        <v>0.86035307002105255</v>
      </c>
      <c r="AB135" s="26">
        <v>2.7193580263421193</v>
      </c>
      <c r="AC135" s="26">
        <v>2.1759587464886847</v>
      </c>
      <c r="AD135" s="26">
        <v>1.9082563427229924</v>
      </c>
      <c r="AE135" s="26">
        <v>1.5581451687494694</v>
      </c>
      <c r="AF135" s="26">
        <v>1.2385849145507881</v>
      </c>
      <c r="AG135" s="26">
        <v>0.71004937842752591</v>
      </c>
      <c r="AH135" s="26">
        <v>0.34518548710192754</v>
      </c>
      <c r="AI135" s="26">
        <v>0.12513038450836628</v>
      </c>
      <c r="AJ135" s="26">
        <v>0</v>
      </c>
    </row>
    <row r="136" spans="9:36">
      <c r="I136" s="42">
        <v>1.12E-2</v>
      </c>
      <c r="J136" s="35">
        <v>8678.497206</v>
      </c>
      <c r="K136" s="25">
        <v>10.03543419</v>
      </c>
      <c r="L136" s="25">
        <v>6.5236223649999996</v>
      </c>
      <c r="M136" s="25">
        <v>4.2598431269999999</v>
      </c>
      <c r="N136" s="25">
        <v>2.0078741770000001</v>
      </c>
      <c r="O136" s="25">
        <v>0.75984266499999997</v>
      </c>
      <c r="P136" s="25">
        <v>7.0866159999999997E-2</v>
      </c>
      <c r="Q136" s="25">
        <v>-1.1811024999999999E-2</v>
      </c>
      <c r="R136" s="25">
        <v>0</v>
      </c>
      <c r="S136" s="25">
        <v>0</v>
      </c>
      <c r="T136" s="25">
        <v>81</v>
      </c>
      <c r="Z136" s="67">
        <v>1.12E-2</v>
      </c>
      <c r="AA136" s="66">
        <f t="shared" si="3"/>
        <v>0.87680580713394241</v>
      </c>
      <c r="AB136" s="26">
        <v>2.89871169262317</v>
      </c>
      <c r="AC136" s="26">
        <v>2.3261580141090472</v>
      </c>
      <c r="AD136" s="26">
        <v>2.0433517812793838</v>
      </c>
      <c r="AE136" s="26">
        <v>1.6726736945331411</v>
      </c>
      <c r="AF136" s="26">
        <v>1.3333675893280774</v>
      </c>
      <c r="AG136" s="26">
        <v>0.76968977823713614</v>
      </c>
      <c r="AH136" s="26">
        <v>0.37781877769583588</v>
      </c>
      <c r="AI136" s="26">
        <v>0.13946317971565314</v>
      </c>
      <c r="AJ136" s="26">
        <v>0</v>
      </c>
    </row>
    <row r="137" spans="9:36">
      <c r="I137" s="42">
        <v>1.14E-2</v>
      </c>
      <c r="J137" s="35">
        <v>8813.5396770000007</v>
      </c>
      <c r="K137" s="25">
        <v>10.46850274</v>
      </c>
      <c r="L137" s="25">
        <v>6.8582668409999998</v>
      </c>
      <c r="M137" s="25">
        <v>4.5236212729999998</v>
      </c>
      <c r="N137" s="25">
        <v>2.18110202</v>
      </c>
      <c r="O137" s="25">
        <v>0.85826751499999998</v>
      </c>
      <c r="P137" s="25">
        <v>9.0551092999999999E-2</v>
      </c>
      <c r="Q137" s="25">
        <v>-1.1811024999999999E-2</v>
      </c>
      <c r="R137" s="25">
        <v>0</v>
      </c>
      <c r="S137" s="25">
        <v>0</v>
      </c>
      <c r="T137" s="25">
        <v>81</v>
      </c>
      <c r="Z137" s="67">
        <v>1.14E-2</v>
      </c>
      <c r="AA137" s="66">
        <f t="shared" si="3"/>
        <v>0.89044941615655704</v>
      </c>
      <c r="AB137" s="26">
        <v>3.0800671779903714</v>
      </c>
      <c r="AC137" s="26">
        <v>2.4789231342974136</v>
      </c>
      <c r="AD137" s="26">
        <v>2.1812016630778621</v>
      </c>
      <c r="AE137" s="26">
        <v>1.7900971247815884</v>
      </c>
      <c r="AF137" s="26">
        <v>1.4310481182960157</v>
      </c>
      <c r="AG137" s="26">
        <v>0.83188475409130802</v>
      </c>
      <c r="AH137" s="26">
        <v>0.41235721210938059</v>
      </c>
      <c r="AI137" s="26">
        <v>0.15497359413956582</v>
      </c>
      <c r="AJ137" s="26">
        <v>0</v>
      </c>
    </row>
    <row r="138" spans="9:36">
      <c r="I138" s="42">
        <v>1.1599999999999999E-2</v>
      </c>
      <c r="J138" s="35">
        <v>8920.7791159999997</v>
      </c>
      <c r="K138" s="25">
        <v>10.87401506</v>
      </c>
      <c r="L138" s="25">
        <v>7.1771649100000001</v>
      </c>
      <c r="M138" s="25">
        <v>4.7795271850000001</v>
      </c>
      <c r="N138" s="25">
        <v>2.358267455</v>
      </c>
      <c r="O138" s="25">
        <v>0.96456673699999995</v>
      </c>
      <c r="P138" s="25">
        <v>0.114173174</v>
      </c>
      <c r="Q138" s="25">
        <v>-1.1811024999999999E-2</v>
      </c>
      <c r="R138" s="25">
        <v>0</v>
      </c>
      <c r="S138" s="25">
        <v>0</v>
      </c>
      <c r="T138" s="25">
        <v>81</v>
      </c>
      <c r="Z138" s="67">
        <v>1.1599999999999999E-2</v>
      </c>
      <c r="AA138" s="66">
        <f t="shared" si="3"/>
        <v>0.90128402964286181</v>
      </c>
      <c r="AB138" s="26">
        <v>3.2626181346129512</v>
      </c>
      <c r="AC138" s="26">
        <v>2.6336126573832952</v>
      </c>
      <c r="AD138" s="26">
        <v>2.3212497785965871</v>
      </c>
      <c r="AE138" s="26">
        <v>1.9099753063089933</v>
      </c>
      <c r="AF138" s="26">
        <v>1.5312963082912439</v>
      </c>
      <c r="AG138" s="26">
        <v>0.89648813197732025</v>
      </c>
      <c r="AH138" s="26">
        <v>0.44877554133992043</v>
      </c>
      <c r="AI138" s="26">
        <v>0.17169515683350067</v>
      </c>
      <c r="AJ138" s="26">
        <v>0</v>
      </c>
    </row>
    <row r="139" spans="9:36">
      <c r="I139" s="42">
        <v>1.18E-2</v>
      </c>
      <c r="J139" s="35">
        <v>9004.1884019999998</v>
      </c>
      <c r="K139" s="25">
        <v>11.248031279999999</v>
      </c>
      <c r="L139" s="25">
        <v>7.4803144479999997</v>
      </c>
      <c r="M139" s="25">
        <v>5.027559041</v>
      </c>
      <c r="N139" s="25">
        <v>2.5393698800000002</v>
      </c>
      <c r="O139" s="25">
        <v>1.0748031280000001</v>
      </c>
      <c r="P139" s="25">
        <v>0.14173226</v>
      </c>
      <c r="Q139" s="25">
        <v>-1.5748030999999999E-2</v>
      </c>
      <c r="R139" s="25">
        <v>0</v>
      </c>
      <c r="S139" s="25">
        <v>0</v>
      </c>
      <c r="T139" s="25">
        <v>81</v>
      </c>
      <c r="Z139" s="67">
        <v>1.18E-2</v>
      </c>
      <c r="AA139" s="66">
        <f t="shared" si="3"/>
        <v>0.90971103544786847</v>
      </c>
      <c r="AB139" s="26">
        <v>3.4455699838876446</v>
      </c>
      <c r="AC139" s="26">
        <v>2.7895844769820028</v>
      </c>
      <c r="AD139" s="26">
        <v>2.4629342743189606</v>
      </c>
      <c r="AE139" s="26">
        <v>2.0318561405071147</v>
      </c>
      <c r="AF139" s="26">
        <v>1.633765919888186</v>
      </c>
      <c r="AG139" s="26">
        <v>0.96333566925271874</v>
      </c>
      <c r="AH139" s="26">
        <v>0.48703506025295884</v>
      </c>
      <c r="AI139" s="26">
        <v>0.18965465190748515</v>
      </c>
      <c r="AJ139" s="26">
        <v>0</v>
      </c>
    </row>
    <row r="140" spans="9:36">
      <c r="I140" s="42">
        <v>1.2E-2</v>
      </c>
      <c r="J140" s="35">
        <v>9059.7939449999994</v>
      </c>
      <c r="K140" s="25">
        <v>11.590551380000001</v>
      </c>
      <c r="L140" s="25">
        <v>7.7637796400000001</v>
      </c>
      <c r="M140" s="25">
        <v>5.2637796400000001</v>
      </c>
      <c r="N140" s="25">
        <v>2.7165353300000001</v>
      </c>
      <c r="O140" s="25">
        <v>1.1929134130000001</v>
      </c>
      <c r="P140" s="25">
        <v>0.173228353</v>
      </c>
      <c r="Q140" s="25">
        <v>-1.5748030999999999E-2</v>
      </c>
      <c r="R140" s="25">
        <v>0</v>
      </c>
      <c r="S140" s="25">
        <v>0</v>
      </c>
      <c r="T140" s="25">
        <v>81</v>
      </c>
      <c r="Z140" s="67">
        <v>1.2E-2</v>
      </c>
      <c r="AA140" s="66">
        <f t="shared" si="3"/>
        <v>0.9153289738828233</v>
      </c>
      <c r="AB140" s="26">
        <v>3.6282066021959873</v>
      </c>
      <c r="AC140" s="26">
        <v>2.946236812193145</v>
      </c>
      <c r="AD140" s="26">
        <v>2.6057177456714107</v>
      </c>
      <c r="AE140" s="26">
        <v>2.1552952729918609</v>
      </c>
      <c r="AF140" s="26">
        <v>1.7381069697824416</v>
      </c>
      <c r="AG140" s="26">
        <v>1.032249002503425</v>
      </c>
      <c r="AH140" s="26">
        <v>0.52708394996310026</v>
      </c>
      <c r="AI140" s="26">
        <v>0.20887147033535453</v>
      </c>
      <c r="AJ140" s="26">
        <v>0</v>
      </c>
    </row>
    <row r="141" spans="9:36">
      <c r="I141" s="42">
        <v>1.2200000000000001E-2</v>
      </c>
      <c r="J141" s="35">
        <v>9099.5127100000009</v>
      </c>
      <c r="K141" s="25">
        <v>11.897638600000001</v>
      </c>
      <c r="L141" s="25">
        <v>8.0236227519999996</v>
      </c>
      <c r="M141" s="25">
        <v>5.4921261970000002</v>
      </c>
      <c r="N141" s="25">
        <v>2.8937010179999998</v>
      </c>
      <c r="O141" s="25">
        <v>1.314960838</v>
      </c>
      <c r="P141" s="25">
        <v>0.21259845799999999</v>
      </c>
      <c r="Q141" s="25">
        <v>-1.5748030999999999E-2</v>
      </c>
      <c r="R141" s="25">
        <v>0</v>
      </c>
      <c r="S141" s="25">
        <v>0</v>
      </c>
      <c r="T141" s="25">
        <v>81</v>
      </c>
      <c r="Z141" s="67">
        <v>1.2200000000000001E-2</v>
      </c>
      <c r="AA141" s="66">
        <f t="shared" si="3"/>
        <v>0.919341839587281</v>
      </c>
      <c r="AB141" s="26">
        <v>3.809775991794933</v>
      </c>
      <c r="AC141" s="26">
        <v>3.1029477307197761</v>
      </c>
      <c r="AD141" s="26">
        <v>2.7490476661204499</v>
      </c>
      <c r="AE141" s="26">
        <v>2.2798363165434758</v>
      </c>
      <c r="AF141" s="26">
        <v>1.8439581462994317</v>
      </c>
      <c r="AG141" s="26">
        <v>1.1030377422372037</v>
      </c>
      <c r="AH141" s="26">
        <v>0.56885951524473088</v>
      </c>
      <c r="AI141" s="26">
        <v>0.22935798015156586</v>
      </c>
      <c r="AJ141" s="26">
        <v>0</v>
      </c>
    </row>
    <row r="142" spans="9:36">
      <c r="I142" s="42">
        <v>1.24E-2</v>
      </c>
      <c r="J142" s="35">
        <v>9115.4003460000004</v>
      </c>
      <c r="K142" s="25">
        <v>12.1732285</v>
      </c>
      <c r="L142" s="25">
        <v>8.2637790120000005</v>
      </c>
      <c r="M142" s="25">
        <v>5.7086609279999996</v>
      </c>
      <c r="N142" s="25">
        <v>3.0708656140000001</v>
      </c>
      <c r="O142" s="25">
        <v>1.4409446699999999</v>
      </c>
      <c r="P142" s="25">
        <v>0.251968413</v>
      </c>
      <c r="Q142" s="25">
        <v>-1.5748030999999999E-2</v>
      </c>
      <c r="R142" s="25">
        <v>0</v>
      </c>
      <c r="S142" s="25">
        <v>0</v>
      </c>
      <c r="T142" s="25">
        <v>81</v>
      </c>
      <c r="Z142" s="67">
        <v>1.24E-2</v>
      </c>
      <c r="AA142" s="66">
        <f t="shared" si="3"/>
        <v>0.92094699900322219</v>
      </c>
      <c r="AB142" s="26">
        <v>3.9897263646768901</v>
      </c>
      <c r="AC142" s="26">
        <v>3.2592094357236046</v>
      </c>
      <c r="AD142" s="26">
        <v>2.8924511892719496</v>
      </c>
      <c r="AE142" s="26">
        <v>2.4050660280076466</v>
      </c>
      <c r="AF142" s="26">
        <v>1.9509761383429678</v>
      </c>
      <c r="AG142" s="26">
        <v>1.1755039963708815</v>
      </c>
      <c r="AH142" s="26">
        <v>0.61228710502401484</v>
      </c>
      <c r="AI142" s="26">
        <v>0.25111844203368866</v>
      </c>
      <c r="AJ142" s="26">
        <v>0</v>
      </c>
    </row>
    <row r="143" spans="9:36">
      <c r="I143" s="42">
        <v>1.26E-2</v>
      </c>
      <c r="J143" s="35">
        <v>9119.3720699999994</v>
      </c>
      <c r="K143" s="25">
        <v>12.421259429999999</v>
      </c>
      <c r="L143" s="25">
        <v>8.4842515570000003</v>
      </c>
      <c r="M143" s="25">
        <v>5.9094487410000003</v>
      </c>
      <c r="N143" s="25">
        <v>3.2440942810000002</v>
      </c>
      <c r="O143" s="25">
        <v>1.570865958</v>
      </c>
      <c r="P143" s="25">
        <v>0.30314949099999999</v>
      </c>
      <c r="Q143" s="25">
        <v>-1.5748030999999999E-2</v>
      </c>
      <c r="R143" s="25">
        <v>0</v>
      </c>
      <c r="S143" s="25">
        <v>0</v>
      </c>
      <c r="T143" s="25">
        <v>81</v>
      </c>
      <c r="Z143" s="67">
        <v>1.26E-2</v>
      </c>
      <c r="AA143" s="66">
        <f t="shared" si="3"/>
        <v>0.92134827016628995</v>
      </c>
      <c r="AB143" s="26">
        <v>4.1674379231305805</v>
      </c>
      <c r="AC143" s="26">
        <v>3.4144869078913449</v>
      </c>
      <c r="AD143" s="26">
        <v>3.0354409685946981</v>
      </c>
      <c r="AE143" s="26">
        <v>2.5305667790701527</v>
      </c>
      <c r="AF143" s="26">
        <v>2.0588165462583543</v>
      </c>
      <c r="AG143" s="26">
        <v>1.2494462610330748</v>
      </c>
      <c r="AH143" s="26">
        <v>0.65728441289676387</v>
      </c>
      <c r="AI143" s="26">
        <v>0.27414996755514714</v>
      </c>
      <c r="AJ143" s="26">
        <v>0</v>
      </c>
    </row>
    <row r="144" spans="9:36">
      <c r="I144" s="42">
        <v>1.2800000000000001E-2</v>
      </c>
      <c r="J144" s="35">
        <v>9115.4003909999992</v>
      </c>
      <c r="K144" s="25">
        <v>12.633857539999999</v>
      </c>
      <c r="L144" s="25">
        <v>8.6811025730000004</v>
      </c>
      <c r="M144" s="25">
        <v>6.0984252080000001</v>
      </c>
      <c r="N144" s="25">
        <v>3.4094487120000001</v>
      </c>
      <c r="O144" s="25">
        <v>1.7007872900000001</v>
      </c>
      <c r="P144" s="25">
        <v>0.35433065899999999</v>
      </c>
      <c r="Q144" s="25">
        <v>-1.5748030999999999E-2</v>
      </c>
      <c r="R144" s="25">
        <v>0</v>
      </c>
      <c r="S144" s="25">
        <v>0</v>
      </c>
      <c r="T144" s="25">
        <v>81</v>
      </c>
      <c r="Z144" s="67">
        <v>1.2800000000000001E-2</v>
      </c>
      <c r="AA144" s="66">
        <f t="shared" ref="AA144:AA207" si="4">J144/$P$39</f>
        <v>0.92094700354966141</v>
      </c>
      <c r="AB144" s="26">
        <v>4.3424905482353715</v>
      </c>
      <c r="AC144" s="26">
        <v>3.5683627031470175</v>
      </c>
      <c r="AD144" s="26">
        <v>3.1776141711391279</v>
      </c>
      <c r="AE144" s="26">
        <v>2.655970540501591</v>
      </c>
      <c r="AF144" s="26">
        <v>2.1671600699206781</v>
      </c>
      <c r="AG144" s="26">
        <v>1.324661544154957</v>
      </c>
      <c r="AH144" s="26">
        <v>0.70376026839865502</v>
      </c>
      <c r="AI144" s="26">
        <v>0.29844206802099471</v>
      </c>
      <c r="AJ144" s="26">
        <v>0</v>
      </c>
    </row>
    <row r="145" spans="9:36">
      <c r="I145" s="42">
        <v>1.2999999999999999E-2</v>
      </c>
      <c r="J145" s="35">
        <v>9099.5126949999994</v>
      </c>
      <c r="K145" s="25">
        <v>12.822834970000001</v>
      </c>
      <c r="L145" s="25">
        <v>8.8582677840000006</v>
      </c>
      <c r="M145" s="25">
        <v>6.2716536520000004</v>
      </c>
      <c r="N145" s="25">
        <v>3.5708663459999999</v>
      </c>
      <c r="O145" s="25">
        <v>1.830708623</v>
      </c>
      <c r="P145" s="25">
        <v>0.41338583800000001</v>
      </c>
      <c r="Q145" s="25">
        <v>-1.5748030999999999E-2</v>
      </c>
      <c r="R145" s="25">
        <v>0</v>
      </c>
      <c r="S145" s="25">
        <v>0</v>
      </c>
      <c r="T145" s="25">
        <v>81</v>
      </c>
      <c r="Z145" s="67">
        <v>1.2999999999999999E-2</v>
      </c>
      <c r="AA145" s="66">
        <f t="shared" si="4"/>
        <v>0.91934183807180103</v>
      </c>
      <c r="AB145" s="26">
        <v>4.5145867475210366</v>
      </c>
      <c r="AC145" s="26">
        <v>3.720509395378925</v>
      </c>
      <c r="AD145" s="26">
        <v>3.3186419908223308</v>
      </c>
      <c r="AE145" s="26">
        <v>2.7809615831929801</v>
      </c>
      <c r="AF145" s="26">
        <v>2.2757208022957771</v>
      </c>
      <c r="AG145" s="26">
        <v>1.4009530688678347</v>
      </c>
      <c r="AH145" s="26">
        <v>0.75161754801698089</v>
      </c>
      <c r="AI145" s="26">
        <v>0.32397643141161936</v>
      </c>
      <c r="AJ145" s="26">
        <v>0</v>
      </c>
    </row>
    <row r="146" spans="9:36">
      <c r="I146" s="42">
        <v>1.32E-2</v>
      </c>
      <c r="J146" s="35">
        <v>9083.6259470000005</v>
      </c>
      <c r="K146" s="25">
        <v>12.98818889</v>
      </c>
      <c r="L146" s="25">
        <v>9.0196858800000008</v>
      </c>
      <c r="M146" s="25">
        <v>6.4291340420000003</v>
      </c>
      <c r="N146" s="25">
        <v>3.724409477</v>
      </c>
      <c r="O146" s="25">
        <v>1.9606300750000001</v>
      </c>
      <c r="P146" s="25">
        <v>0.47637802400000001</v>
      </c>
      <c r="Q146" s="25">
        <v>-1.1811024999999999E-2</v>
      </c>
      <c r="R146" s="25">
        <v>0</v>
      </c>
      <c r="S146" s="25">
        <v>0</v>
      </c>
      <c r="T146" s="25">
        <v>81</v>
      </c>
      <c r="Z146" s="67">
        <v>1.32E-2</v>
      </c>
      <c r="AA146" s="66">
        <f t="shared" si="4"/>
        <v>0.91773676837226348</v>
      </c>
      <c r="AB146" s="26">
        <v>4.6834202008070287</v>
      </c>
      <c r="AC146" s="26">
        <v>3.8706125461422571</v>
      </c>
      <c r="AD146" s="26">
        <v>3.4582134750389013</v>
      </c>
      <c r="AE146" s="26">
        <v>2.9052446261110352</v>
      </c>
      <c r="AF146" s="26">
        <v>2.3842309642681245</v>
      </c>
      <c r="AG146" s="26">
        <v>1.4781315589684736</v>
      </c>
      <c r="AH146" s="26">
        <v>0.80075651864398878</v>
      </c>
      <c r="AI146" s="26">
        <v>0.35072853502358808</v>
      </c>
      <c r="AJ146" s="26">
        <v>0</v>
      </c>
    </row>
    <row r="147" spans="9:36">
      <c r="I147" s="42">
        <v>1.34E-2</v>
      </c>
      <c r="J147" s="35">
        <v>9063.7666470000004</v>
      </c>
      <c r="K147" s="25">
        <v>13.1299206</v>
      </c>
      <c r="L147" s="25">
        <v>9.1574798810000004</v>
      </c>
      <c r="M147" s="25">
        <v>6.5748029480000003</v>
      </c>
      <c r="N147" s="25">
        <v>3.870078398</v>
      </c>
      <c r="O147" s="25">
        <v>2.0905510170000001</v>
      </c>
      <c r="P147" s="25">
        <v>0.54330684200000001</v>
      </c>
      <c r="Q147" s="25">
        <v>-7.8740159999999993E-3</v>
      </c>
      <c r="R147" s="25">
        <v>0</v>
      </c>
      <c r="S147" s="25">
        <v>0</v>
      </c>
      <c r="T147" s="25">
        <v>81</v>
      </c>
      <c r="Z147" s="67">
        <v>1.34E-2</v>
      </c>
      <c r="AA147" s="66">
        <f t="shared" si="4"/>
        <v>0.91573034385517349</v>
      </c>
      <c r="AB147" s="26">
        <v>4.8488934869168983</v>
      </c>
      <c r="AC147" s="26">
        <v>4.0184914888635603</v>
      </c>
      <c r="AD147" s="26">
        <v>3.5961208133742542</v>
      </c>
      <c r="AE147" s="26">
        <v>3.0285925531740903</v>
      </c>
      <c r="AF147" s="26">
        <v>2.4924649322704129</v>
      </c>
      <c r="AG147" s="26">
        <v>1.5560176687631744</v>
      </c>
      <c r="AH147" s="26">
        <v>0.85107429373718335</v>
      </c>
      <c r="AI147" s="26">
        <v>0.37866744305422756</v>
      </c>
      <c r="AJ147" s="26">
        <v>0</v>
      </c>
    </row>
    <row r="148" spans="9:36">
      <c r="I148" s="42">
        <v>1.3599999999999999E-2</v>
      </c>
      <c r="J148" s="35">
        <v>9043.9072570000008</v>
      </c>
      <c r="K148" s="25">
        <v>13.25196817</v>
      </c>
      <c r="L148" s="25">
        <v>9.2795274550000002</v>
      </c>
      <c r="M148" s="25">
        <v>6.7047240730000004</v>
      </c>
      <c r="N148" s="25">
        <v>4.0078737430000002</v>
      </c>
      <c r="O148" s="25">
        <v>2.2165350909999999</v>
      </c>
      <c r="P148" s="25">
        <v>0.61417308400000004</v>
      </c>
      <c r="Q148" s="25">
        <v>-2.9900000000000003E-8</v>
      </c>
      <c r="R148" s="25">
        <v>0</v>
      </c>
      <c r="S148" s="25">
        <v>0</v>
      </c>
      <c r="T148" s="25">
        <v>81</v>
      </c>
      <c r="Z148" s="67">
        <v>1.3599999999999999E-2</v>
      </c>
      <c r="AA148" s="66">
        <f t="shared" si="4"/>
        <v>0.91372391024520483</v>
      </c>
      <c r="AB148" s="26">
        <v>5.0109104160901046</v>
      </c>
      <c r="AC148" s="26">
        <v>4.1639904240134324</v>
      </c>
      <c r="AD148" s="26">
        <v>3.7321861382666306</v>
      </c>
      <c r="AE148" s="26">
        <v>3.1508098364873192</v>
      </c>
      <c r="AF148" s="26">
        <v>2.6002249183003041</v>
      </c>
      <c r="AG148" s="26">
        <v>1.6344458253103762</v>
      </c>
      <c r="AH148" s="26">
        <v>0.90246865168392343</v>
      </c>
      <c r="AI148" s="26">
        <v>0.40775698450783254</v>
      </c>
      <c r="AJ148" s="26">
        <v>0</v>
      </c>
    </row>
    <row r="149" spans="9:36">
      <c r="I149" s="42">
        <v>1.38E-2</v>
      </c>
      <c r="J149" s="35">
        <v>9028.0195459999995</v>
      </c>
      <c r="K149" s="25">
        <v>13.35826864</v>
      </c>
      <c r="L149" s="25">
        <v>9.3858269750000005</v>
      </c>
      <c r="M149" s="25">
        <v>6.8188976190000004</v>
      </c>
      <c r="N149" s="25">
        <v>4.1338580839999999</v>
      </c>
      <c r="O149" s="25">
        <v>2.3425196399999999</v>
      </c>
      <c r="P149" s="25">
        <v>0.68897633199999997</v>
      </c>
      <c r="Q149" s="25">
        <v>7.8740010000000003E-3</v>
      </c>
      <c r="R149" s="25">
        <v>0</v>
      </c>
      <c r="S149" s="25">
        <v>0</v>
      </c>
      <c r="T149" s="25">
        <v>81</v>
      </c>
      <c r="Z149" s="67">
        <v>1.38E-2</v>
      </c>
      <c r="AA149" s="66">
        <f t="shared" si="4"/>
        <v>0.91211874325186459</v>
      </c>
      <c r="AB149" s="26">
        <v>5.1694620020960871</v>
      </c>
      <c r="AC149" s="26">
        <v>4.3070185228717826</v>
      </c>
      <c r="AD149" s="26">
        <v>3.866285750662652</v>
      </c>
      <c r="AE149" s="26">
        <v>3.2717426669951419</v>
      </c>
      <c r="AF149" s="26">
        <v>2.707343862228961</v>
      </c>
      <c r="AG149" s="26">
        <v>1.7132633899220802</v>
      </c>
      <c r="AH149" s="26">
        <v>0.95483846856939725</v>
      </c>
      <c r="AI149" s="26">
        <v>0.4379566962178093</v>
      </c>
      <c r="AJ149" s="26">
        <v>0</v>
      </c>
    </row>
    <row r="150" spans="9:36">
      <c r="I150" s="42">
        <v>1.4E-2</v>
      </c>
      <c r="J150" s="35">
        <v>9016.1044920000004</v>
      </c>
      <c r="K150" s="25">
        <v>13.45275593</v>
      </c>
      <c r="L150" s="25">
        <v>9.4803152080000004</v>
      </c>
      <c r="M150" s="25">
        <v>6.9251971240000003</v>
      </c>
      <c r="N150" s="25">
        <v>4.2519683840000004</v>
      </c>
      <c r="O150" s="25">
        <v>2.46062994</v>
      </c>
      <c r="P150" s="25">
        <v>0.76771652700000004</v>
      </c>
      <c r="Q150" s="25">
        <v>1.5748030999999999E-2</v>
      </c>
      <c r="R150" s="25">
        <v>0</v>
      </c>
      <c r="S150" s="25">
        <v>0</v>
      </c>
      <c r="T150" s="25">
        <v>81</v>
      </c>
      <c r="Z150" s="67">
        <v>1.4E-2</v>
      </c>
      <c r="AA150" s="66">
        <f t="shared" si="4"/>
        <v>0.91091494168443521</v>
      </c>
      <c r="AB150" s="26">
        <v>5.3246326672464219</v>
      </c>
      <c r="AC150" s="26">
        <v>4.4475575838442811</v>
      </c>
      <c r="AD150" s="26">
        <v>3.9983586566991036</v>
      </c>
      <c r="AE150" s="26">
        <v>3.3912858131193504</v>
      </c>
      <c r="AF150" s="26">
        <v>2.813690566780394</v>
      </c>
      <c r="AG150" s="26">
        <v>1.7923327800339954</v>
      </c>
      <c r="AH150" s="26">
        <v>1.0080847931644594</v>
      </c>
      <c r="AI150" s="26">
        <v>0.46922215896425556</v>
      </c>
      <c r="AJ150" s="26">
        <v>0</v>
      </c>
    </row>
    <row r="151" spans="9:36">
      <c r="I151" s="42">
        <v>1.4200000000000001E-2</v>
      </c>
      <c r="J151" s="35">
        <v>9012.1318360000005</v>
      </c>
      <c r="K151" s="25">
        <v>13.539369649999999</v>
      </c>
      <c r="L151" s="25">
        <v>9.5669289390000003</v>
      </c>
      <c r="M151" s="25">
        <v>7.0196853429999999</v>
      </c>
      <c r="N151" s="25">
        <v>4.3622051190000004</v>
      </c>
      <c r="O151" s="25">
        <v>2.5787402250000002</v>
      </c>
      <c r="P151" s="25">
        <v>0.85039378799999998</v>
      </c>
      <c r="Q151" s="25">
        <v>3.1496062999999998E-2</v>
      </c>
      <c r="R151" s="25">
        <v>0</v>
      </c>
      <c r="S151" s="25">
        <v>0</v>
      </c>
      <c r="T151" s="25">
        <v>81</v>
      </c>
      <c r="Z151" s="67">
        <v>1.4200000000000001E-2</v>
      </c>
      <c r="AA151" s="66">
        <f t="shared" si="4"/>
        <v>0.91051357635955654</v>
      </c>
      <c r="AB151" s="26">
        <v>5.4765436147551378</v>
      </c>
      <c r="AC151" s="26">
        <v>4.5856298436224607</v>
      </c>
      <c r="AD151" s="26">
        <v>4.1283829639412346</v>
      </c>
      <c r="AE151" s="26">
        <v>3.5093696859339873</v>
      </c>
      <c r="AF151" s="26">
        <v>2.9191638292328763</v>
      </c>
      <c r="AG151" s="26">
        <v>1.8715325658009128</v>
      </c>
      <c r="AH151" s="26">
        <v>1.0621125162317862</v>
      </c>
      <c r="AI151" s="26">
        <v>0.50150594612354238</v>
      </c>
      <c r="AJ151" s="26">
        <v>0</v>
      </c>
    </row>
    <row r="152" spans="9:36">
      <c r="I152" s="42">
        <v>1.44E-2</v>
      </c>
      <c r="J152" s="35">
        <v>9016.1044469999997</v>
      </c>
      <c r="K152" s="25">
        <v>13.622047200000001</v>
      </c>
      <c r="L152" s="25">
        <v>9.6496064809999993</v>
      </c>
      <c r="M152" s="25">
        <v>7.1062991310000001</v>
      </c>
      <c r="N152" s="25">
        <v>4.4606296710000004</v>
      </c>
      <c r="O152" s="25">
        <v>2.6850392510000001</v>
      </c>
      <c r="P152" s="25">
        <v>0.93307062900000004</v>
      </c>
      <c r="Q152" s="25">
        <v>4.3307043000000003E-2</v>
      </c>
      <c r="R152" s="25">
        <v>0</v>
      </c>
      <c r="S152" s="25">
        <v>0</v>
      </c>
      <c r="T152" s="25">
        <v>81</v>
      </c>
      <c r="Z152" s="67">
        <v>1.44E-2</v>
      </c>
      <c r="AA152" s="66">
        <f t="shared" si="4"/>
        <v>0.91091493713799587</v>
      </c>
      <c r="AB152" s="26">
        <v>5.6253997895718761</v>
      </c>
      <c r="AC152" s="26">
        <v>4.7213225612300596</v>
      </c>
      <c r="AD152" s="26">
        <v>4.2563929396773332</v>
      </c>
      <c r="AE152" s="26">
        <v>3.6259691414542092</v>
      </c>
      <c r="AF152" s="26">
        <v>3.0236964407070004</v>
      </c>
      <c r="AG152" s="26">
        <v>1.9507577151000244</v>
      </c>
      <c r="AH152" s="26">
        <v>1.1168308141476526</v>
      </c>
      <c r="AI152" s="26">
        <v>0.53475815103339663</v>
      </c>
      <c r="AJ152" s="26">
        <v>0</v>
      </c>
    </row>
    <row r="153" spans="9:36">
      <c r="I153" s="42">
        <v>1.46E-2</v>
      </c>
      <c r="J153" s="35">
        <v>9028.0195010000007</v>
      </c>
      <c r="K153" s="25">
        <v>13.70472416</v>
      </c>
      <c r="L153" s="25">
        <v>9.7283466749999992</v>
      </c>
      <c r="M153" s="25">
        <v>7.1889766149999996</v>
      </c>
      <c r="N153" s="25">
        <v>4.55118066</v>
      </c>
      <c r="O153" s="25">
        <v>2.7913384730000002</v>
      </c>
      <c r="P153" s="25">
        <v>1.01968485</v>
      </c>
      <c r="Q153" s="25">
        <v>6.2992065999999999E-2</v>
      </c>
      <c r="R153" s="25">
        <v>0</v>
      </c>
      <c r="S153" s="25">
        <v>0</v>
      </c>
      <c r="T153" s="25">
        <v>81</v>
      </c>
      <c r="Z153" s="67">
        <v>1.46E-2</v>
      </c>
      <c r="AA153" s="66">
        <f t="shared" si="4"/>
        <v>0.91211873870542537</v>
      </c>
      <c r="AB153" s="26">
        <v>5.7714334505483356</v>
      </c>
      <c r="AC153" s="26">
        <v>4.8547570845417019</v>
      </c>
      <c r="AD153" s="26">
        <v>4.3824576306122101</v>
      </c>
      <c r="AE153" s="26">
        <v>3.7410919296844964</v>
      </c>
      <c r="AF153" s="26">
        <v>3.1272499377750367</v>
      </c>
      <c r="AG153" s="26">
        <v>2.0299201535544906</v>
      </c>
      <c r="AH153" s="26">
        <v>1.1721544979825809</v>
      </c>
      <c r="AI153" s="26">
        <v>0.56892718819557175</v>
      </c>
      <c r="AJ153" s="26">
        <v>0</v>
      </c>
    </row>
    <row r="154" spans="9:36">
      <c r="I154" s="42">
        <v>1.4800000000000001E-2</v>
      </c>
      <c r="J154" s="35">
        <v>9051.8505710000009</v>
      </c>
      <c r="K154" s="25">
        <v>13.78740206</v>
      </c>
      <c r="L154" s="25">
        <v>9.8070868699999991</v>
      </c>
      <c r="M154" s="25">
        <v>7.2637795650000001</v>
      </c>
      <c r="N154" s="25">
        <v>4.6338586060000004</v>
      </c>
      <c r="O154" s="25">
        <v>2.8858267359999998</v>
      </c>
      <c r="P154" s="25">
        <v>1.106299191</v>
      </c>
      <c r="Q154" s="25">
        <v>7.8740141999999999E-2</v>
      </c>
      <c r="R154" s="25">
        <v>0</v>
      </c>
      <c r="S154" s="25">
        <v>0</v>
      </c>
      <c r="T154" s="25">
        <v>81</v>
      </c>
      <c r="Z154" s="67">
        <v>1.4800000000000001E-2</v>
      </c>
      <c r="AA154" s="66">
        <f t="shared" si="4"/>
        <v>0.91452643903305453</v>
      </c>
      <c r="AB154" s="26">
        <v>5.9148920227941222</v>
      </c>
      <c r="AC154" s="26">
        <v>4.9860776603188262</v>
      </c>
      <c r="AD154" s="26">
        <v>4.5066705757028895</v>
      </c>
      <c r="AE154" s="26">
        <v>3.8547707827060722</v>
      </c>
      <c r="AF154" s="26">
        <v>3.2298091678602172</v>
      </c>
      <c r="AG154" s="26">
        <v>2.1089474266782262</v>
      </c>
      <c r="AH154" s="26">
        <v>1.228004569540571</v>
      </c>
      <c r="AI154" s="26">
        <v>0.60396068489266652</v>
      </c>
      <c r="AJ154" s="26">
        <v>0</v>
      </c>
    </row>
    <row r="155" spans="9:36">
      <c r="I155" s="42">
        <v>1.4999999999999999E-2</v>
      </c>
      <c r="J155" s="35">
        <v>9083.6259769999997</v>
      </c>
      <c r="K155" s="25">
        <v>13.866142269999999</v>
      </c>
      <c r="L155" s="25">
        <v>9.8818893429999992</v>
      </c>
      <c r="M155" s="25">
        <v>7.3346457479999998</v>
      </c>
      <c r="N155" s="25">
        <v>4.7125988010000004</v>
      </c>
      <c r="O155" s="25">
        <v>2.9763779640000001</v>
      </c>
      <c r="P155" s="25">
        <v>1.1929134130000001</v>
      </c>
      <c r="Q155" s="25">
        <v>0.102362208</v>
      </c>
      <c r="R155" s="25">
        <v>0</v>
      </c>
      <c r="S155" s="25">
        <v>0</v>
      </c>
      <c r="T155" s="25">
        <v>81</v>
      </c>
      <c r="Z155" s="67">
        <v>1.4999999999999999E-2</v>
      </c>
      <c r="AA155" s="66">
        <f t="shared" si="4"/>
        <v>0.91773677140322296</v>
      </c>
      <c r="AB155" s="26">
        <v>6.0560943452204103</v>
      </c>
      <c r="AC155" s="26">
        <v>5.1154823140313219</v>
      </c>
      <c r="AD155" s="26">
        <v>4.6291712971105143</v>
      </c>
      <c r="AE155" s="26">
        <v>3.9670749692660805</v>
      </c>
      <c r="AF155" s="26">
        <v>3.3313876107916727</v>
      </c>
      <c r="AG155" s="26">
        <v>2.1877826713697281</v>
      </c>
      <c r="AH155" s="26">
        <v>1.2843079487512703</v>
      </c>
      <c r="AI155" s="26">
        <v>0.63980568482692712</v>
      </c>
      <c r="AJ155" s="26">
        <v>0</v>
      </c>
    </row>
    <row r="156" spans="9:36">
      <c r="I156" s="42">
        <v>1.52E-2</v>
      </c>
      <c r="J156" s="35">
        <v>9119.3721000000005</v>
      </c>
      <c r="K156" s="25">
        <v>13.94881923</v>
      </c>
      <c r="L156" s="25">
        <v>9.9566937240000009</v>
      </c>
      <c r="M156" s="25">
        <v>7.4055119310000004</v>
      </c>
      <c r="N156" s="25">
        <v>4.7834644920000002</v>
      </c>
      <c r="O156" s="25">
        <v>3.0590554029999999</v>
      </c>
      <c r="P156" s="25">
        <v>1.2834647450000001</v>
      </c>
      <c r="Q156" s="25">
        <v>0.125984281</v>
      </c>
      <c r="R156" s="25">
        <v>0</v>
      </c>
      <c r="S156" s="25">
        <v>0</v>
      </c>
      <c r="T156" s="25">
        <v>81</v>
      </c>
      <c r="Z156" s="67">
        <v>1.52E-2</v>
      </c>
      <c r="AA156" s="66">
        <f t="shared" si="4"/>
        <v>0.92134827319724966</v>
      </c>
      <c r="AB156" s="26">
        <v>6.1953138133856651</v>
      </c>
      <c r="AC156" s="26">
        <v>5.2431567173541627</v>
      </c>
      <c r="AD156" s="26">
        <v>4.7500984484201361</v>
      </c>
      <c r="AE156" s="26">
        <v>4.0780835091879242</v>
      </c>
      <c r="AF156" s="26">
        <v>3.4320136862423718</v>
      </c>
      <c r="AG156" s="26">
        <v>2.2663835387392917</v>
      </c>
      <c r="AH156" s="26">
        <v>1.3409988306039109</v>
      </c>
      <c r="AI156" s="26">
        <v>0.67640963576090574</v>
      </c>
      <c r="AJ156" s="26">
        <v>0</v>
      </c>
    </row>
    <row r="157" spans="9:36">
      <c r="I157" s="42">
        <v>1.54E-2</v>
      </c>
      <c r="J157" s="35">
        <v>9163.0623639999994</v>
      </c>
      <c r="K157" s="25">
        <v>14.03149578</v>
      </c>
      <c r="L157" s="25">
        <v>10.0275591</v>
      </c>
      <c r="M157" s="25">
        <v>7.4724410160000003</v>
      </c>
      <c r="N157" s="25">
        <v>4.8503935919999996</v>
      </c>
      <c r="O157" s="25">
        <v>3.137795224</v>
      </c>
      <c r="P157" s="25">
        <v>1.370078414</v>
      </c>
      <c r="Q157" s="25">
        <v>0.15354321800000001</v>
      </c>
      <c r="R157" s="25">
        <v>0</v>
      </c>
      <c r="S157" s="25">
        <v>0</v>
      </c>
      <c r="T157" s="25">
        <v>81</v>
      </c>
      <c r="Z157" s="67">
        <v>1.54E-2</v>
      </c>
      <c r="AA157" s="66">
        <f t="shared" si="4"/>
        <v>0.92576238733257821</v>
      </c>
      <c r="AB157" s="26">
        <v>6.3327498991803699</v>
      </c>
      <c r="AC157" s="26">
        <v>5.3692485006736179</v>
      </c>
      <c r="AD157" s="26">
        <v>4.8695669899302008</v>
      </c>
      <c r="AE157" s="26">
        <v>4.1878669721328556</v>
      </c>
      <c r="AF157" s="26">
        <v>3.5317174844502399</v>
      </c>
      <c r="AG157" s="26">
        <v>2.3447172303875701</v>
      </c>
      <c r="AH157" s="26">
        <v>1.3980184176884995</v>
      </c>
      <c r="AI157" s="26">
        <v>0.71372149094569015</v>
      </c>
      <c r="AJ157" s="26">
        <v>0</v>
      </c>
    </row>
    <row r="158" spans="9:36">
      <c r="I158" s="42">
        <v>1.5599999999999999E-2</v>
      </c>
      <c r="J158" s="35">
        <v>9214.6961979999996</v>
      </c>
      <c r="K158" s="25">
        <v>14.11417279</v>
      </c>
      <c r="L158" s="25">
        <v>10.098424789999999</v>
      </c>
      <c r="M158" s="25">
        <v>7.5393699400000003</v>
      </c>
      <c r="N158" s="25">
        <v>4.9173229919999999</v>
      </c>
      <c r="O158" s="25">
        <v>3.2086611980000002</v>
      </c>
      <c r="P158" s="25">
        <v>1.452755778</v>
      </c>
      <c r="Q158" s="25">
        <v>0.18110230499999999</v>
      </c>
      <c r="R158" s="25">
        <v>0</v>
      </c>
      <c r="S158" s="25">
        <v>0</v>
      </c>
      <c r="T158" s="25">
        <v>81</v>
      </c>
      <c r="Z158" s="67">
        <v>1.5599999999999999E-2</v>
      </c>
      <c r="AA158" s="66">
        <f t="shared" si="4"/>
        <v>0.93097905611994503</v>
      </c>
      <c r="AB158" s="26">
        <v>6.4686427783698139</v>
      </c>
      <c r="AC158" s="26">
        <v>5.4939286908381844</v>
      </c>
      <c r="AD158" s="26">
        <v>4.9877096293762158</v>
      </c>
      <c r="AE158" s="26">
        <v>4.2965086001426904</v>
      </c>
      <c r="AF158" s="26">
        <v>3.6305392324565009</v>
      </c>
      <c r="AG158" s="26">
        <v>2.422758522563722</v>
      </c>
      <c r="AH158" s="26">
        <v>1.4553128883350632</v>
      </c>
      <c r="AI158" s="26">
        <v>0.75169139933379525</v>
      </c>
      <c r="AJ158" s="26">
        <v>0</v>
      </c>
    </row>
    <row r="159" spans="9:36">
      <c r="I159" s="42">
        <v>1.5800000000000002E-2</v>
      </c>
      <c r="J159" s="35">
        <v>9278.2460339999998</v>
      </c>
      <c r="K159" s="25">
        <v>14.2047252</v>
      </c>
      <c r="L159" s="25">
        <v>10.169292390000001</v>
      </c>
      <c r="M159" s="25">
        <v>7.6023625729999997</v>
      </c>
      <c r="N159" s="25">
        <v>4.9803146720000004</v>
      </c>
      <c r="O159" s="25">
        <v>3.275590598</v>
      </c>
      <c r="P159" s="25">
        <v>1.5354329790000001</v>
      </c>
      <c r="Q159" s="25">
        <v>0.208661392</v>
      </c>
      <c r="R159" s="25">
        <v>0</v>
      </c>
      <c r="S159" s="25">
        <v>0</v>
      </c>
      <c r="T159" s="25">
        <v>81</v>
      </c>
      <c r="Z159" s="67">
        <v>1.5800000000000002E-2</v>
      </c>
      <c r="AA159" s="66">
        <f t="shared" si="4"/>
        <v>0.93739962225306384</v>
      </c>
      <c r="AB159" s="26">
        <v>6.6032357593885918</v>
      </c>
      <c r="AC159" s="26">
        <v>5.6173751869810129</v>
      </c>
      <c r="AD159" s="26">
        <v>5.1046670226548212</v>
      </c>
      <c r="AE159" s="26">
        <v>4.4041008118238452</v>
      </c>
      <c r="AF159" s="26">
        <v>3.7285288119303561</v>
      </c>
      <c r="AG159" s="26">
        <v>2.500490608678497</v>
      </c>
      <c r="AH159" s="26">
        <v>1.5128333814563246</v>
      </c>
      <c r="AI159" s="26">
        <v>0.79027052338352655</v>
      </c>
      <c r="AJ159" s="26">
        <v>0</v>
      </c>
    </row>
    <row r="160" spans="9:36">
      <c r="I160" s="42">
        <v>1.6E-2</v>
      </c>
      <c r="J160" s="35">
        <v>9341.7958980000003</v>
      </c>
      <c r="K160" s="25">
        <v>14.29921341</v>
      </c>
      <c r="L160" s="25">
        <v>10.24015808</v>
      </c>
      <c r="M160" s="25">
        <v>7.6653542520000002</v>
      </c>
      <c r="N160" s="25">
        <v>5.0433073039999998</v>
      </c>
      <c r="O160" s="25">
        <v>3.3385827539999999</v>
      </c>
      <c r="P160" s="25">
        <v>1.614173174</v>
      </c>
      <c r="Q160" s="25">
        <v>0.24015747000000001</v>
      </c>
      <c r="R160" s="25">
        <v>0</v>
      </c>
      <c r="S160" s="25">
        <v>0</v>
      </c>
      <c r="T160" s="25">
        <v>81</v>
      </c>
      <c r="Z160" s="67">
        <v>1.6E-2</v>
      </c>
      <c r="AA160" s="66">
        <f t="shared" si="4"/>
        <v>0.94382019121507832</v>
      </c>
      <c r="AB160" s="26">
        <v>6.7368333337833555</v>
      </c>
      <c r="AC160" s="26">
        <v>5.739806898283728</v>
      </c>
      <c r="AD160" s="26">
        <v>5.2206129649390389</v>
      </c>
      <c r="AE160" s="26">
        <v>4.510760090535074</v>
      </c>
      <c r="AF160" s="26">
        <v>3.8257536948166653</v>
      </c>
      <c r="AG160" s="26">
        <v>2.577905952609401</v>
      </c>
      <c r="AH160" s="26">
        <v>1.5705355364970632</v>
      </c>
      <c r="AI160" s="26">
        <v>0.82941073418469824</v>
      </c>
      <c r="AJ160" s="26">
        <v>0</v>
      </c>
    </row>
    <row r="161" spans="9:36">
      <c r="I161" s="42">
        <v>1.6199999999999999E-2</v>
      </c>
      <c r="J161" s="35">
        <v>9409.3171419999999</v>
      </c>
      <c r="K161" s="25">
        <v>14.40157467</v>
      </c>
      <c r="L161" s="25">
        <v>10.31102347</v>
      </c>
      <c r="M161" s="25">
        <v>7.7283461090000003</v>
      </c>
      <c r="N161" s="25">
        <v>5.102362394</v>
      </c>
      <c r="O161" s="25">
        <v>3.401574611</v>
      </c>
      <c r="P161" s="25">
        <v>1.6889761679999999</v>
      </c>
      <c r="Q161" s="25">
        <v>0.27559041899999998</v>
      </c>
      <c r="R161" s="25">
        <v>0</v>
      </c>
      <c r="S161" s="25">
        <v>0</v>
      </c>
      <c r="T161" s="25">
        <v>81</v>
      </c>
      <c r="Z161" s="67">
        <v>1.6199999999999999E-2</v>
      </c>
      <c r="AA161" s="66">
        <f t="shared" si="4"/>
        <v>0.95064199658515747</v>
      </c>
      <c r="AB161" s="26">
        <v>6.8695557638742688</v>
      </c>
      <c r="AC161" s="26">
        <v>5.8613427338447721</v>
      </c>
      <c r="AD161" s="26">
        <v>5.335654182264375</v>
      </c>
      <c r="AE161" s="26">
        <v>4.6165686892658364</v>
      </c>
      <c r="AF161" s="26">
        <v>3.9222683709825312</v>
      </c>
      <c r="AG161" s="26">
        <v>2.6550027282471049</v>
      </c>
      <c r="AH161" s="26">
        <v>1.6283816594619855</v>
      </c>
      <c r="AI161" s="26">
        <v>0.86906616076451826</v>
      </c>
      <c r="AJ161" s="26">
        <v>0</v>
      </c>
    </row>
    <row r="162" spans="9:36">
      <c r="I162" s="42">
        <v>1.6400000000000001E-2</v>
      </c>
      <c r="J162" s="35">
        <v>9484.7823779999999</v>
      </c>
      <c r="K162" s="25">
        <v>14.5078747</v>
      </c>
      <c r="L162" s="25">
        <v>10.38976398</v>
      </c>
      <c r="M162" s="25">
        <v>7.7913390409999996</v>
      </c>
      <c r="N162" s="25">
        <v>5.1614175739999997</v>
      </c>
      <c r="O162" s="25">
        <v>3.4606300600000002</v>
      </c>
      <c r="P162" s="25">
        <v>1.7598426650000001</v>
      </c>
      <c r="Q162" s="25">
        <v>0.311023683</v>
      </c>
      <c r="R162" s="25">
        <v>0</v>
      </c>
      <c r="S162" s="25">
        <v>0</v>
      </c>
      <c r="T162" s="25">
        <v>81</v>
      </c>
      <c r="Z162" s="67">
        <v>1.6400000000000001E-2</v>
      </c>
      <c r="AA162" s="66">
        <f t="shared" si="4"/>
        <v>0.95826639924277268</v>
      </c>
      <c r="AB162" s="26">
        <v>7.001542352796104</v>
      </c>
      <c r="AC162" s="26">
        <v>5.9821024820205189</v>
      </c>
      <c r="AD162" s="26">
        <v>5.4498934550625515</v>
      </c>
      <c r="AE162" s="26">
        <v>4.7216031042435311</v>
      </c>
      <c r="AF162" s="26">
        <v>4.0181229187428231</v>
      </c>
      <c r="AG162" s="26">
        <v>2.7317799107570098</v>
      </c>
      <c r="AH162" s="26">
        <v>1.6863374659013182</v>
      </c>
      <c r="AI162" s="26">
        <v>0.90919309847573804</v>
      </c>
      <c r="AJ162" s="26">
        <v>0</v>
      </c>
    </row>
    <row r="163" spans="9:36">
      <c r="I163" s="42">
        <v>1.66E-2</v>
      </c>
      <c r="J163" s="35">
        <v>9556.2752700000001</v>
      </c>
      <c r="K163" s="25">
        <v>14.61811045</v>
      </c>
      <c r="L163" s="25">
        <v>10.468503800000001</v>
      </c>
      <c r="M163" s="25">
        <v>7.8543304200000001</v>
      </c>
      <c r="N163" s="25">
        <v>5.2165354480000001</v>
      </c>
      <c r="O163" s="25">
        <v>3.5196849100000001</v>
      </c>
      <c r="P163" s="25">
        <v>1.826771616</v>
      </c>
      <c r="Q163" s="25">
        <v>0.34645664700000001</v>
      </c>
      <c r="R163" s="25">
        <v>0</v>
      </c>
      <c r="S163" s="25">
        <v>0</v>
      </c>
      <c r="T163" s="25">
        <v>81</v>
      </c>
      <c r="Z163" s="67">
        <v>1.66E-2</v>
      </c>
      <c r="AA163" s="66">
        <f t="shared" si="4"/>
        <v>0.96548946809748892</v>
      </c>
      <c r="AB163" s="26">
        <v>7.1329891054112098</v>
      </c>
      <c r="AC163" s="26">
        <v>6.1022372974723975</v>
      </c>
      <c r="AD163" s="26">
        <v>5.5634553221974601</v>
      </c>
      <c r="AE163" s="26">
        <v>4.8259526631333722</v>
      </c>
      <c r="AF163" s="26">
        <v>4.1133749160238793</v>
      </c>
      <c r="AG163" s="26">
        <v>2.808239816253344</v>
      </c>
      <c r="AH163" s="26">
        <v>1.7443710319953822</v>
      </c>
      <c r="AI163" s="26">
        <v>0.94974893750243672</v>
      </c>
      <c r="AJ163" s="26">
        <v>0</v>
      </c>
    </row>
    <row r="164" spans="9:36">
      <c r="I164" s="42">
        <v>1.6799999999999999E-2</v>
      </c>
      <c r="J164" s="35">
        <v>9627.7690779999994</v>
      </c>
      <c r="K164" s="25">
        <v>14.732282959999999</v>
      </c>
      <c r="L164" s="25">
        <v>10.54724362</v>
      </c>
      <c r="M164" s="25">
        <v>7.9173227529999997</v>
      </c>
      <c r="N164" s="25">
        <v>5.2677166160000004</v>
      </c>
      <c r="O164" s="25">
        <v>3.5748030829999999</v>
      </c>
      <c r="P164" s="25">
        <v>1.8897634729999999</v>
      </c>
      <c r="Q164" s="25">
        <v>0.38582658600000003</v>
      </c>
      <c r="R164" s="25">
        <v>0</v>
      </c>
      <c r="S164" s="25">
        <v>0</v>
      </c>
      <c r="T164" s="25">
        <v>81</v>
      </c>
      <c r="Z164" s="67">
        <v>1.6799999999999999E-2</v>
      </c>
      <c r="AA164" s="66">
        <f t="shared" si="4"/>
        <v>0.97271262949750403</v>
      </c>
      <c r="AB164" s="26">
        <v>7.2639080557064037</v>
      </c>
      <c r="AC164" s="26">
        <v>6.2217925785448971</v>
      </c>
      <c r="AD164" s="26">
        <v>5.6763888884679723</v>
      </c>
      <c r="AE164" s="26">
        <v>4.9296637180087508</v>
      </c>
      <c r="AF164" s="26">
        <v>4.2080606949765658</v>
      </c>
      <c r="AG164" s="26">
        <v>2.8843852342169125</v>
      </c>
      <c r="AH164" s="26">
        <v>1.8024547720902759</v>
      </c>
      <c r="AI164" s="26">
        <v>0.99069339269777223</v>
      </c>
      <c r="AJ164" s="26">
        <v>0</v>
      </c>
    </row>
    <row r="165" spans="9:36">
      <c r="I165" s="42">
        <v>1.7000000000000001E-2</v>
      </c>
      <c r="J165" s="35">
        <v>9691.3183590000008</v>
      </c>
      <c r="K165" s="25">
        <v>14.846456529999999</v>
      </c>
      <c r="L165" s="25">
        <v>10.62992096</v>
      </c>
      <c r="M165" s="25">
        <v>7.9803147320000001</v>
      </c>
      <c r="N165" s="25">
        <v>5.3228344920000001</v>
      </c>
      <c r="O165" s="25">
        <v>3.6259841920000002</v>
      </c>
      <c r="P165" s="25">
        <v>1.9488189220000001</v>
      </c>
      <c r="Q165" s="25">
        <v>0.42913389200000002</v>
      </c>
      <c r="R165" s="25">
        <v>0</v>
      </c>
      <c r="S165" s="25">
        <v>0</v>
      </c>
      <c r="T165" s="25">
        <v>81</v>
      </c>
      <c r="Z165" s="67">
        <v>1.7000000000000001E-2</v>
      </c>
      <c r="AA165" s="66">
        <f t="shared" si="4"/>
        <v>0.97913313955787085</v>
      </c>
      <c r="AB165" s="26">
        <v>7.3943229400978883</v>
      </c>
      <c r="AC165" s="26">
        <v>6.3408074002724426</v>
      </c>
      <c r="AD165" s="26">
        <v>5.7887335270889402</v>
      </c>
      <c r="AE165" s="26">
        <v>5.0327706132506975</v>
      </c>
      <c r="AF165" s="26">
        <v>4.3022059209991763</v>
      </c>
      <c r="AG165" s="26">
        <v>2.9602147221528674</v>
      </c>
      <c r="AH165" s="26">
        <v>1.8605623568114211</v>
      </c>
      <c r="AI165" s="26">
        <v>1.0319881537728581</v>
      </c>
      <c r="AJ165" s="26">
        <v>0</v>
      </c>
    </row>
    <row r="166" spans="9:36">
      <c r="I166" s="42">
        <v>1.72E-2</v>
      </c>
      <c r="J166" s="35">
        <v>9754.8679229999998</v>
      </c>
      <c r="K166" s="25">
        <v>14.960629040000001</v>
      </c>
      <c r="L166" s="25">
        <v>10.712598440000001</v>
      </c>
      <c r="M166" s="25">
        <v>8.0433070650000005</v>
      </c>
      <c r="N166" s="25">
        <v>5.3740156280000004</v>
      </c>
      <c r="O166" s="25">
        <v>3.6771653280000001</v>
      </c>
      <c r="P166" s="25">
        <v>2.007873773</v>
      </c>
      <c r="Q166" s="25">
        <v>0.47244077800000001</v>
      </c>
      <c r="R166" s="25">
        <v>0</v>
      </c>
      <c r="S166" s="25">
        <v>0</v>
      </c>
      <c r="T166" s="25">
        <v>81</v>
      </c>
      <c r="Z166" s="67">
        <v>1.72E-2</v>
      </c>
      <c r="AA166" s="66">
        <f t="shared" si="4"/>
        <v>0.98555367821028939</v>
      </c>
      <c r="AB166" s="26">
        <v>7.524117491223695</v>
      </c>
      <c r="AC166" s="26">
        <v>6.4592321590570414</v>
      </c>
      <c r="AD166" s="26">
        <v>5.9004614250886807</v>
      </c>
      <c r="AE166" s="26">
        <v>5.1352641865338864</v>
      </c>
      <c r="AF166" s="26">
        <v>4.3958100051539937</v>
      </c>
      <c r="AG166" s="26">
        <v>3.0357210769896517</v>
      </c>
      <c r="AH166" s="26">
        <v>1.9186689274342519</v>
      </c>
      <c r="AI166" s="26">
        <v>1.0735970426712065</v>
      </c>
      <c r="AJ166" s="26">
        <v>0</v>
      </c>
    </row>
    <row r="167" spans="9:36">
      <c r="I167" s="42">
        <v>1.7399999999999999E-2</v>
      </c>
      <c r="J167" s="35">
        <v>9806.5030210000004</v>
      </c>
      <c r="K167" s="25">
        <v>15.074803559999999</v>
      </c>
      <c r="L167" s="25">
        <v>10.79527584</v>
      </c>
      <c r="M167" s="25">
        <v>8.1062995200000003</v>
      </c>
      <c r="N167" s="25">
        <v>5.4251972439999996</v>
      </c>
      <c r="O167" s="25">
        <v>3.7283466760000001</v>
      </c>
      <c r="P167" s="25">
        <v>2.0590551800000001</v>
      </c>
      <c r="Q167" s="25">
        <v>0.51574811399999998</v>
      </c>
      <c r="R167" s="25">
        <v>0</v>
      </c>
      <c r="S167" s="25">
        <v>0</v>
      </c>
      <c r="T167" s="25">
        <v>81</v>
      </c>
      <c r="Z167" s="67">
        <v>1.7399999999999999E-2</v>
      </c>
      <c r="AA167" s="66">
        <f t="shared" si="4"/>
        <v>0.99077047470208635</v>
      </c>
      <c r="AB167" s="26">
        <v>7.6532672277016225</v>
      </c>
      <c r="AC167" s="26">
        <v>6.5770554679181839</v>
      </c>
      <c r="AD167" s="26">
        <v>6.011563955145184</v>
      </c>
      <c r="AE167" s="26">
        <v>5.2371386542401535</v>
      </c>
      <c r="AF167" s="26">
        <v>4.4888679102003941</v>
      </c>
      <c r="AG167" s="26">
        <v>3.1108910458971213</v>
      </c>
      <c r="AH167" s="26">
        <v>1.9767478396489071</v>
      </c>
      <c r="AI167" s="26">
        <v>1.1154847507147336</v>
      </c>
      <c r="AJ167" s="26">
        <v>0</v>
      </c>
    </row>
    <row r="168" spans="9:36">
      <c r="I168" s="42">
        <v>1.7600000000000001E-2</v>
      </c>
      <c r="J168" s="35">
        <v>9850.1932680000009</v>
      </c>
      <c r="K168" s="25">
        <v>15.18897703</v>
      </c>
      <c r="L168" s="25">
        <v>10.87401566</v>
      </c>
      <c r="M168" s="25">
        <v>8.1692913760000003</v>
      </c>
      <c r="N168" s="25">
        <v>5.4763778739999998</v>
      </c>
      <c r="O168" s="25">
        <v>3.7755905680000001</v>
      </c>
      <c r="P168" s="25">
        <v>2.1102363159999999</v>
      </c>
      <c r="Q168" s="25">
        <v>0.55905499999999997</v>
      </c>
      <c r="R168" s="25">
        <v>0</v>
      </c>
      <c r="S168" s="25">
        <v>0</v>
      </c>
      <c r="T168" s="25">
        <v>81</v>
      </c>
      <c r="Z168" s="67">
        <v>1.7600000000000001E-2</v>
      </c>
      <c r="AA168" s="66">
        <f t="shared" si="4"/>
        <v>0.99518458711987134</v>
      </c>
      <c r="AB168" s="26">
        <v>7.7815619295509837</v>
      </c>
      <c r="AC168" s="26">
        <v>6.6941550358345694</v>
      </c>
      <c r="AD168" s="26">
        <v>6.1219518224448191</v>
      </c>
      <c r="AE168" s="26">
        <v>5.3383382054443347</v>
      </c>
      <c r="AF168" s="26">
        <v>4.5813453423085546</v>
      </c>
      <c r="AG168" s="26">
        <v>3.1857045130452888</v>
      </c>
      <c r="AH168" s="26">
        <v>2.0347728801839171</v>
      </c>
      <c r="AI168" s="26">
        <v>1.1576174019161634</v>
      </c>
      <c r="AJ168" s="26">
        <v>0</v>
      </c>
    </row>
    <row r="169" spans="9:36">
      <c r="I169" s="42">
        <v>1.78E-2</v>
      </c>
      <c r="J169" s="35">
        <v>9881.9675920000009</v>
      </c>
      <c r="K169" s="25">
        <v>15.307086310000001</v>
      </c>
      <c r="L169" s="25">
        <v>10.9566932</v>
      </c>
      <c r="M169" s="25">
        <v>8.2322832330000004</v>
      </c>
      <c r="N169" s="25">
        <v>5.5314956889999998</v>
      </c>
      <c r="O169" s="25">
        <v>3.8188974550000001</v>
      </c>
      <c r="P169" s="25">
        <v>2.1614172150000002</v>
      </c>
      <c r="Q169" s="25">
        <v>0.60629895300000003</v>
      </c>
      <c r="R169" s="25">
        <v>0</v>
      </c>
      <c r="S169" s="25">
        <v>0</v>
      </c>
      <c r="T169" s="25">
        <v>81</v>
      </c>
      <c r="Z169" s="67">
        <v>1.78E-2</v>
      </c>
      <c r="AA169" s="66">
        <f t="shared" si="4"/>
        <v>0.99839481017343112</v>
      </c>
      <c r="AB169" s="26">
        <v>7.9088090988667528</v>
      </c>
      <c r="AC169" s="26">
        <v>6.8104010477442944</v>
      </c>
      <c r="AD169" s="26">
        <v>6.2315215282311369</v>
      </c>
      <c r="AE169" s="26">
        <v>5.4387889167610242</v>
      </c>
      <c r="AF169" s="26">
        <v>4.6731903700760036</v>
      </c>
      <c r="AG169" s="26">
        <v>3.2601311351730411</v>
      </c>
      <c r="AH169" s="26">
        <v>2.0927152665319064</v>
      </c>
      <c r="AI169" s="26">
        <v>1.1999620571801404</v>
      </c>
      <c r="AJ169" s="26">
        <v>0</v>
      </c>
    </row>
    <row r="170" spans="9:36">
      <c r="I170" s="42">
        <v>1.7999999999999999E-2</v>
      </c>
      <c r="J170" s="35">
        <v>9897.8554690000001</v>
      </c>
      <c r="K170" s="25">
        <v>15.421259879999999</v>
      </c>
      <c r="L170" s="25">
        <v>11.035433769999999</v>
      </c>
      <c r="M170" s="25">
        <v>8.2952756880000003</v>
      </c>
      <c r="N170" s="25">
        <v>5.57874012</v>
      </c>
      <c r="O170" s="25">
        <v>3.866141796</v>
      </c>
      <c r="P170" s="25">
        <v>2.2047243120000002</v>
      </c>
      <c r="Q170" s="25">
        <v>0.649606287</v>
      </c>
      <c r="R170" s="25">
        <v>0</v>
      </c>
      <c r="S170" s="25">
        <v>0</v>
      </c>
      <c r="T170" s="25">
        <v>81</v>
      </c>
      <c r="Z170" s="67">
        <v>1.7999999999999999E-2</v>
      </c>
      <c r="AA170" s="66">
        <f t="shared" si="4"/>
        <v>0.99999999393808081</v>
      </c>
      <c r="AB170" s="26">
        <v>8.0347431451575879</v>
      </c>
      <c r="AC170" s="26">
        <v>6.925611936139803</v>
      </c>
      <c r="AD170" s="26">
        <v>6.3401278432443071</v>
      </c>
      <c r="AE170" s="26">
        <v>5.5383861351195653</v>
      </c>
      <c r="AF170" s="26">
        <v>4.7643289104766797</v>
      </c>
      <c r="AG170" s="26">
        <v>3.3341309492606062</v>
      </c>
      <c r="AH170" s="26">
        <v>2.1505437356410857</v>
      </c>
      <c r="AI170" s="26">
        <v>1.2424862711626612</v>
      </c>
      <c r="AJ170" s="26">
        <v>0</v>
      </c>
    </row>
    <row r="171" spans="9:36">
      <c r="I171" s="42">
        <v>1.8200000000000001E-2</v>
      </c>
      <c r="J171" s="35">
        <v>9897.8555290000004</v>
      </c>
      <c r="K171" s="25">
        <v>15.53149563</v>
      </c>
      <c r="L171" s="25">
        <v>11.110236820000001</v>
      </c>
      <c r="M171" s="25">
        <v>8.3582675450000004</v>
      </c>
      <c r="N171" s="25">
        <v>5.6299212560000003</v>
      </c>
      <c r="O171" s="25">
        <v>3.9094487419999999</v>
      </c>
      <c r="P171" s="25">
        <v>2.2519684419999999</v>
      </c>
      <c r="Q171" s="25">
        <v>0.69685023899999998</v>
      </c>
      <c r="R171" s="25">
        <v>0</v>
      </c>
      <c r="S171" s="25">
        <v>0</v>
      </c>
      <c r="T171" s="25">
        <v>81</v>
      </c>
      <c r="Z171" s="67">
        <v>1.8200000000000001E-2</v>
      </c>
      <c r="AA171" s="66">
        <f t="shared" si="4"/>
        <v>1</v>
      </c>
      <c r="AB171" s="26">
        <v>8.1590160799423206</v>
      </c>
      <c r="AC171" s="26">
        <v>7.0395438489262636</v>
      </c>
      <c r="AD171" s="26">
        <v>6.4475726727226705</v>
      </c>
      <c r="AE171" s="26">
        <v>5.6369856209054188</v>
      </c>
      <c r="AF171" s="26">
        <v>4.8546582329813619</v>
      </c>
      <c r="AG171" s="26">
        <v>3.4076520246689399</v>
      </c>
      <c r="AH171" s="26">
        <v>2.208223819168619</v>
      </c>
      <c r="AI171" s="26">
        <v>1.2851581796135645</v>
      </c>
      <c r="AJ171" s="26">
        <v>0</v>
      </c>
    </row>
    <row r="172" spans="9:36">
      <c r="I172" s="42">
        <v>1.84E-2</v>
      </c>
      <c r="J172" s="35">
        <v>9881.9677429999992</v>
      </c>
      <c r="K172" s="25">
        <v>15.63385886</v>
      </c>
      <c r="L172" s="25">
        <v>11.18503967</v>
      </c>
      <c r="M172" s="25">
        <v>8.4133855109999995</v>
      </c>
      <c r="N172" s="25">
        <v>5.6771651209999998</v>
      </c>
      <c r="O172" s="25">
        <v>3.9566930239999998</v>
      </c>
      <c r="P172" s="25">
        <v>2.291338772</v>
      </c>
      <c r="Q172" s="25">
        <v>0.74015763499999998</v>
      </c>
      <c r="R172" s="25">
        <v>0</v>
      </c>
      <c r="S172" s="25">
        <v>0</v>
      </c>
      <c r="T172" s="25">
        <v>81</v>
      </c>
      <c r="Z172" s="67">
        <v>1.84E-2</v>
      </c>
      <c r="AA172" s="66">
        <f t="shared" si="4"/>
        <v>0.99839482542926083</v>
      </c>
      <c r="AB172" s="26">
        <v>8.2812510904493664</v>
      </c>
      <c r="AC172" s="26">
        <v>7.1519204441695328</v>
      </c>
      <c r="AD172" s="26">
        <v>6.5536269318185321</v>
      </c>
      <c r="AE172" s="26">
        <v>5.7344151108280244</v>
      </c>
      <c r="AF172" s="26">
        <v>4.9440518550694383</v>
      </c>
      <c r="AG172" s="26">
        <v>3.4806290755699378</v>
      </c>
      <c r="AH172" s="26">
        <v>2.2657164406343586</v>
      </c>
      <c r="AI172" s="26">
        <v>1.3279458878427606</v>
      </c>
      <c r="AJ172" s="26">
        <v>0</v>
      </c>
    </row>
    <row r="173" spans="9:36">
      <c r="I173" s="42">
        <v>1.8599999999999998E-2</v>
      </c>
      <c r="J173" s="35">
        <v>9850.1934500000007</v>
      </c>
      <c r="K173" s="25">
        <v>15.72440892</v>
      </c>
      <c r="L173" s="25">
        <v>11.255905</v>
      </c>
      <c r="M173" s="25">
        <v>8.4685038620000004</v>
      </c>
      <c r="N173" s="25">
        <v>5.7244094900000002</v>
      </c>
      <c r="O173" s="25">
        <v>3.9999999100000001</v>
      </c>
      <c r="P173" s="25">
        <v>2.330708682</v>
      </c>
      <c r="Q173" s="25">
        <v>0.78346449100000004</v>
      </c>
      <c r="R173" s="25">
        <v>0</v>
      </c>
      <c r="S173" s="25">
        <v>0</v>
      </c>
      <c r="T173" s="25">
        <v>81</v>
      </c>
      <c r="Z173" s="67">
        <v>1.8599999999999998E-2</v>
      </c>
      <c r="AA173" s="66">
        <f t="shared" si="4"/>
        <v>0.99518460550769272</v>
      </c>
      <c r="AB173" s="26">
        <v>8.4010584863285498</v>
      </c>
      <c r="AC173" s="26">
        <v>7.2624453313896522</v>
      </c>
      <c r="AD173" s="26">
        <v>6.6580404220574687</v>
      </c>
      <c r="AE173" s="26">
        <v>5.8304815959421905</v>
      </c>
      <c r="AF173" s="26">
        <v>5.0323642985857981</v>
      </c>
      <c r="AG173" s="26">
        <v>3.5529845842161341</v>
      </c>
      <c r="AH173" s="26">
        <v>2.3229772235944965</v>
      </c>
      <c r="AI173" s="26">
        <v>1.3708167568191623</v>
      </c>
      <c r="AJ173" s="26">
        <v>0</v>
      </c>
    </row>
    <row r="174" spans="9:36">
      <c r="I174" s="42">
        <v>1.8800000000000001E-2</v>
      </c>
      <c r="J174" s="35">
        <v>9798.5589560000008</v>
      </c>
      <c r="K174" s="25">
        <v>15.80314877</v>
      </c>
      <c r="L174" s="25">
        <v>11.31496012</v>
      </c>
      <c r="M174" s="25">
        <v>8.5196854759999994</v>
      </c>
      <c r="N174" s="25">
        <v>5.7716533830000003</v>
      </c>
      <c r="O174" s="25">
        <v>4.0433070349999998</v>
      </c>
      <c r="P174" s="25">
        <v>2.3700786219999999</v>
      </c>
      <c r="Q174" s="25">
        <v>0.82677149699999997</v>
      </c>
      <c r="R174" s="25">
        <v>0</v>
      </c>
      <c r="S174" s="25">
        <v>0</v>
      </c>
      <c r="T174" s="25">
        <v>81</v>
      </c>
      <c r="Z174" s="67">
        <v>1.8800000000000001E-2</v>
      </c>
      <c r="AA174" s="66">
        <f t="shared" si="4"/>
        <v>0.98996787003921527</v>
      </c>
      <c r="AB174" s="26">
        <v>8.5180433697225144</v>
      </c>
      <c r="AC174" s="26">
        <v>7.3708093238129706</v>
      </c>
      <c r="AD174" s="26">
        <v>6.7605484449695483</v>
      </c>
      <c r="AE174" s="26">
        <v>5.9249766370576449</v>
      </c>
      <c r="AF174" s="26">
        <v>5.1194349532737284</v>
      </c>
      <c r="AG174" s="26">
        <v>3.6246300785061552</v>
      </c>
      <c r="AH174" s="26">
        <v>2.3799563219082538</v>
      </c>
      <c r="AI174" s="26">
        <v>1.4137368870173932</v>
      </c>
      <c r="AJ174" s="26">
        <v>0</v>
      </c>
    </row>
    <row r="175" spans="9:36">
      <c r="I175" s="42">
        <v>1.9E-2</v>
      </c>
      <c r="J175" s="35">
        <v>9731.0371090000008</v>
      </c>
      <c r="K175" s="25">
        <v>15.866141320000001</v>
      </c>
      <c r="L175" s="25">
        <v>11.366142269999999</v>
      </c>
      <c r="M175" s="25">
        <v>8.5669298170000001</v>
      </c>
      <c r="N175" s="25">
        <v>5.8149604799999999</v>
      </c>
      <c r="O175" s="25">
        <v>4.0826773640000003</v>
      </c>
      <c r="P175" s="25">
        <v>2.4055118559999999</v>
      </c>
      <c r="Q175" s="25">
        <v>0.87007874299999999</v>
      </c>
      <c r="R175" s="25">
        <v>0</v>
      </c>
      <c r="S175" s="25">
        <v>0</v>
      </c>
      <c r="T175" s="25">
        <v>81</v>
      </c>
      <c r="Z175" s="67">
        <v>1.9E-2</v>
      </c>
      <c r="AA175" s="66">
        <f t="shared" si="4"/>
        <v>0.98314600374684857</v>
      </c>
      <c r="AB175" s="26">
        <v>8.6317444179875302</v>
      </c>
      <c r="AC175" s="26">
        <v>7.4766562282364442</v>
      </c>
      <c r="AD175" s="26">
        <v>6.8608481686205778</v>
      </c>
      <c r="AE175" s="26">
        <v>6.0176632172460174</v>
      </c>
      <c r="AF175" s="26">
        <v>5.2050816972483709</v>
      </c>
      <c r="AG175" s="26">
        <v>3.6954658120546697</v>
      </c>
      <c r="AH175" s="26">
        <v>2.4365989634072194</v>
      </c>
      <c r="AI175" s="26">
        <v>1.4566712316541595</v>
      </c>
      <c r="AJ175" s="26">
        <v>0</v>
      </c>
    </row>
    <row r="176" spans="9:36">
      <c r="I176" s="42">
        <v>1.9199999999999998E-2</v>
      </c>
      <c r="J176" s="35">
        <v>9647.6292080000003</v>
      </c>
      <c r="K176" s="25">
        <v>15.9094485</v>
      </c>
      <c r="L176" s="25">
        <v>11.409449459999999</v>
      </c>
      <c r="M176" s="25">
        <v>8.6062992200000004</v>
      </c>
      <c r="N176" s="25">
        <v>5.8543304200000001</v>
      </c>
      <c r="O176" s="25">
        <v>4.122047244</v>
      </c>
      <c r="P176" s="25">
        <v>2.4409447900000001</v>
      </c>
      <c r="Q176" s="25">
        <v>0.90944868199999995</v>
      </c>
      <c r="R176" s="25">
        <v>0</v>
      </c>
      <c r="S176" s="25">
        <v>0</v>
      </c>
      <c r="T176" s="25">
        <v>81</v>
      </c>
      <c r="Z176" s="67">
        <v>1.9199999999999998E-2</v>
      </c>
      <c r="AA176" s="66">
        <f t="shared" si="4"/>
        <v>0.97471913787114239</v>
      </c>
      <c r="AB176" s="26">
        <v>8.7417505974182923</v>
      </c>
      <c r="AC176" s="26">
        <v>7.5796479295492745</v>
      </c>
      <c r="AD176" s="26">
        <v>6.9586437739334288</v>
      </c>
      <c r="AE176" s="26">
        <v>6.1083010710368315</v>
      </c>
      <c r="AF176" s="26">
        <v>5.2891135092818171</v>
      </c>
      <c r="AG176" s="26">
        <v>3.7653816233006108</v>
      </c>
      <c r="AH176" s="26">
        <v>2.4928442132222859</v>
      </c>
      <c r="AI176" s="26">
        <v>1.499582911015134</v>
      </c>
      <c r="AJ176" s="26">
        <v>0</v>
      </c>
    </row>
    <row r="177" spans="9:36">
      <c r="I177" s="42">
        <v>1.9400000000000001E-2</v>
      </c>
      <c r="J177" s="35">
        <v>9548.3318199999994</v>
      </c>
      <c r="K177" s="25">
        <v>15.94488147</v>
      </c>
      <c r="L177" s="25">
        <v>11.44094473</v>
      </c>
      <c r="M177" s="25">
        <v>8.6417322760000008</v>
      </c>
      <c r="N177" s="25">
        <v>5.8937006600000004</v>
      </c>
      <c r="O177" s="25">
        <v>4.1574802999999996</v>
      </c>
      <c r="P177" s="25">
        <v>2.4724410479999999</v>
      </c>
      <c r="Q177" s="25">
        <v>0.94488197600000001</v>
      </c>
      <c r="R177" s="25">
        <v>0</v>
      </c>
      <c r="S177" s="25">
        <v>0</v>
      </c>
      <c r="T177" s="25">
        <v>81</v>
      </c>
      <c r="Z177" s="67">
        <v>1.9400000000000001E-2</v>
      </c>
      <c r="AA177" s="66">
        <f t="shared" si="4"/>
        <v>0.96468692556928903</v>
      </c>
      <c r="AB177" s="26">
        <v>8.8476642769887661</v>
      </c>
      <c r="AC177" s="26">
        <v>7.6794506717636866</v>
      </c>
      <c r="AD177" s="26">
        <v>7.0536402045397777</v>
      </c>
      <c r="AE177" s="26">
        <v>6.1966469356590554</v>
      </c>
      <c r="AF177" s="26">
        <v>5.3713335485831077</v>
      </c>
      <c r="AG177" s="26">
        <v>3.8342600185429809</v>
      </c>
      <c r="AH177" s="26">
        <v>2.5486257372672947</v>
      </c>
      <c r="AI177" s="26">
        <v>1.5424327972658598</v>
      </c>
      <c r="AJ177" s="26">
        <v>0</v>
      </c>
    </row>
    <row r="178" spans="9:36">
      <c r="I178" s="42">
        <v>1.9599999999999999E-2</v>
      </c>
      <c r="J178" s="35">
        <v>9429.1769989999993</v>
      </c>
      <c r="K178" s="25">
        <v>15.960629429999999</v>
      </c>
      <c r="L178" s="25">
        <v>11.464567150000001</v>
      </c>
      <c r="M178" s="25">
        <v>8.6732282040000008</v>
      </c>
      <c r="N178" s="25">
        <v>5.929133802</v>
      </c>
      <c r="O178" s="25">
        <v>4.1929134719999999</v>
      </c>
      <c r="P178" s="25">
        <v>2.5078739520000002</v>
      </c>
      <c r="Q178" s="25">
        <v>0.98031491000000004</v>
      </c>
      <c r="R178" s="25">
        <v>0</v>
      </c>
      <c r="S178" s="25">
        <v>0</v>
      </c>
      <c r="T178" s="25">
        <v>81</v>
      </c>
      <c r="Z178" s="67">
        <v>1.9599999999999999E-2</v>
      </c>
      <c r="AA178" s="66">
        <f t="shared" si="4"/>
        <v>0.95264847737706349</v>
      </c>
      <c r="AB178" s="26">
        <v>8.9490977131776095</v>
      </c>
      <c r="AC178" s="26">
        <v>7.7757338718439843</v>
      </c>
      <c r="AD178" s="26">
        <v>7.1455428886239263</v>
      </c>
      <c r="AE178" s="26">
        <v>6.2824551831394562</v>
      </c>
      <c r="AF178" s="26">
        <v>5.451540361668882</v>
      </c>
      <c r="AG178" s="26">
        <v>3.9019774592425724</v>
      </c>
      <c r="AH178" s="26">
        <v>2.6038724616182369</v>
      </c>
      <c r="AI178" s="26">
        <v>1.5851795504235926</v>
      </c>
      <c r="AJ178" s="26">
        <v>0</v>
      </c>
    </row>
    <row r="179" spans="9:36">
      <c r="I179" s="42">
        <v>1.9800000000000002E-2</v>
      </c>
      <c r="J179" s="35">
        <v>9290.1629240000002</v>
      </c>
      <c r="K179" s="25">
        <v>15.96456718</v>
      </c>
      <c r="L179" s="25">
        <v>11.476377400000001</v>
      </c>
      <c r="M179" s="25">
        <v>8.6929129649999997</v>
      </c>
      <c r="N179" s="25">
        <v>5.9566930820000001</v>
      </c>
      <c r="O179" s="25">
        <v>4.2244093999999999</v>
      </c>
      <c r="P179" s="25">
        <v>2.5393698800000002</v>
      </c>
      <c r="Q179" s="25">
        <v>1.0157478440000001</v>
      </c>
      <c r="R179" s="25">
        <v>0</v>
      </c>
      <c r="S179" s="25">
        <v>0</v>
      </c>
      <c r="T179" s="25">
        <v>81</v>
      </c>
      <c r="Z179" s="67">
        <v>1.9800000000000002E-2</v>
      </c>
      <c r="AA179" s="66">
        <f t="shared" si="4"/>
        <v>0.93860360931521936</v>
      </c>
      <c r="AB179" s="26">
        <v>9.0456054953646863</v>
      </c>
      <c r="AC179" s="26">
        <v>7.8681309500218175</v>
      </c>
      <c r="AD179" s="26">
        <v>7.2340301087504715</v>
      </c>
      <c r="AE179" s="26">
        <v>6.3654616580866366</v>
      </c>
      <c r="AF179" s="26">
        <v>5.5295195392905718</v>
      </c>
      <c r="AG179" s="26">
        <v>3.9684036484503369</v>
      </c>
      <c r="AH179" s="26">
        <v>2.6585095483459904</v>
      </c>
      <c r="AI179" s="26">
        <v>1.6277801436778203</v>
      </c>
      <c r="AJ179" s="26">
        <v>0</v>
      </c>
    </row>
    <row r="180" spans="9:36">
      <c r="I180" s="42">
        <v>0.02</v>
      </c>
      <c r="J180" s="35">
        <v>9139.2314449999994</v>
      </c>
      <c r="K180" s="25">
        <v>15.95275593</v>
      </c>
      <c r="L180" s="25">
        <v>11.480315210000001</v>
      </c>
      <c r="M180" s="25">
        <v>8.7086610790000005</v>
      </c>
      <c r="N180" s="25">
        <v>5.9842519760000004</v>
      </c>
      <c r="O180" s="25">
        <v>4.2559056279999998</v>
      </c>
      <c r="P180" s="25">
        <v>2.5669293400000002</v>
      </c>
      <c r="Q180" s="25">
        <v>1.047244072</v>
      </c>
      <c r="R180" s="25">
        <v>0</v>
      </c>
      <c r="S180" s="25">
        <v>0</v>
      </c>
      <c r="T180" s="25">
        <v>81</v>
      </c>
      <c r="Z180" s="67">
        <v>0.02</v>
      </c>
      <c r="AA180" s="66">
        <f t="shared" si="4"/>
        <v>0.92335470226077887</v>
      </c>
      <c r="AB180" s="26">
        <v>9.1367346102454157</v>
      </c>
      <c r="AC180" s="26">
        <v>7.9562634035243134</v>
      </c>
      <c r="AD180" s="26">
        <v>7.3187672506734476</v>
      </c>
      <c r="AE180" s="26">
        <v>6.4453896707661258</v>
      </c>
      <c r="AF180" s="26">
        <v>5.6050452310683383</v>
      </c>
      <c r="AG180" s="26">
        <v>4.0334004082962363</v>
      </c>
      <c r="AH180" s="26">
        <v>2.7124577429312811</v>
      </c>
      <c r="AI180" s="26">
        <v>1.6701899246354874</v>
      </c>
      <c r="AJ180" s="26">
        <v>0</v>
      </c>
    </row>
    <row r="181" spans="9:36">
      <c r="I181" s="42">
        <v>2.0199999999999999E-2</v>
      </c>
      <c r="J181" s="35">
        <v>8972.4147269999994</v>
      </c>
      <c r="K181" s="25">
        <v>15.925196769999999</v>
      </c>
      <c r="L181" s="25">
        <v>11.47637755</v>
      </c>
      <c r="M181" s="25">
        <v>8.7204722760000006</v>
      </c>
      <c r="N181" s="25">
        <v>6.0039371839999998</v>
      </c>
      <c r="O181" s="25">
        <v>4.2874015559999998</v>
      </c>
      <c r="P181" s="25">
        <v>2.59842503</v>
      </c>
      <c r="Q181" s="25">
        <v>1.07874</v>
      </c>
      <c r="R181" s="25">
        <v>0</v>
      </c>
      <c r="S181" s="25">
        <v>0</v>
      </c>
      <c r="T181" s="25">
        <v>81</v>
      </c>
      <c r="Z181" s="67">
        <v>2.0199999999999999E-2</v>
      </c>
      <c r="AA181" s="66">
        <f t="shared" si="4"/>
        <v>0.90650087796406742</v>
      </c>
      <c r="AB181" s="26">
        <v>9.2221620429383879</v>
      </c>
      <c r="AC181" s="26">
        <v>8.039824617220301</v>
      </c>
      <c r="AD181" s="26">
        <v>7.3994687701924358</v>
      </c>
      <c r="AE181" s="26">
        <v>6.521988202728596</v>
      </c>
      <c r="AF181" s="26">
        <v>5.6779017557247471</v>
      </c>
      <c r="AG181" s="26">
        <v>4.0968254599940934</v>
      </c>
      <c r="AH181" s="26">
        <v>2.7656323402477017</v>
      </c>
      <c r="AI181" s="26">
        <v>1.7123614563431651</v>
      </c>
      <c r="AJ181" s="26">
        <v>0</v>
      </c>
    </row>
    <row r="182" spans="9:36">
      <c r="I182" s="42">
        <v>2.0400000000000001E-2</v>
      </c>
      <c r="J182" s="35">
        <v>8797.6520120000005</v>
      </c>
      <c r="K182" s="25">
        <v>15.88188925</v>
      </c>
      <c r="L182" s="25">
        <v>11.464567150000001</v>
      </c>
      <c r="M182" s="25">
        <v>8.7204723059999996</v>
      </c>
      <c r="N182" s="25">
        <v>6.0196852979999997</v>
      </c>
      <c r="O182" s="25">
        <v>4.3110237720000004</v>
      </c>
      <c r="P182" s="25">
        <v>2.6259844600000002</v>
      </c>
      <c r="Q182" s="25">
        <v>1.1062993109999999</v>
      </c>
      <c r="R182" s="25">
        <v>0</v>
      </c>
      <c r="S182" s="25">
        <v>0</v>
      </c>
      <c r="T182" s="25">
        <v>81</v>
      </c>
      <c r="Z182" s="67">
        <v>2.0400000000000001E-2</v>
      </c>
      <c r="AA182" s="66">
        <f t="shared" si="4"/>
        <v>0.88884425381068821</v>
      </c>
      <c r="AB182" s="26">
        <v>9.3015368665320999</v>
      </c>
      <c r="AC182" s="26">
        <v>8.1184990776508634</v>
      </c>
      <c r="AD182" s="26">
        <v>7.4758458808398389</v>
      </c>
      <c r="AE182" s="26">
        <v>6.5950068577293139</v>
      </c>
      <c r="AF182" s="26">
        <v>5.74787476833301</v>
      </c>
      <c r="AG182" s="26">
        <v>4.1585356332305841</v>
      </c>
      <c r="AH182" s="26">
        <v>2.817945793723255</v>
      </c>
      <c r="AI182" s="26">
        <v>1.7542448700707858</v>
      </c>
      <c r="AJ182" s="26">
        <v>0</v>
      </c>
    </row>
    <row r="183" spans="9:36">
      <c r="I183" s="42">
        <v>2.06E-2</v>
      </c>
      <c r="J183" s="35">
        <v>8618.9192770000009</v>
      </c>
      <c r="K183" s="25">
        <v>15.826771859999999</v>
      </c>
      <c r="L183" s="25">
        <v>11.444882420000001</v>
      </c>
      <c r="M183" s="25">
        <v>8.7125988010000004</v>
      </c>
      <c r="N183" s="25">
        <v>6.0314960480000002</v>
      </c>
      <c r="O183" s="25">
        <v>4.3346456880000002</v>
      </c>
      <c r="P183" s="25">
        <v>2.6535434119999999</v>
      </c>
      <c r="Q183" s="25">
        <v>1.1299212869999999</v>
      </c>
      <c r="R183" s="25">
        <v>0</v>
      </c>
      <c r="S183" s="25">
        <v>0</v>
      </c>
      <c r="T183" s="25">
        <v>81</v>
      </c>
      <c r="Z183" s="67">
        <v>2.06E-2</v>
      </c>
      <c r="AA183" s="66">
        <f t="shared" si="4"/>
        <v>0.87078653065274503</v>
      </c>
      <c r="AB183" s="26">
        <v>9.3746409034990883</v>
      </c>
      <c r="AC183" s="26">
        <v>8.1920512315483602</v>
      </c>
      <c r="AD183" s="26">
        <v>7.5476688505564677</v>
      </c>
      <c r="AE183" s="26">
        <v>6.664230824633143</v>
      </c>
      <c r="AF183" s="26">
        <v>5.8147690751494334</v>
      </c>
      <c r="AG183" s="26">
        <v>4.2183889506824581</v>
      </c>
      <c r="AH183" s="26">
        <v>2.8693072230610919</v>
      </c>
      <c r="AI183" s="26">
        <v>1.7957874945746157</v>
      </c>
      <c r="AJ183" s="26">
        <v>0</v>
      </c>
    </row>
    <row r="184" spans="9:36">
      <c r="I184" s="42">
        <v>2.0799999999999999E-2</v>
      </c>
      <c r="J184" s="35">
        <v>8424.2990289999998</v>
      </c>
      <c r="K184" s="25">
        <v>15.763780000000001</v>
      </c>
      <c r="L184" s="25">
        <v>11.413385570000001</v>
      </c>
      <c r="M184" s="25">
        <v>8.6968509570000005</v>
      </c>
      <c r="N184" s="25">
        <v>6.0393704469999996</v>
      </c>
      <c r="O184" s="25">
        <v>4.350393682</v>
      </c>
      <c r="P184" s="25">
        <v>2.6771651799999998</v>
      </c>
      <c r="Q184" s="25">
        <v>1.157480179</v>
      </c>
      <c r="R184" s="25">
        <v>0</v>
      </c>
      <c r="S184" s="25">
        <v>0</v>
      </c>
      <c r="T184" s="25">
        <v>81</v>
      </c>
      <c r="Z184" s="67">
        <v>2.0799999999999999E-2</v>
      </c>
      <c r="AA184" s="66">
        <f t="shared" si="4"/>
        <v>0.8511236605057948</v>
      </c>
      <c r="AB184" s="26">
        <v>9.4413598584068428</v>
      </c>
      <c r="AC184" s="26">
        <v>8.2603199444404307</v>
      </c>
      <c r="AD184" s="26">
        <v>7.6147683053496689</v>
      </c>
      <c r="AE184" s="26">
        <v>6.7294876202911116</v>
      </c>
      <c r="AF184" s="26">
        <v>5.8784169531691761</v>
      </c>
      <c r="AG184" s="26">
        <v>4.2762505462611466</v>
      </c>
      <c r="AH184" s="26">
        <v>2.919624282463956</v>
      </c>
      <c r="AI184" s="26">
        <v>1.8369336303152539</v>
      </c>
      <c r="AJ184" s="26">
        <v>0</v>
      </c>
    </row>
    <row r="185" spans="9:36">
      <c r="I185" s="42">
        <v>2.1000000000000001E-2</v>
      </c>
      <c r="J185" s="35">
        <v>8221.7333980000003</v>
      </c>
      <c r="K185" s="25">
        <v>15.692914010000001</v>
      </c>
      <c r="L185" s="25">
        <v>11.37401581</v>
      </c>
      <c r="M185" s="25">
        <v>8.6771659850000002</v>
      </c>
      <c r="N185" s="25">
        <v>6.0393705369999999</v>
      </c>
      <c r="O185" s="25">
        <v>4.366141796</v>
      </c>
      <c r="P185" s="25">
        <v>2.7007873060000001</v>
      </c>
      <c r="Q185" s="25">
        <v>1.1811023949999999</v>
      </c>
      <c r="R185" s="25">
        <v>0</v>
      </c>
      <c r="S185" s="25">
        <v>0</v>
      </c>
      <c r="T185" s="25">
        <v>81</v>
      </c>
      <c r="Z185" s="67">
        <v>2.1000000000000001E-2</v>
      </c>
      <c r="AA185" s="66">
        <f t="shared" si="4"/>
        <v>0.83065805253581615</v>
      </c>
      <c r="AB185" s="26">
        <v>9.5014292410370285</v>
      </c>
      <c r="AC185" s="26">
        <v>8.3230696806624866</v>
      </c>
      <c r="AD185" s="26">
        <v>7.6769270401308374</v>
      </c>
      <c r="AE185" s="26">
        <v>6.7905838016913842</v>
      </c>
      <c r="AF185" s="26">
        <v>5.9386453253647655</v>
      </c>
      <c r="AG185" s="26">
        <v>4.3319904821416273</v>
      </c>
      <c r="AH185" s="26">
        <v>2.9688067413998049</v>
      </c>
      <c r="AI185" s="26">
        <v>1.8776267653159342</v>
      </c>
      <c r="AJ185" s="26">
        <v>0</v>
      </c>
    </row>
    <row r="186" spans="9:36">
      <c r="I186" s="42">
        <v>2.12E-2</v>
      </c>
      <c r="J186" s="35">
        <v>8015.1980510000003</v>
      </c>
      <c r="K186" s="25">
        <v>15.61417419</v>
      </c>
      <c r="L186" s="25">
        <v>11.326771920000001</v>
      </c>
      <c r="M186" s="25">
        <v>8.6535435320000005</v>
      </c>
      <c r="N186" s="25">
        <v>6.0354332919999996</v>
      </c>
      <c r="O186" s="25">
        <v>4.3740158080000002</v>
      </c>
      <c r="P186" s="25">
        <v>2.72440952</v>
      </c>
      <c r="Q186" s="25">
        <v>1.204724371</v>
      </c>
      <c r="R186" s="25">
        <v>0</v>
      </c>
      <c r="S186" s="25">
        <v>0</v>
      </c>
      <c r="T186" s="25">
        <v>81</v>
      </c>
      <c r="Z186" s="67">
        <v>2.12E-2</v>
      </c>
      <c r="AA186" s="66">
        <f t="shared" si="4"/>
        <v>0.8097913762749972</v>
      </c>
      <c r="AB186" s="26">
        <v>9.5546881924992366</v>
      </c>
      <c r="AC186" s="26">
        <v>8.3801218000739741</v>
      </c>
      <c r="AD186" s="26">
        <v>7.7339671784152131</v>
      </c>
      <c r="AE186" s="26">
        <v>6.8473480479480529</v>
      </c>
      <c r="AF186" s="26">
        <v>5.9952927830689582</v>
      </c>
      <c r="AG186" s="26">
        <v>4.3854806359801204</v>
      </c>
      <c r="AH186" s="26">
        <v>3.0167639026416446</v>
      </c>
      <c r="AI186" s="26">
        <v>1.9178095129239172</v>
      </c>
      <c r="AJ186" s="26">
        <v>0</v>
      </c>
    </row>
    <row r="187" spans="9:36">
      <c r="I187" s="42">
        <v>2.1399999999999999E-2</v>
      </c>
      <c r="J187" s="35">
        <v>7808.6607409999997</v>
      </c>
      <c r="K187" s="25">
        <v>15.52362233</v>
      </c>
      <c r="L187" s="25">
        <v>11.271654010000001</v>
      </c>
      <c r="M187" s="25">
        <v>8.6181105969999994</v>
      </c>
      <c r="N187" s="25">
        <v>6.0236220060000001</v>
      </c>
      <c r="O187" s="25">
        <v>4.3818898199999996</v>
      </c>
      <c r="P187" s="25">
        <v>2.7480316459999998</v>
      </c>
      <c r="Q187" s="25">
        <v>1.228346497</v>
      </c>
      <c r="R187" s="25">
        <v>0</v>
      </c>
      <c r="S187" s="25">
        <v>0</v>
      </c>
      <c r="T187" s="25">
        <v>81</v>
      </c>
      <c r="Z187" s="67">
        <v>2.1399999999999999E-2</v>
      </c>
      <c r="AA187" s="66">
        <f t="shared" si="4"/>
        <v>0.7889245016883899</v>
      </c>
      <c r="AB187" s="26">
        <v>9.6010657275169464</v>
      </c>
      <c r="AC187" s="26">
        <v>8.4313591209482297</v>
      </c>
      <c r="AD187" s="26">
        <v>7.7857590597137118</v>
      </c>
      <c r="AE187" s="26">
        <v>6.8996422745183086</v>
      </c>
      <c r="AF187" s="26">
        <v>6.0482196643410999</v>
      </c>
      <c r="AG187" s="26">
        <v>4.4365995845181461</v>
      </c>
      <c r="AH187" s="26">
        <v>3.0634052269374301</v>
      </c>
      <c r="AI187" s="26">
        <v>1.9574229608291536</v>
      </c>
      <c r="AJ187" s="26">
        <v>0</v>
      </c>
    </row>
    <row r="188" spans="9:36">
      <c r="I188" s="42">
        <v>2.1600000000000001E-2</v>
      </c>
      <c r="J188" s="35">
        <v>7602.1249040000002</v>
      </c>
      <c r="K188" s="25">
        <v>15.42519778</v>
      </c>
      <c r="L188" s="25">
        <v>11.208662179999999</v>
      </c>
      <c r="M188" s="25">
        <v>8.5826769479999996</v>
      </c>
      <c r="N188" s="25">
        <v>6.0078745189999996</v>
      </c>
      <c r="O188" s="25">
        <v>4.385827065</v>
      </c>
      <c r="P188" s="25">
        <v>2.7677165860000001</v>
      </c>
      <c r="Q188" s="25">
        <v>1.2480314669999999</v>
      </c>
      <c r="R188" s="25">
        <v>0</v>
      </c>
      <c r="S188" s="25">
        <v>0</v>
      </c>
      <c r="T188" s="25">
        <v>81</v>
      </c>
      <c r="Z188" s="67">
        <v>2.1600000000000001E-2</v>
      </c>
      <c r="AA188" s="66">
        <f t="shared" si="4"/>
        <v>0.76805777592189783</v>
      </c>
      <c r="AB188" s="26">
        <v>9.6405879129334284</v>
      </c>
      <c r="AC188" s="26">
        <v>8.4767346102200332</v>
      </c>
      <c r="AD188" s="26">
        <v>7.8322298529984247</v>
      </c>
      <c r="AE188" s="26">
        <v>6.9473695518916836</v>
      </c>
      <c r="AF188" s="26">
        <v>6.097314745470972</v>
      </c>
      <c r="AG188" s="26">
        <v>4.4852363198405927</v>
      </c>
      <c r="AH188" s="26">
        <v>3.1086416065330695</v>
      </c>
      <c r="AI188" s="26">
        <v>1.9964066700335563</v>
      </c>
      <c r="AJ188" s="26">
        <v>0</v>
      </c>
    </row>
    <row r="189" spans="9:36">
      <c r="I189" s="42">
        <v>2.18E-2</v>
      </c>
      <c r="J189" s="35">
        <v>7391.6178760000003</v>
      </c>
      <c r="K189" s="25">
        <v>15.311024339999999</v>
      </c>
      <c r="L189" s="25">
        <v>11.141732579999999</v>
      </c>
      <c r="M189" s="25">
        <v>8.5354330849999993</v>
      </c>
      <c r="N189" s="25">
        <v>5.9881894000000004</v>
      </c>
      <c r="O189" s="25">
        <v>4.385827065</v>
      </c>
      <c r="P189" s="25">
        <v>2.78346458</v>
      </c>
      <c r="Q189" s="25">
        <v>1.271653353</v>
      </c>
      <c r="R189" s="25">
        <v>0</v>
      </c>
      <c r="S189" s="25">
        <v>0</v>
      </c>
      <c r="T189" s="25">
        <v>81</v>
      </c>
      <c r="Z189" s="67">
        <v>2.18E-2</v>
      </c>
      <c r="AA189" s="66">
        <f t="shared" si="4"/>
        <v>0.74678983284238643</v>
      </c>
      <c r="AB189" s="26">
        <v>9.6733101654294593</v>
      </c>
      <c r="AC189" s="26">
        <v>8.5162358211842299</v>
      </c>
      <c r="AD189" s="26">
        <v>7.8733415831692088</v>
      </c>
      <c r="AE189" s="26">
        <v>6.9904632799325563</v>
      </c>
      <c r="AF189" s="26">
        <v>6.1424914162139714</v>
      </c>
      <c r="AG189" s="26">
        <v>4.5312918122727188</v>
      </c>
      <c r="AH189" s="26">
        <v>3.1523874497221067</v>
      </c>
      <c r="AI189" s="26">
        <v>2.0346993724006186</v>
      </c>
      <c r="AJ189" s="26">
        <v>0</v>
      </c>
    </row>
    <row r="190" spans="9:36">
      <c r="I190" s="42">
        <v>2.1999999999999999E-2</v>
      </c>
      <c r="J190" s="35">
        <v>7185.080078</v>
      </c>
      <c r="K190" s="25">
        <v>15.18897724</v>
      </c>
      <c r="L190" s="25">
        <v>11.062992100000001</v>
      </c>
      <c r="M190" s="25">
        <v>8.4842519759999995</v>
      </c>
      <c r="N190" s="25">
        <v>5.9645667080000004</v>
      </c>
      <c r="O190" s="25">
        <v>4.3818898199999996</v>
      </c>
      <c r="P190" s="25">
        <v>2.7992124559999998</v>
      </c>
      <c r="Q190" s="25">
        <v>1.2913385630000001</v>
      </c>
      <c r="R190" s="25">
        <v>0</v>
      </c>
      <c r="S190" s="25">
        <v>0</v>
      </c>
      <c r="T190" s="25">
        <v>81</v>
      </c>
      <c r="Z190" s="67">
        <v>2.1999999999999999E-2</v>
      </c>
      <c r="AA190" s="66">
        <f t="shared" si="4"/>
        <v>0.72592290895217004</v>
      </c>
      <c r="AB190" s="26">
        <v>9.6992424337065479</v>
      </c>
      <c r="AC190" s="26">
        <v>8.5498360285123489</v>
      </c>
      <c r="AD190" s="26">
        <v>7.9090524035721117</v>
      </c>
      <c r="AE190" s="26">
        <v>7.028862428186283</v>
      </c>
      <c r="AF190" s="26">
        <v>6.1836733794029186</v>
      </c>
      <c r="AG190" s="26">
        <v>4.5746771380963933</v>
      </c>
      <c r="AH190" s="26">
        <v>3.1945620119099694</v>
      </c>
      <c r="AI190" s="26">
        <v>2.0722403182058033</v>
      </c>
      <c r="AJ190" s="26">
        <v>0</v>
      </c>
    </row>
    <row r="191" spans="9:36">
      <c r="I191" s="42">
        <v>2.2200000000000001E-2</v>
      </c>
      <c r="J191" s="35">
        <v>6986.4885780000004</v>
      </c>
      <c r="K191" s="25">
        <v>15.05905581</v>
      </c>
      <c r="L191" s="25">
        <v>10.976378739999999</v>
      </c>
      <c r="M191" s="25">
        <v>8.4251968870000002</v>
      </c>
      <c r="N191" s="25">
        <v>5.9370080239999998</v>
      </c>
      <c r="O191" s="25">
        <v>4.3740158080000002</v>
      </c>
      <c r="P191" s="25">
        <v>2.8110236519999998</v>
      </c>
      <c r="Q191" s="25">
        <v>1.311023533</v>
      </c>
      <c r="R191" s="25">
        <v>0</v>
      </c>
      <c r="S191" s="25">
        <v>0</v>
      </c>
      <c r="T191" s="25">
        <v>81</v>
      </c>
      <c r="Z191" s="67">
        <v>2.2200000000000001E-2</v>
      </c>
      <c r="AA191" s="66">
        <f t="shared" si="4"/>
        <v>0.70585881532924932</v>
      </c>
      <c r="AB191" s="26">
        <v>9.7185224224883164</v>
      </c>
      <c r="AC191" s="26">
        <v>8.5775883999257196</v>
      </c>
      <c r="AD191" s="26">
        <v>7.9393804018842191</v>
      </c>
      <c r="AE191" s="26">
        <v>7.0625460078571924</v>
      </c>
      <c r="AF191" s="26">
        <v>6.2208107621807027</v>
      </c>
      <c r="AG191" s="26">
        <v>4.6153138515659666</v>
      </c>
      <c r="AH191" s="26">
        <v>3.2350878607794478</v>
      </c>
      <c r="AI191" s="26">
        <v>2.1089689781928667</v>
      </c>
      <c r="AJ191" s="26">
        <v>0</v>
      </c>
    </row>
    <row r="192" spans="9:36">
      <c r="I192" s="42">
        <v>2.24E-2</v>
      </c>
      <c r="J192" s="35">
        <v>6791.8663370000004</v>
      </c>
      <c r="K192" s="25">
        <v>14.92913413</v>
      </c>
      <c r="L192" s="25">
        <v>10.88188916</v>
      </c>
      <c r="M192" s="25">
        <v>8.3582676340000006</v>
      </c>
      <c r="N192" s="25">
        <v>5.9055117660000001</v>
      </c>
      <c r="O192" s="25">
        <v>4.3622050290000001</v>
      </c>
      <c r="P192" s="25">
        <v>2.8228347600000001</v>
      </c>
      <c r="Q192" s="25">
        <v>1.3307086829999999</v>
      </c>
      <c r="R192" s="25">
        <v>0</v>
      </c>
      <c r="S192" s="25">
        <v>0</v>
      </c>
      <c r="T192" s="25">
        <v>81</v>
      </c>
      <c r="Z192" s="67">
        <v>2.24E-2</v>
      </c>
      <c r="AA192" s="66">
        <f t="shared" si="4"/>
        <v>0.68619574382555126</v>
      </c>
      <c r="AB192" s="26">
        <v>9.7313868457382355</v>
      </c>
      <c r="AC192" s="26">
        <v>8.599620041081609</v>
      </c>
      <c r="AD192" s="26">
        <v>7.9644048216139689</v>
      </c>
      <c r="AE192" s="26">
        <v>7.0915391037850144</v>
      </c>
      <c r="AF192" s="26">
        <v>6.2538872506390559</v>
      </c>
      <c r="AG192" s="26">
        <v>4.6531385155522598</v>
      </c>
      <c r="AH192" s="26">
        <v>3.2738921294993011</v>
      </c>
      <c r="AI192" s="26">
        <v>2.1448247912474456</v>
      </c>
      <c r="AJ192" s="26">
        <v>0</v>
      </c>
    </row>
    <row r="193" spans="9:36">
      <c r="I193" s="42">
        <v>2.2599999999999999E-2</v>
      </c>
      <c r="J193" s="35">
        <v>6601.2181350000001</v>
      </c>
      <c r="K193" s="25">
        <v>14.79527691</v>
      </c>
      <c r="L193" s="25">
        <v>10.783464609999999</v>
      </c>
      <c r="M193" s="25">
        <v>8.2874013190000007</v>
      </c>
      <c r="N193" s="25">
        <v>5.8661418559999996</v>
      </c>
      <c r="O193" s="25">
        <v>4.3503938020000001</v>
      </c>
      <c r="P193" s="25">
        <v>2.834645718</v>
      </c>
      <c r="Q193" s="25">
        <v>1.350393623</v>
      </c>
      <c r="R193" s="25">
        <v>0</v>
      </c>
      <c r="S193" s="25">
        <v>0</v>
      </c>
      <c r="T193" s="25">
        <v>81</v>
      </c>
      <c r="Z193" s="67">
        <v>2.2599999999999999E-2</v>
      </c>
      <c r="AA193" s="66">
        <f t="shared" si="4"/>
        <v>0.66693417737396843</v>
      </c>
      <c r="AB193" s="26">
        <v>9.7380396090850052</v>
      </c>
      <c r="AC193" s="26">
        <v>8.6160568283645471</v>
      </c>
      <c r="AD193" s="26">
        <v>7.9842137252241905</v>
      </c>
      <c r="AE193" s="26">
        <v>7.115883232728514</v>
      </c>
      <c r="AF193" s="26">
        <v>6.2829055076514493</v>
      </c>
      <c r="AG193" s="26">
        <v>4.6881024297559168</v>
      </c>
      <c r="AH193" s="26">
        <v>3.3109088919959118</v>
      </c>
      <c r="AI193" s="26">
        <v>2.1797483939042226</v>
      </c>
      <c r="AJ193" s="26">
        <v>0</v>
      </c>
    </row>
    <row r="194" spans="9:36">
      <c r="I194" s="42">
        <v>2.2800000000000001E-2</v>
      </c>
      <c r="J194" s="35">
        <v>6414.5421029999998</v>
      </c>
      <c r="K194" s="25">
        <v>14.657482</v>
      </c>
      <c r="L194" s="25">
        <v>10.677166619999999</v>
      </c>
      <c r="M194" s="25">
        <v>8.2086615280000004</v>
      </c>
      <c r="N194" s="25">
        <v>5.8228352379999997</v>
      </c>
      <c r="O194" s="25">
        <v>4.3307086840000002</v>
      </c>
      <c r="P194" s="25">
        <v>2.8425197600000001</v>
      </c>
      <c r="Q194" s="25">
        <v>1.3700785929999999</v>
      </c>
      <c r="R194" s="25">
        <v>0</v>
      </c>
      <c r="S194" s="25">
        <v>0</v>
      </c>
      <c r="T194" s="25">
        <v>81</v>
      </c>
      <c r="Z194" s="67">
        <v>2.2800000000000001E-2</v>
      </c>
      <c r="AA194" s="66">
        <f t="shared" si="4"/>
        <v>0.64807392714571921</v>
      </c>
      <c r="AB194" s="26">
        <v>9.7386816900141611</v>
      </c>
      <c r="AC194" s="26">
        <v>8.6270320435250198</v>
      </c>
      <c r="AD194" s="26">
        <v>7.9989065209004924</v>
      </c>
      <c r="AE194" s="26">
        <v>7.1356335826257835</v>
      </c>
      <c r="AF194" s="26">
        <v>6.3078826944373914</v>
      </c>
      <c r="AG194" s="26">
        <v>4.7201685813641472</v>
      </c>
      <c r="AH194" s="26">
        <v>3.3460790236610758</v>
      </c>
      <c r="AI194" s="26">
        <v>2.2136824770424299</v>
      </c>
      <c r="AJ194" s="26">
        <v>0</v>
      </c>
    </row>
    <row r="195" spans="9:36">
      <c r="I195" s="42">
        <v>2.3E-2</v>
      </c>
      <c r="J195" s="35">
        <v>6239.779297</v>
      </c>
      <c r="K195" s="25">
        <v>14.51181126</v>
      </c>
      <c r="L195" s="25">
        <v>10.566928860000001</v>
      </c>
      <c r="M195" s="25">
        <v>8.1299209589999997</v>
      </c>
      <c r="N195" s="25">
        <v>5.7755904200000003</v>
      </c>
      <c r="O195" s="25">
        <v>4.3110237119999999</v>
      </c>
      <c r="P195" s="25">
        <v>2.8464567660000002</v>
      </c>
      <c r="Q195" s="25">
        <v>1.389763713</v>
      </c>
      <c r="R195" s="25">
        <v>0</v>
      </c>
      <c r="S195" s="25">
        <v>0</v>
      </c>
      <c r="T195" s="25">
        <v>81</v>
      </c>
      <c r="Z195" s="67">
        <v>2.3E-2</v>
      </c>
      <c r="AA195" s="66">
        <f t="shared" si="4"/>
        <v>0.63041729379842915</v>
      </c>
      <c r="AB195" s="26">
        <v>9.7335161016346916</v>
      </c>
      <c r="AC195" s="26">
        <v>8.6326865392279455</v>
      </c>
      <c r="AD195" s="26">
        <v>8.0085915667151379</v>
      </c>
      <c r="AE195" s="26">
        <v>7.1508562512252549</v>
      </c>
      <c r="AF195" s="26">
        <v>6.3288478357789462</v>
      </c>
      <c r="AG195" s="26">
        <v>4.7493104412998717</v>
      </c>
      <c r="AH195" s="26">
        <v>3.3793498057559339</v>
      </c>
      <c r="AI195" s="26">
        <v>2.2465721316661997</v>
      </c>
      <c r="AJ195" s="26">
        <v>0</v>
      </c>
    </row>
    <row r="196" spans="9:36">
      <c r="I196" s="42">
        <v>2.3199999999999998E-2</v>
      </c>
      <c r="J196" s="35">
        <v>6065.0187299999998</v>
      </c>
      <c r="K196" s="25">
        <v>14.35826838</v>
      </c>
      <c r="L196" s="25">
        <v>10.45275635</v>
      </c>
      <c r="M196" s="25">
        <v>8.0472443709999997</v>
      </c>
      <c r="N196" s="25">
        <v>5.7244097600000003</v>
      </c>
      <c r="O196" s="25">
        <v>4.2834650290000003</v>
      </c>
      <c r="P196" s="25">
        <v>2.8503937719999999</v>
      </c>
      <c r="Q196" s="25">
        <v>1.4094486829999999</v>
      </c>
      <c r="R196" s="25">
        <v>0</v>
      </c>
      <c r="S196" s="25">
        <v>0</v>
      </c>
      <c r="T196" s="25">
        <v>81</v>
      </c>
      <c r="Z196" s="67">
        <v>2.3199999999999998E-2</v>
      </c>
      <c r="AA196" s="66">
        <f t="shared" si="4"/>
        <v>0.61276088666175554</v>
      </c>
      <c r="AB196" s="26">
        <v>9.7228775658604416</v>
      </c>
      <c r="AC196" s="26">
        <v>8.633244546103608</v>
      </c>
      <c r="AD196" s="26">
        <v>8.0134405283198618</v>
      </c>
      <c r="AE196" s="26">
        <v>7.1616603520598261</v>
      </c>
      <c r="AF196" s="26">
        <v>6.345858862078317</v>
      </c>
      <c r="AG196" s="26">
        <v>4.7755140588988736</v>
      </c>
      <c r="AH196" s="26">
        <v>3.4106737454564393</v>
      </c>
      <c r="AI196" s="26">
        <v>2.2783641336960025</v>
      </c>
      <c r="AJ196" s="26">
        <v>0</v>
      </c>
    </row>
    <row r="197" spans="9:36">
      <c r="I197" s="42">
        <v>2.3400000000000001E-2</v>
      </c>
      <c r="J197" s="35">
        <v>5898.199893</v>
      </c>
      <c r="K197" s="25">
        <v>14.204724969999999</v>
      </c>
      <c r="L197" s="25">
        <v>10.334645030000001</v>
      </c>
      <c r="M197" s="25">
        <v>7.9566929919999998</v>
      </c>
      <c r="N197" s="25">
        <v>5.6653546090000004</v>
      </c>
      <c r="O197" s="25">
        <v>4.2519683239999999</v>
      </c>
      <c r="P197" s="25">
        <v>2.8503937719999999</v>
      </c>
      <c r="Q197" s="25">
        <v>1.425196916</v>
      </c>
      <c r="R197" s="25">
        <v>0</v>
      </c>
      <c r="S197" s="25">
        <v>0</v>
      </c>
      <c r="T197" s="25">
        <v>81</v>
      </c>
      <c r="Z197" s="67">
        <v>2.3400000000000001E-2</v>
      </c>
      <c r="AA197" s="66">
        <f t="shared" si="4"/>
        <v>0.59590684827826601</v>
      </c>
      <c r="AB197" s="26">
        <v>9.7069370358160167</v>
      </c>
      <c r="AC197" s="26">
        <v>8.62884908154793</v>
      </c>
      <c r="AD197" s="26">
        <v>8.0135747436433231</v>
      </c>
      <c r="AE197" s="26">
        <v>7.1681345231871525</v>
      </c>
      <c r="AF197" s="26">
        <v>6.3589712901503779</v>
      </c>
      <c r="AG197" s="26">
        <v>4.7987761364198063</v>
      </c>
      <c r="AH197" s="26">
        <v>3.440011709165383</v>
      </c>
      <c r="AI197" s="26">
        <v>2.3090084882712536</v>
      </c>
      <c r="AJ197" s="26">
        <v>0</v>
      </c>
    </row>
    <row r="198" spans="9:36">
      <c r="I198" s="42">
        <v>2.3599999999999999E-2</v>
      </c>
      <c r="J198" s="35">
        <v>5739.3264740000004</v>
      </c>
      <c r="K198" s="25">
        <v>14.047245330000001</v>
      </c>
      <c r="L198" s="25">
        <v>10.20866227</v>
      </c>
      <c r="M198" s="25">
        <v>7.8622047320000004</v>
      </c>
      <c r="N198" s="25">
        <v>5.602362276</v>
      </c>
      <c r="O198" s="25">
        <v>4.2165356279999999</v>
      </c>
      <c r="P198" s="25">
        <v>2.846456796</v>
      </c>
      <c r="Q198" s="25">
        <v>1.4448818560000001</v>
      </c>
      <c r="R198" s="25">
        <v>0</v>
      </c>
      <c r="S198" s="25">
        <v>0</v>
      </c>
      <c r="T198" s="25">
        <v>81</v>
      </c>
      <c r="Z198" s="67">
        <v>2.3599999999999999E-2</v>
      </c>
      <c r="AA198" s="66">
        <f t="shared" si="4"/>
        <v>0.57985555125392452</v>
      </c>
      <c r="AB198" s="26">
        <v>9.6859568958043116</v>
      </c>
      <c r="AC198" s="26">
        <v>8.619693227516958</v>
      </c>
      <c r="AD198" s="26">
        <v>8.0091513439282327</v>
      </c>
      <c r="AE198" s="26">
        <v>7.1703891632577772</v>
      </c>
      <c r="AF198" s="26">
        <v>6.3682544591820864</v>
      </c>
      <c r="AG198" s="26">
        <v>4.8191004800928754</v>
      </c>
      <c r="AH198" s="26">
        <v>3.4673298088850979</v>
      </c>
      <c r="AI198" s="26">
        <v>2.3384581564313476</v>
      </c>
      <c r="AJ198" s="26">
        <v>0</v>
      </c>
    </row>
    <row r="199" spans="9:36">
      <c r="I199" s="42">
        <v>2.3800000000000002E-2</v>
      </c>
      <c r="J199" s="35">
        <v>5588.3963229999999</v>
      </c>
      <c r="K199" s="25">
        <v>13.893701500000001</v>
      </c>
      <c r="L199" s="25">
        <v>10.086615330000001</v>
      </c>
      <c r="M199" s="25">
        <v>7.7637801790000003</v>
      </c>
      <c r="N199" s="25">
        <v>5.535433651</v>
      </c>
      <c r="O199" s="25">
        <v>4.1771657769999999</v>
      </c>
      <c r="P199" s="25">
        <v>2.8425197600000001</v>
      </c>
      <c r="Q199" s="25">
        <v>1.460629969</v>
      </c>
      <c r="R199" s="25">
        <v>0</v>
      </c>
      <c r="S199" s="25">
        <v>0</v>
      </c>
      <c r="T199" s="25">
        <v>81</v>
      </c>
      <c r="Z199" s="67">
        <v>2.3800000000000002E-2</v>
      </c>
      <c r="AA199" s="66">
        <f t="shared" si="4"/>
        <v>0.56460677836996132</v>
      </c>
      <c r="AB199" s="26">
        <v>9.6602133235691543</v>
      </c>
      <c r="AC199" s="26">
        <v>8.6059862549256465</v>
      </c>
      <c r="AD199" s="26">
        <v>8.0003438733087453</v>
      </c>
      <c r="AE199" s="26">
        <v>7.1685501425366001</v>
      </c>
      <c r="AF199" s="26">
        <v>6.3737915807362029</v>
      </c>
      <c r="AG199" s="26">
        <v>4.8365006520300202</v>
      </c>
      <c r="AH199" s="26">
        <v>3.4925999616880059</v>
      </c>
      <c r="AI199" s="26">
        <v>2.3666686682048907</v>
      </c>
      <c r="AJ199" s="26">
        <v>0</v>
      </c>
    </row>
    <row r="200" spans="9:36">
      <c r="I200" s="42">
        <v>2.4E-2</v>
      </c>
      <c r="J200" s="35">
        <v>5441.4370120000003</v>
      </c>
      <c r="K200" s="25">
        <v>13.736220360000001</v>
      </c>
      <c r="L200" s="25">
        <v>9.9606294630000001</v>
      </c>
      <c r="M200" s="25">
        <v>7.6614174840000002</v>
      </c>
      <c r="N200" s="25">
        <v>5.4645671839999999</v>
      </c>
      <c r="O200" s="25">
        <v>4.133858204</v>
      </c>
      <c r="P200" s="25">
        <v>2.8307087420000001</v>
      </c>
      <c r="Q200" s="25">
        <v>1.4763779640000001</v>
      </c>
      <c r="R200" s="25">
        <v>0</v>
      </c>
      <c r="S200" s="25">
        <v>0</v>
      </c>
      <c r="T200" s="25">
        <v>81</v>
      </c>
      <c r="Z200" s="67">
        <v>2.4E-2</v>
      </c>
      <c r="AA200" s="66">
        <f t="shared" si="4"/>
        <v>0.54975918733679063</v>
      </c>
      <c r="AB200" s="26">
        <v>9.6299905687137173</v>
      </c>
      <c r="AC200" s="26">
        <v>8.5879478094400739</v>
      </c>
      <c r="AD200" s="26">
        <v>7.9873361428522474</v>
      </c>
      <c r="AE200" s="26">
        <v>7.1627544253134641</v>
      </c>
      <c r="AF200" s="26">
        <v>6.3756769555938266</v>
      </c>
      <c r="AG200" s="26">
        <v>4.8509996596584335</v>
      </c>
      <c r="AH200" s="26">
        <v>3.5158000669093514</v>
      </c>
      <c r="AI200" s="26">
        <v>2.3935984082707948</v>
      </c>
      <c r="AJ200" s="26">
        <v>0</v>
      </c>
    </row>
    <row r="201" spans="9:36">
      <c r="I201" s="42">
        <v>2.4199999999999999E-2</v>
      </c>
      <c r="J201" s="35">
        <v>5302.4229059999998</v>
      </c>
      <c r="K201" s="25">
        <v>13.58267749</v>
      </c>
      <c r="L201" s="25">
        <v>9.8307089829999992</v>
      </c>
      <c r="M201" s="25">
        <v>7.5551189799999996</v>
      </c>
      <c r="N201" s="25">
        <v>5.3897645479999996</v>
      </c>
      <c r="O201" s="25">
        <v>4.086614312</v>
      </c>
      <c r="P201" s="25">
        <v>2.8188975460000001</v>
      </c>
      <c r="Q201" s="25">
        <v>1.4921259280000001</v>
      </c>
      <c r="R201" s="25">
        <v>0</v>
      </c>
      <c r="S201" s="25">
        <v>0</v>
      </c>
      <c r="T201" s="25">
        <v>81</v>
      </c>
      <c r="Z201" s="67">
        <v>2.4199999999999999E-2</v>
      </c>
      <c r="AA201" s="66">
        <f t="shared" si="4"/>
        <v>0.53571431614295484</v>
      </c>
      <c r="AB201" s="26">
        <v>9.5955054825479529</v>
      </c>
      <c r="AC201" s="26">
        <v>8.5657628634896632</v>
      </c>
      <c r="AD201" s="26">
        <v>7.970290856442432</v>
      </c>
      <c r="AE201" s="26">
        <v>7.153130611043033</v>
      </c>
      <c r="AF201" s="26">
        <v>6.3740047947805207</v>
      </c>
      <c r="AG201" s="26">
        <v>4.8626273158803661</v>
      </c>
      <c r="AH201" s="26">
        <v>3.5369145340154349</v>
      </c>
      <c r="AI201" s="26">
        <v>2.4192092560304657</v>
      </c>
      <c r="AJ201" s="26">
        <v>0</v>
      </c>
    </row>
    <row r="202" spans="9:36">
      <c r="I202" s="42">
        <v>2.4400000000000002E-2</v>
      </c>
      <c r="J202" s="35">
        <v>5167.3791229999997</v>
      </c>
      <c r="K202" s="25">
        <v>13.42519635</v>
      </c>
      <c r="L202" s="25">
        <v>9.7007873050000004</v>
      </c>
      <c r="M202" s="25">
        <v>7.4488185040000001</v>
      </c>
      <c r="N202" s="25">
        <v>5.3110240390000003</v>
      </c>
      <c r="O202" s="25">
        <v>4.0354331720000003</v>
      </c>
      <c r="P202" s="25">
        <v>2.8031496699999998</v>
      </c>
      <c r="Q202" s="25">
        <v>1.5078740420000001</v>
      </c>
      <c r="R202" s="25">
        <v>0</v>
      </c>
      <c r="S202" s="25">
        <v>0</v>
      </c>
      <c r="T202" s="25">
        <v>81</v>
      </c>
      <c r="Z202" s="67">
        <v>2.4400000000000002E-2</v>
      </c>
      <c r="AA202" s="66">
        <f t="shared" si="4"/>
        <v>0.52207057456637485</v>
      </c>
      <c r="AB202" s="26">
        <v>9.5570212331588529</v>
      </c>
      <c r="AC202" s="26">
        <v>8.5396418418486508</v>
      </c>
      <c r="AD202" s="26">
        <v>7.9493889431608888</v>
      </c>
      <c r="AE202" s="26">
        <v>7.1398191003440061</v>
      </c>
      <c r="AF202" s="26">
        <v>6.3688776023757736</v>
      </c>
      <c r="AG202" s="26">
        <v>4.8714192167881345</v>
      </c>
      <c r="AH202" s="26">
        <v>3.5559325976582503</v>
      </c>
      <c r="AI202" s="26">
        <v>2.443466251833291</v>
      </c>
      <c r="AJ202" s="26">
        <v>0</v>
      </c>
    </row>
    <row r="203" spans="9:36">
      <c r="I203" s="42">
        <v>2.46E-2</v>
      </c>
      <c r="J203" s="35">
        <v>5028.3650180000004</v>
      </c>
      <c r="K203" s="25">
        <v>13.26771671</v>
      </c>
      <c r="L203" s="25">
        <v>9.5708668540000001</v>
      </c>
      <c r="M203" s="25">
        <v>7.3425199689999996</v>
      </c>
      <c r="N203" s="25">
        <v>5.2283464979999996</v>
      </c>
      <c r="O203" s="25">
        <v>3.9763780839999998</v>
      </c>
      <c r="P203" s="25">
        <v>2.7834647000000001</v>
      </c>
      <c r="Q203" s="25">
        <v>1.5196851490000001</v>
      </c>
      <c r="R203" s="25">
        <v>0</v>
      </c>
      <c r="S203" s="25">
        <v>0</v>
      </c>
      <c r="T203" s="25">
        <v>81</v>
      </c>
      <c r="Z203" s="67">
        <v>2.46E-2</v>
      </c>
      <c r="AA203" s="66">
        <f t="shared" si="4"/>
        <v>0.50802570347357112</v>
      </c>
      <c r="AB203" s="26">
        <v>9.5147429746762242</v>
      </c>
      <c r="AC203" s="26">
        <v>8.5097645395534123</v>
      </c>
      <c r="AD203" s="26">
        <v>7.9247911223814356</v>
      </c>
      <c r="AE203" s="26">
        <v>7.122951435508293</v>
      </c>
      <c r="AF203" s="26">
        <v>6.3603963993729993</v>
      </c>
      <c r="AG203" s="26">
        <v>4.8774163375985822</v>
      </c>
      <c r="AH203" s="26">
        <v>3.5728489344861956</v>
      </c>
      <c r="AI203" s="26">
        <v>2.4663378250483774</v>
      </c>
      <c r="AJ203" s="26">
        <v>0</v>
      </c>
    </row>
    <row r="204" spans="9:36">
      <c r="I204" s="42">
        <v>2.4799999999999999E-2</v>
      </c>
      <c r="J204" s="35">
        <v>4897.2941810000002</v>
      </c>
      <c r="K204" s="25">
        <v>13.106300299999999</v>
      </c>
      <c r="L204" s="25">
        <v>9.4409454799999999</v>
      </c>
      <c r="M204" s="25">
        <v>7.2362209880000004</v>
      </c>
      <c r="N204" s="25">
        <v>5.145669432</v>
      </c>
      <c r="O204" s="25">
        <v>3.9173232329999998</v>
      </c>
      <c r="P204" s="25">
        <v>2.759842576</v>
      </c>
      <c r="Q204" s="25">
        <v>1.5314960769999999</v>
      </c>
      <c r="R204" s="25">
        <v>0</v>
      </c>
      <c r="S204" s="25">
        <v>0</v>
      </c>
      <c r="T204" s="25">
        <v>81</v>
      </c>
      <c r="Z204" s="67">
        <v>2.4799999999999999E-2</v>
      </c>
      <c r="AA204" s="66">
        <f t="shared" si="4"/>
        <v>0.49478335652114569</v>
      </c>
      <c r="AB204" s="26">
        <v>9.4687305196997809</v>
      </c>
      <c r="AC204" s="26">
        <v>8.4762214591838188</v>
      </c>
      <c r="AD204" s="26">
        <v>7.8965921181904806</v>
      </c>
      <c r="AE204" s="26">
        <v>7.1026192193119027</v>
      </c>
      <c r="AF204" s="26">
        <v>6.3486409971447255</v>
      </c>
      <c r="AG204" s="26">
        <v>4.8806593761124031</v>
      </c>
      <c r="AH204" s="26">
        <v>3.5876635196299347</v>
      </c>
      <c r="AI204" s="26">
        <v>2.4877967725714916</v>
      </c>
      <c r="AJ204" s="26">
        <v>0</v>
      </c>
    </row>
    <row r="205" spans="9:36">
      <c r="I205" s="42">
        <v>2.5000000000000001E-2</v>
      </c>
      <c r="J205" s="35">
        <v>4770.1943359999996</v>
      </c>
      <c r="K205" s="25">
        <v>12.94094563</v>
      </c>
      <c r="L205" s="25">
        <v>9.3110237120000008</v>
      </c>
      <c r="M205" s="25">
        <v>7.1299214360000001</v>
      </c>
      <c r="N205" s="25">
        <v>5.0590553280000004</v>
      </c>
      <c r="O205" s="25">
        <v>3.854330778</v>
      </c>
      <c r="P205" s="25">
        <v>2.7322835919999999</v>
      </c>
      <c r="Q205" s="25">
        <v>1.5393701790000001</v>
      </c>
      <c r="R205" s="25">
        <v>0</v>
      </c>
      <c r="S205" s="25">
        <v>0</v>
      </c>
      <c r="T205" s="25">
        <v>81</v>
      </c>
      <c r="Z205" s="67">
        <v>2.5000000000000001E-2</v>
      </c>
      <c r="AA205" s="66">
        <f t="shared" si="4"/>
        <v>0.48194220677637445</v>
      </c>
      <c r="AB205" s="26">
        <v>9.419191951325578</v>
      </c>
      <c r="AC205" s="26">
        <v>8.439178067278851</v>
      </c>
      <c r="AD205" s="26">
        <v>7.8649358250727675</v>
      </c>
      <c r="AE205" s="26">
        <v>7.0789379731242486</v>
      </c>
      <c r="AF205" s="26">
        <v>6.3337006752373917</v>
      </c>
      <c r="AG205" s="26">
        <v>4.8811888121001106</v>
      </c>
      <c r="AH205" s="26">
        <v>3.6003776549368802</v>
      </c>
      <c r="AI205" s="26">
        <v>2.5078185517150309</v>
      </c>
      <c r="AJ205" s="26">
        <v>0</v>
      </c>
    </row>
    <row r="206" spans="9:36">
      <c r="I206" s="42">
        <v>2.52E-2</v>
      </c>
      <c r="J206" s="35">
        <v>4655.0111649999999</v>
      </c>
      <c r="K206" s="25">
        <v>12.775591560000001</v>
      </c>
      <c r="L206" s="25">
        <v>9.1771665240000004</v>
      </c>
      <c r="M206" s="25">
        <v>7.0157484429999997</v>
      </c>
      <c r="N206" s="25">
        <v>4.9685043110000002</v>
      </c>
      <c r="O206" s="25">
        <v>3.7874019749999999</v>
      </c>
      <c r="P206" s="25">
        <v>2.7047246700000001</v>
      </c>
      <c r="Q206" s="25">
        <v>1.547244072</v>
      </c>
      <c r="R206" s="25">
        <v>0</v>
      </c>
      <c r="S206" s="25">
        <v>0</v>
      </c>
      <c r="T206" s="25">
        <v>81</v>
      </c>
      <c r="Z206" s="67">
        <v>2.52E-2</v>
      </c>
      <c r="AA206" s="66">
        <f t="shared" si="4"/>
        <v>0.47030502227084992</v>
      </c>
      <c r="AB206" s="26">
        <v>9.3662970686953528</v>
      </c>
      <c r="AC206" s="26">
        <v>8.3987834530832046</v>
      </c>
      <c r="AD206" s="26">
        <v>7.8299573995489284</v>
      </c>
      <c r="AE206" s="26">
        <v>7.0520214286935747</v>
      </c>
      <c r="AF206" s="26">
        <v>6.3156664296152849</v>
      </c>
      <c r="AG206" s="26">
        <v>4.8790490001909763</v>
      </c>
      <c r="AH206" s="26">
        <v>3.610995871124858</v>
      </c>
      <c r="AI206" s="26">
        <v>2.5263809430543032</v>
      </c>
      <c r="AJ206" s="26">
        <v>0</v>
      </c>
    </row>
    <row r="207" spans="9:36">
      <c r="I207" s="42">
        <v>2.5399999999999999E-2</v>
      </c>
      <c r="J207" s="35">
        <v>4535.8547390000003</v>
      </c>
      <c r="K207" s="25">
        <v>12.61417264</v>
      </c>
      <c r="L207" s="25">
        <v>9.0472438030000006</v>
      </c>
      <c r="M207" s="25">
        <v>6.9055120939999997</v>
      </c>
      <c r="N207" s="25">
        <v>4.8818896399999998</v>
      </c>
      <c r="O207" s="25">
        <v>3.7204722160000001</v>
      </c>
      <c r="P207" s="25">
        <v>2.669291436</v>
      </c>
      <c r="Q207" s="25">
        <v>1.5551180840000001</v>
      </c>
      <c r="R207" s="25">
        <v>0</v>
      </c>
      <c r="S207" s="25">
        <v>0</v>
      </c>
      <c r="T207" s="25">
        <v>81</v>
      </c>
      <c r="Z207" s="67">
        <v>2.5399999999999999E-2</v>
      </c>
      <c r="AA207" s="66">
        <f t="shared" si="4"/>
        <v>0.45826641192228701</v>
      </c>
      <c r="AB207" s="26">
        <v>9.3103381477027778</v>
      </c>
      <c r="AC207" s="26">
        <v>8.355259073678436</v>
      </c>
      <c r="AD207" s="26">
        <v>7.7918451865528899</v>
      </c>
      <c r="AE207" s="26">
        <v>7.0220161584028657</v>
      </c>
      <c r="AF207" s="26">
        <v>6.2946483559432016</v>
      </c>
      <c r="AG207" s="26">
        <v>4.8742897762910911</v>
      </c>
      <c r="AH207" s="26">
        <v>3.6195249171865229</v>
      </c>
      <c r="AI207" s="26">
        <v>2.5434634068045106</v>
      </c>
      <c r="AJ207" s="26">
        <v>0</v>
      </c>
    </row>
    <row r="208" spans="9:36">
      <c r="I208" s="42">
        <v>2.5600000000000001E-2</v>
      </c>
      <c r="J208" s="35">
        <v>4412.7277800000002</v>
      </c>
      <c r="K208" s="25">
        <v>12.452757180000001</v>
      </c>
      <c r="L208" s="25">
        <v>8.9094488930000004</v>
      </c>
      <c r="M208" s="25">
        <v>6.7913386530000004</v>
      </c>
      <c r="N208" s="25">
        <v>4.7913391010000002</v>
      </c>
      <c r="O208" s="25">
        <v>3.6535435920000001</v>
      </c>
      <c r="P208" s="25">
        <v>2.6338585019999998</v>
      </c>
      <c r="Q208" s="25">
        <v>1.5590552090000001</v>
      </c>
      <c r="R208" s="25">
        <v>0</v>
      </c>
      <c r="S208" s="25">
        <v>0</v>
      </c>
      <c r="T208" s="25">
        <v>81</v>
      </c>
      <c r="Z208" s="67">
        <v>2.5600000000000001E-2</v>
      </c>
      <c r="AA208" s="66">
        <f t="shared" ref="AA208:AA271" si="5">J208/$P$39</f>
        <v>0.44582665073975136</v>
      </c>
      <c r="AB208" s="26">
        <v>9.2513738426361094</v>
      </c>
      <c r="AC208" s="26">
        <v>8.308698783508131</v>
      </c>
      <c r="AD208" s="26">
        <v>7.7507011728552451</v>
      </c>
      <c r="AE208" s="26">
        <v>6.9890228390703637</v>
      </c>
      <c r="AF208" s="26">
        <v>6.2707362804605946</v>
      </c>
      <c r="AG208" s="26">
        <v>4.8669636883193679</v>
      </c>
      <c r="AH208" s="26">
        <v>3.6259773632348842</v>
      </c>
      <c r="AI208" s="26">
        <v>2.5590489013556952</v>
      </c>
      <c r="AJ208" s="26">
        <v>0</v>
      </c>
    </row>
    <row r="209" spans="9:36">
      <c r="I209" s="42">
        <v>2.58E-2</v>
      </c>
      <c r="J209" s="35">
        <v>4289.6008220000003</v>
      </c>
      <c r="K209" s="25">
        <v>12.291339819999999</v>
      </c>
      <c r="L209" s="25">
        <v>8.7795283820000005</v>
      </c>
      <c r="M209" s="25">
        <v>6.6771661360000003</v>
      </c>
      <c r="N209" s="25">
        <v>4.700788083</v>
      </c>
      <c r="O209" s="25">
        <v>3.5826774850000001</v>
      </c>
      <c r="P209" s="25">
        <v>2.5905516450000001</v>
      </c>
      <c r="Q209" s="25">
        <v>1.562992215</v>
      </c>
      <c r="R209" s="25">
        <v>0</v>
      </c>
      <c r="S209" s="25">
        <v>0</v>
      </c>
      <c r="T209" s="25">
        <v>81</v>
      </c>
      <c r="Z209" s="67">
        <v>2.58E-2</v>
      </c>
      <c r="AA209" s="66">
        <f t="shared" si="5"/>
        <v>0.43338688965824773</v>
      </c>
      <c r="AB209" s="26">
        <v>9.189412703764738</v>
      </c>
      <c r="AC209" s="26">
        <v>8.2591508496519239</v>
      </c>
      <c r="AD209" s="26">
        <v>7.7065861491885794</v>
      </c>
      <c r="AE209" s="26">
        <v>6.9531108320738646</v>
      </c>
      <c r="AF209" s="26">
        <v>6.2439986289645786</v>
      </c>
      <c r="AG209" s="26">
        <v>4.85711818448332</v>
      </c>
      <c r="AH209" s="26">
        <v>3.630368241615777</v>
      </c>
      <c r="AI209" s="26">
        <v>2.5731243692200771</v>
      </c>
      <c r="AJ209" s="26">
        <v>0</v>
      </c>
    </row>
    <row r="210" spans="9:36">
      <c r="I210" s="42">
        <v>2.5999999999999999E-2</v>
      </c>
      <c r="J210" s="35">
        <v>4174.4165039999998</v>
      </c>
      <c r="K210" s="25">
        <v>12.12992191</v>
      </c>
      <c r="L210" s="25">
        <v>8.6456699369999992</v>
      </c>
      <c r="M210" s="25">
        <v>6.5629920960000003</v>
      </c>
      <c r="N210" s="25">
        <v>4.6102361680000001</v>
      </c>
      <c r="O210" s="25">
        <v>3.5078740119999998</v>
      </c>
      <c r="P210" s="25">
        <v>2.54724431</v>
      </c>
      <c r="Q210" s="25">
        <v>1.562992215</v>
      </c>
      <c r="R210" s="25">
        <v>0</v>
      </c>
      <c r="S210" s="25">
        <v>0</v>
      </c>
      <c r="T210" s="25">
        <v>81</v>
      </c>
      <c r="Z210" s="67">
        <v>2.5999999999999999E-2</v>
      </c>
      <c r="AA210" s="66">
        <f t="shared" si="5"/>
        <v>0.42174958926903527</v>
      </c>
      <c r="AB210" s="26">
        <v>9.1245019122366244</v>
      </c>
      <c r="AC210" s="26">
        <v>8.2066743003248863</v>
      </c>
      <c r="AD210" s="26">
        <v>7.6595626628354996</v>
      </c>
      <c r="AE210" s="26">
        <v>6.9143445633593723</v>
      </c>
      <c r="AF210" s="26">
        <v>6.214496565595554</v>
      </c>
      <c r="AG210" s="26">
        <v>4.8447961639853698</v>
      </c>
      <c r="AH210" s="26">
        <v>3.6327127527228433</v>
      </c>
      <c r="AI210" s="26">
        <v>2.5856793648923184</v>
      </c>
      <c r="AJ210" s="26">
        <v>0</v>
      </c>
    </row>
    <row r="211" spans="9:36">
      <c r="I211" s="42">
        <v>2.6200000000000001E-2</v>
      </c>
      <c r="J211" s="35">
        <v>4059.2330889999998</v>
      </c>
      <c r="K211" s="25">
        <v>11.96456689</v>
      </c>
      <c r="L211" s="25">
        <v>8.5157485029999993</v>
      </c>
      <c r="M211" s="25">
        <v>6.4488195790000002</v>
      </c>
      <c r="N211" s="25">
        <v>4.5196856270000003</v>
      </c>
      <c r="O211" s="25">
        <v>3.4370081429999999</v>
      </c>
      <c r="P211" s="25">
        <v>2.5000001799999998</v>
      </c>
      <c r="Q211" s="25">
        <v>1.5590552090000001</v>
      </c>
      <c r="R211" s="25">
        <v>0</v>
      </c>
      <c r="S211" s="25">
        <v>0</v>
      </c>
      <c r="T211" s="25">
        <v>81</v>
      </c>
      <c r="Z211" s="67">
        <v>2.6200000000000001E-2</v>
      </c>
      <c r="AA211" s="66">
        <f t="shared" si="5"/>
        <v>0.41011238011170609</v>
      </c>
      <c r="AB211" s="26">
        <v>9.0568204955723495</v>
      </c>
      <c r="AC211" s="26">
        <v>8.1514027740990169</v>
      </c>
      <c r="AD211" s="26">
        <v>7.6097453819570795</v>
      </c>
      <c r="AE211" s="26">
        <v>6.8728178743254453</v>
      </c>
      <c r="AF211" s="26">
        <v>6.1823055937730285</v>
      </c>
      <c r="AG211" s="26">
        <v>4.8300414065750266</v>
      </c>
      <c r="AH211" s="26">
        <v>3.6330254884249449</v>
      </c>
      <c r="AI211" s="26">
        <v>2.5967044476896288</v>
      </c>
      <c r="AJ211" s="26">
        <v>0</v>
      </c>
    </row>
    <row r="212" spans="9:36">
      <c r="I212" s="42">
        <v>2.64E-2</v>
      </c>
      <c r="J212" s="35">
        <v>3944.0488310000001</v>
      </c>
      <c r="K212" s="25">
        <v>11.79527536</v>
      </c>
      <c r="L212" s="25">
        <v>8.3818900579999998</v>
      </c>
      <c r="M212" s="25">
        <v>6.3385823070000002</v>
      </c>
      <c r="N212" s="25">
        <v>4.4251969439999996</v>
      </c>
      <c r="O212" s="25">
        <v>3.3622046399999999</v>
      </c>
      <c r="P212" s="25">
        <v>2.4527558379999999</v>
      </c>
      <c r="Q212" s="25">
        <v>1.555118054</v>
      </c>
      <c r="R212" s="25">
        <v>0</v>
      </c>
      <c r="S212" s="25">
        <v>0</v>
      </c>
      <c r="T212" s="25">
        <v>81</v>
      </c>
      <c r="Z212" s="67">
        <v>2.64E-2</v>
      </c>
      <c r="AA212" s="66">
        <f t="shared" si="5"/>
        <v>0.39847508578441282</v>
      </c>
      <c r="AB212" s="26">
        <v>8.9864441312804768</v>
      </c>
      <c r="AC212" s="26">
        <v>8.0934182851020005</v>
      </c>
      <c r="AD212" s="26">
        <v>7.5572175469873661</v>
      </c>
      <c r="AE212" s="26">
        <v>6.8286101127798187</v>
      </c>
      <c r="AF212" s="26">
        <v>6.1474962883881314</v>
      </c>
      <c r="AG212" s="26">
        <v>4.8128996388261989</v>
      </c>
      <c r="AH212" s="26">
        <v>3.6313235732847309</v>
      </c>
      <c r="AI212" s="26">
        <v>2.606191912214022</v>
      </c>
      <c r="AJ212" s="26">
        <v>0</v>
      </c>
    </row>
    <row r="213" spans="9:36">
      <c r="I213" s="42">
        <v>2.6599999999999999E-2</v>
      </c>
      <c r="J213" s="35">
        <v>3824.8937959999998</v>
      </c>
      <c r="K213" s="25">
        <v>11.62204775</v>
      </c>
      <c r="L213" s="25">
        <v>8.2519686229999998</v>
      </c>
      <c r="M213" s="25">
        <v>6.2283465570000001</v>
      </c>
      <c r="N213" s="25">
        <v>4.3307086840000002</v>
      </c>
      <c r="O213" s="25">
        <v>3.2834648199999998</v>
      </c>
      <c r="P213" s="25">
        <v>2.4055119459999998</v>
      </c>
      <c r="Q213" s="25">
        <v>1.547244072</v>
      </c>
      <c r="R213" s="25">
        <v>0</v>
      </c>
      <c r="S213" s="25">
        <v>0</v>
      </c>
      <c r="T213" s="25">
        <v>81</v>
      </c>
      <c r="Z213" s="67">
        <v>2.6599999999999999E-2</v>
      </c>
      <c r="AA213" s="66">
        <f t="shared" si="5"/>
        <v>0.38643661597134227</v>
      </c>
      <c r="AB213" s="26">
        <v>8.913426874610634</v>
      </c>
      <c r="AC213" s="26">
        <v>8.0327856290628841</v>
      </c>
      <c r="AD213" s="26">
        <v>7.502048710579321</v>
      </c>
      <c r="AE213" s="26">
        <v>6.7817906122326939</v>
      </c>
      <c r="AF213" s="26">
        <v>6.1101325491172069</v>
      </c>
      <c r="AG213" s="26">
        <v>4.7934151532452827</v>
      </c>
      <c r="AH213" s="26">
        <v>3.6276256893300602</v>
      </c>
      <c r="AI213" s="26">
        <v>2.6141362661533174</v>
      </c>
      <c r="AJ213" s="26">
        <v>0</v>
      </c>
    </row>
    <row r="214" spans="9:36">
      <c r="I214" s="42">
        <v>2.6800000000000001E-2</v>
      </c>
      <c r="J214" s="35">
        <v>3709.7103510000002</v>
      </c>
      <c r="K214" s="25">
        <v>11.44882015</v>
      </c>
      <c r="L214" s="25">
        <v>8.1181105109999994</v>
      </c>
      <c r="M214" s="25">
        <v>6.11417404</v>
      </c>
      <c r="N214" s="25">
        <v>4.240158053</v>
      </c>
      <c r="O214" s="25">
        <v>3.2047249990000002</v>
      </c>
      <c r="P214" s="25">
        <v>2.3543310470000001</v>
      </c>
      <c r="Q214" s="25">
        <v>1.5393701790000001</v>
      </c>
      <c r="R214" s="25">
        <v>0</v>
      </c>
      <c r="S214" s="25">
        <v>0</v>
      </c>
      <c r="T214" s="25">
        <v>81</v>
      </c>
      <c r="Z214" s="67">
        <v>2.6800000000000001E-2</v>
      </c>
      <c r="AA214" s="66">
        <f t="shared" si="5"/>
        <v>0.37479940378305354</v>
      </c>
      <c r="AB214" s="26">
        <v>8.8377519177597588</v>
      </c>
      <c r="AC214" s="26">
        <v>7.9695226476707246</v>
      </c>
      <c r="AD214" s="26">
        <v>7.4442713488842722</v>
      </c>
      <c r="AE214" s="26">
        <v>6.7324042327860374</v>
      </c>
      <c r="AF214" s="26">
        <v>6.0702631805461227</v>
      </c>
      <c r="AG214" s="26">
        <v>4.7716290637736645</v>
      </c>
      <c r="AH214" s="26">
        <v>3.621951763368271</v>
      </c>
      <c r="AI214" s="26">
        <v>2.6205344520757943</v>
      </c>
      <c r="AJ214" s="26">
        <v>0</v>
      </c>
    </row>
    <row r="215" spans="9:36">
      <c r="I215" s="42">
        <v>2.7E-2</v>
      </c>
      <c r="J215" s="35">
        <v>3590.5541990000002</v>
      </c>
      <c r="K215" s="25">
        <v>11.27558994</v>
      </c>
      <c r="L215" s="25">
        <v>7.9842519760000004</v>
      </c>
      <c r="M215" s="25">
        <v>6.0000004770000004</v>
      </c>
      <c r="N215" s="25">
        <v>4.1456694599999997</v>
      </c>
      <c r="O215" s="25">
        <v>3.1299211979999999</v>
      </c>
      <c r="P215" s="25">
        <v>2.2992126939999999</v>
      </c>
      <c r="Q215" s="25">
        <v>1.527559042</v>
      </c>
      <c r="R215" s="25">
        <v>0</v>
      </c>
      <c r="S215" s="25">
        <v>0</v>
      </c>
      <c r="T215" s="25">
        <v>81</v>
      </c>
      <c r="Z215" s="67">
        <v>2.7E-2</v>
      </c>
      <c r="AA215" s="66">
        <f t="shared" si="5"/>
        <v>0.36276082111725477</v>
      </c>
      <c r="AB215" s="26">
        <v>8.759515353779328</v>
      </c>
      <c r="AC215" s="26">
        <v>7.9037042698959343</v>
      </c>
      <c r="AD215" s="26">
        <v>7.3839535433549921</v>
      </c>
      <c r="AE215" s="26">
        <v>6.6805126073903844</v>
      </c>
      <c r="AF215" s="26">
        <v>6.0279425690380428</v>
      </c>
      <c r="AG215" s="26">
        <v>4.7475806160412324</v>
      </c>
      <c r="AH215" s="26">
        <v>3.6143207151272514</v>
      </c>
      <c r="AI215" s="26">
        <v>2.6253846790164981</v>
      </c>
      <c r="AJ215" s="26">
        <v>0</v>
      </c>
    </row>
    <row r="216" spans="9:36">
      <c r="I216" s="42">
        <v>2.7199999999999998E-2</v>
      </c>
      <c r="J216" s="35">
        <v>3471.399105</v>
      </c>
      <c r="K216" s="25">
        <v>11.10236329</v>
      </c>
      <c r="L216" s="25">
        <v>7.8464575439999997</v>
      </c>
      <c r="M216" s="25">
        <v>5.8818907759999997</v>
      </c>
      <c r="N216" s="25">
        <v>4.0511816749999996</v>
      </c>
      <c r="O216" s="25">
        <v>3.0511813769999998</v>
      </c>
      <c r="P216" s="25">
        <v>2.244094611</v>
      </c>
      <c r="Q216" s="25">
        <v>1.5118111970000001</v>
      </c>
      <c r="R216" s="25">
        <v>0</v>
      </c>
      <c r="S216" s="25">
        <v>0</v>
      </c>
      <c r="T216" s="25">
        <v>81</v>
      </c>
      <c r="Z216" s="67">
        <v>2.7199999999999998E-2</v>
      </c>
      <c r="AA216" s="66">
        <f t="shared" si="5"/>
        <v>0.35072234534329705</v>
      </c>
      <c r="AB216" s="26">
        <v>8.6787034535927834</v>
      </c>
      <c r="AC216" s="26">
        <v>7.8353448691269652</v>
      </c>
      <c r="AD216" s="26">
        <v>7.3211219015925799</v>
      </c>
      <c r="AE216" s="26">
        <v>6.6261541163717599</v>
      </c>
      <c r="AF216" s="26">
        <v>5.9832132247482077</v>
      </c>
      <c r="AG216" s="26">
        <v>4.7213077855749308</v>
      </c>
      <c r="AH216" s="26">
        <v>3.6047528182590396</v>
      </c>
      <c r="AI216" s="26">
        <v>2.6286868708027833</v>
      </c>
      <c r="AJ216" s="26">
        <v>0</v>
      </c>
    </row>
    <row r="217" spans="9:36">
      <c r="I217" s="42">
        <v>2.7400000000000001E-2</v>
      </c>
      <c r="J217" s="35">
        <v>3348.271029</v>
      </c>
      <c r="K217" s="25">
        <v>10.929134039999999</v>
      </c>
      <c r="L217" s="25">
        <v>7.7047240429999997</v>
      </c>
      <c r="M217" s="25">
        <v>5.7677161689999998</v>
      </c>
      <c r="N217" s="25">
        <v>3.9566927540000001</v>
      </c>
      <c r="O217" s="25">
        <v>2.9763778140000001</v>
      </c>
      <c r="P217" s="25">
        <v>2.1889764359999999</v>
      </c>
      <c r="Q217" s="25">
        <v>1.496062934</v>
      </c>
      <c r="R217" s="25">
        <v>0</v>
      </c>
      <c r="S217" s="25">
        <v>0</v>
      </c>
      <c r="T217" s="25">
        <v>81</v>
      </c>
      <c r="Z217" s="67">
        <v>2.7400000000000001E-2</v>
      </c>
      <c r="AA217" s="66">
        <f t="shared" si="5"/>
        <v>0.33828247130803318</v>
      </c>
      <c r="AB217" s="26">
        <v>8.5953407534424624</v>
      </c>
      <c r="AC217" s="26">
        <v>7.7644740382547726</v>
      </c>
      <c r="AD217" s="26">
        <v>7.2558111500413629</v>
      </c>
      <c r="AE217" s="26">
        <v>6.5693681269715656</v>
      </c>
      <c r="AF217" s="26">
        <v>5.9361151776145968</v>
      </c>
      <c r="AG217" s="26">
        <v>4.69284541470316</v>
      </c>
      <c r="AH217" s="26">
        <v>3.5932680151285044</v>
      </c>
      <c r="AI217" s="26">
        <v>2.6304424140589702</v>
      </c>
      <c r="AJ217" s="26">
        <v>0</v>
      </c>
    </row>
    <row r="218" spans="9:36">
      <c r="I218" s="42">
        <v>2.76E-2</v>
      </c>
      <c r="J218" s="35">
        <v>3233.0876130000001</v>
      </c>
      <c r="K218" s="25">
        <v>10.751968740000001</v>
      </c>
      <c r="L218" s="25">
        <v>7.5669291330000004</v>
      </c>
      <c r="M218" s="25">
        <v>5.6496064370000001</v>
      </c>
      <c r="N218" s="25">
        <v>3.8661419760000002</v>
      </c>
      <c r="O218" s="25">
        <v>2.8976379940000001</v>
      </c>
      <c r="P218" s="25">
        <v>2.1338583240000002</v>
      </c>
      <c r="Q218" s="25">
        <v>1.4763779939999999</v>
      </c>
      <c r="R218" s="25">
        <v>0</v>
      </c>
      <c r="S218" s="25">
        <v>0</v>
      </c>
      <c r="T218" s="25">
        <v>81</v>
      </c>
      <c r="Z218" s="67">
        <v>2.76E-2</v>
      </c>
      <c r="AA218" s="66">
        <f t="shared" si="5"/>
        <v>0.32664526204967204</v>
      </c>
      <c r="AB218" s="26">
        <v>8.509390598544643</v>
      </c>
      <c r="AC218" s="26">
        <v>7.6910845006593851</v>
      </c>
      <c r="AD218" s="26">
        <v>7.1880291594815366</v>
      </c>
      <c r="AE218" s="26">
        <v>6.5101770091757034</v>
      </c>
      <c r="AF218" s="26">
        <v>5.8866781596621314</v>
      </c>
      <c r="AG218" s="26">
        <v>4.6622255469833744</v>
      </c>
      <c r="AH218" s="26">
        <v>3.5798865905100024</v>
      </c>
      <c r="AI218" s="26">
        <v>2.6306542041076861</v>
      </c>
      <c r="AJ218" s="26">
        <v>0</v>
      </c>
    </row>
    <row r="219" spans="9:36">
      <c r="I219" s="42">
        <v>2.7799999999999998E-2</v>
      </c>
      <c r="J219" s="35">
        <v>3113.932519</v>
      </c>
      <c r="K219" s="25">
        <v>10.570867659999999</v>
      </c>
      <c r="L219" s="25">
        <v>7.4251979319999997</v>
      </c>
      <c r="M219" s="25">
        <v>5.5314966759999997</v>
      </c>
      <c r="N219" s="25">
        <v>3.7716541910000001</v>
      </c>
      <c r="O219" s="25">
        <v>2.8228351790000001</v>
      </c>
      <c r="P219" s="25">
        <v>2.078740389</v>
      </c>
      <c r="Q219" s="25">
        <v>1.452756108</v>
      </c>
      <c r="R219" s="25">
        <v>0</v>
      </c>
      <c r="S219" s="25">
        <v>0</v>
      </c>
      <c r="T219" s="25">
        <v>81</v>
      </c>
      <c r="Z219" s="67">
        <v>2.7799999999999998E-2</v>
      </c>
      <c r="AA219" s="66">
        <f t="shared" si="5"/>
        <v>0.31460678627571426</v>
      </c>
      <c r="AB219" s="26">
        <v>8.4209993701616046</v>
      </c>
      <c r="AC219" s="26">
        <v>7.6152709693884661</v>
      </c>
      <c r="AD219" s="26">
        <v>7.1178540100302898</v>
      </c>
      <c r="AE219" s="26">
        <v>6.4486421162310679</v>
      </c>
      <c r="AF219" s="26">
        <v>5.8349506560665683</v>
      </c>
      <c r="AG219" s="26">
        <v>4.6294808252149693</v>
      </c>
      <c r="AH219" s="26">
        <v>3.5646269781512623</v>
      </c>
      <c r="AI219" s="26">
        <v>2.6293252395582716</v>
      </c>
      <c r="AJ219" s="26">
        <v>0</v>
      </c>
    </row>
    <row r="220" spans="9:36">
      <c r="I220" s="42">
        <v>2.8000000000000001E-2</v>
      </c>
      <c r="J220" s="35">
        <v>2994.7763669999999</v>
      </c>
      <c r="K220" s="25">
        <v>10.38582706</v>
      </c>
      <c r="L220" s="25">
        <v>7.2834644319999997</v>
      </c>
      <c r="M220" s="25">
        <v>5.4133858679999998</v>
      </c>
      <c r="N220" s="25">
        <v>3.6771655079999999</v>
      </c>
      <c r="O220" s="25">
        <v>2.748031616</v>
      </c>
      <c r="P220" s="25">
        <v>2.0196850300000002</v>
      </c>
      <c r="Q220" s="25">
        <v>1.433070898</v>
      </c>
      <c r="R220" s="25">
        <v>0</v>
      </c>
      <c r="S220" s="25">
        <v>0</v>
      </c>
      <c r="T220" s="25">
        <v>81</v>
      </c>
      <c r="Z220" s="67">
        <v>2.8000000000000001E-2</v>
      </c>
      <c r="AA220" s="66">
        <f t="shared" si="5"/>
        <v>0.30256820360991549</v>
      </c>
      <c r="AB220" s="26">
        <v>8.3301612295145677</v>
      </c>
      <c r="AC220" s="26">
        <v>7.5370501429074279</v>
      </c>
      <c r="AD220" s="26">
        <v>7.0453130423645121</v>
      </c>
      <c r="AE220" s="26">
        <v>6.3847998765037017</v>
      </c>
      <c r="AF220" s="26">
        <v>5.7809713691480171</v>
      </c>
      <c r="AG220" s="26">
        <v>4.5946456775473798</v>
      </c>
      <c r="AH220" s="26">
        <v>3.5475097958997002</v>
      </c>
      <c r="AI220" s="26">
        <v>2.6264597397011578</v>
      </c>
      <c r="AJ220" s="26">
        <v>0</v>
      </c>
    </row>
    <row r="221" spans="9:36">
      <c r="I221" s="42">
        <v>2.8199999999999999E-2</v>
      </c>
      <c r="J221" s="35">
        <v>2875.6212730000002</v>
      </c>
      <c r="K221" s="25">
        <v>10.196851499999999</v>
      </c>
      <c r="L221" s="25">
        <v>7.141733232</v>
      </c>
      <c r="M221" s="25">
        <v>5.2952761669999999</v>
      </c>
      <c r="N221" s="25">
        <v>3.5826774850000001</v>
      </c>
      <c r="O221" s="25">
        <v>2.6692917949999999</v>
      </c>
      <c r="P221" s="25">
        <v>1.9645671259999999</v>
      </c>
      <c r="Q221" s="25">
        <v>1.4094488030000001</v>
      </c>
      <c r="R221" s="25">
        <v>0</v>
      </c>
      <c r="S221" s="25">
        <v>0</v>
      </c>
      <c r="T221" s="25">
        <v>81</v>
      </c>
      <c r="Z221" s="67">
        <v>2.8199999999999999E-2</v>
      </c>
      <c r="AA221" s="66">
        <f t="shared" si="5"/>
        <v>0.29052972783595782</v>
      </c>
      <c r="AB221" s="26">
        <v>8.236905947915858</v>
      </c>
      <c r="AC221" s="26">
        <v>7.4564522764558872</v>
      </c>
      <c r="AD221" s="26">
        <v>6.9704399255069989</v>
      </c>
      <c r="AE221" s="26">
        <v>6.3186870839979354</v>
      </c>
      <c r="AF221" s="26">
        <v>5.7247768676024116</v>
      </c>
      <c r="AG221" s="26">
        <v>4.5577525313243914</v>
      </c>
      <c r="AH221" s="26">
        <v>3.5285558199073965</v>
      </c>
      <c r="AI221" s="26">
        <v>2.6220633421497479</v>
      </c>
      <c r="AJ221" s="26">
        <v>0</v>
      </c>
    </row>
    <row r="222" spans="9:36">
      <c r="I222" s="42">
        <v>2.8400000000000002E-2</v>
      </c>
      <c r="J222" s="35">
        <v>2752.4931969999998</v>
      </c>
      <c r="K222" s="25">
        <v>10.007873180000001</v>
      </c>
      <c r="L222" s="25">
        <v>6.9960624869999997</v>
      </c>
      <c r="M222" s="25">
        <v>5.1771652689999996</v>
      </c>
      <c r="N222" s="25">
        <v>3.4881888019999998</v>
      </c>
      <c r="O222" s="25">
        <v>2.5944879940000001</v>
      </c>
      <c r="P222" s="25">
        <v>1.9094487419999999</v>
      </c>
      <c r="Q222" s="25">
        <v>1.3858267660000001</v>
      </c>
      <c r="R222" s="25">
        <v>0</v>
      </c>
      <c r="S222" s="25">
        <v>0</v>
      </c>
      <c r="T222" s="25">
        <v>81</v>
      </c>
      <c r="Z222" s="67">
        <v>2.8400000000000002E-2</v>
      </c>
      <c r="AA222" s="66">
        <f t="shared" si="5"/>
        <v>0.2780898538006939</v>
      </c>
      <c r="AB222" s="26">
        <v>8.1412652633680924</v>
      </c>
      <c r="AC222" s="26">
        <v>7.3735088191346332</v>
      </c>
      <c r="AD222" s="26">
        <v>6.8932692482979725</v>
      </c>
      <c r="AE222" s="26">
        <v>6.2503406710621023</v>
      </c>
      <c r="AF222" s="26">
        <v>5.6664033836596932</v>
      </c>
      <c r="AG222" s="26">
        <v>4.5188332802333804</v>
      </c>
      <c r="AH222" s="26">
        <v>3.5077860752187862</v>
      </c>
      <c r="AI222" s="26">
        <v>2.6161427164082602</v>
      </c>
      <c r="AJ222" s="26">
        <v>0</v>
      </c>
    </row>
    <row r="223" spans="9:36">
      <c r="I223" s="42">
        <v>2.86E-2</v>
      </c>
      <c r="J223" s="35">
        <v>2637.3100250000002</v>
      </c>
      <c r="K223" s="25">
        <v>9.8188985599999992</v>
      </c>
      <c r="L223" s="25">
        <v>6.8503940410000004</v>
      </c>
      <c r="M223" s="25">
        <v>5.0551187999999998</v>
      </c>
      <c r="N223" s="25">
        <v>3.393701257</v>
      </c>
      <c r="O223" s="25">
        <v>2.5157481740000001</v>
      </c>
      <c r="P223" s="25">
        <v>1.850393773</v>
      </c>
      <c r="Q223" s="25">
        <v>1.3582677249999999</v>
      </c>
      <c r="R223" s="25">
        <v>0</v>
      </c>
      <c r="S223" s="25">
        <v>0</v>
      </c>
      <c r="T223" s="25">
        <v>81</v>
      </c>
      <c r="Z223" s="67">
        <v>2.86E-2</v>
      </c>
      <c r="AA223" s="66">
        <f t="shared" si="5"/>
        <v>0.26645266919413735</v>
      </c>
      <c r="AB223" s="26">
        <v>8.0432117676152686</v>
      </c>
      <c r="AC223" s="26">
        <v>7.2882150031366573</v>
      </c>
      <c r="AD223" s="26">
        <v>6.8138075489657188</v>
      </c>
      <c r="AE223" s="26">
        <v>6.1797800835886783</v>
      </c>
      <c r="AF223" s="26">
        <v>5.6058770911047313</v>
      </c>
      <c r="AG223" s="26">
        <v>4.4779181243621888</v>
      </c>
      <c r="AH223" s="26">
        <v>3.4852222568376701</v>
      </c>
      <c r="AI223" s="26">
        <v>2.608706015635323</v>
      </c>
      <c r="AJ223" s="26">
        <v>0</v>
      </c>
    </row>
    <row r="224" spans="9:36">
      <c r="I224" s="42">
        <v>2.8799999999999999E-2</v>
      </c>
      <c r="J224" s="35">
        <v>2518.1546870000002</v>
      </c>
      <c r="K224" s="25">
        <v>9.6259852689999992</v>
      </c>
      <c r="L224" s="25">
        <v>6.6968516749999996</v>
      </c>
      <c r="M224" s="25">
        <v>4.9330718539999996</v>
      </c>
      <c r="N224" s="25">
        <v>3.295276227</v>
      </c>
      <c r="O224" s="25">
        <v>2.4409453590000001</v>
      </c>
      <c r="P224" s="25">
        <v>1.795276047</v>
      </c>
      <c r="Q224" s="25">
        <v>1.3307087129999999</v>
      </c>
      <c r="R224" s="25">
        <v>0</v>
      </c>
      <c r="S224" s="25">
        <v>0</v>
      </c>
      <c r="T224" s="25">
        <v>81</v>
      </c>
      <c r="Z224" s="67">
        <v>2.8799999999999999E-2</v>
      </c>
      <c r="AA224" s="66">
        <f t="shared" si="5"/>
        <v>0.25441416876837503</v>
      </c>
      <c r="AB224" s="26">
        <v>7.9428936162002657</v>
      </c>
      <c r="AC224" s="26">
        <v>7.2006654047875287</v>
      </c>
      <c r="AD224" s="26">
        <v>6.7321317855945004</v>
      </c>
      <c r="AE224" s="26">
        <v>6.1070643448211177</v>
      </c>
      <c r="AF224" s="26">
        <v>5.5432437827617873</v>
      </c>
      <c r="AG224" s="26">
        <v>4.4350381726582322</v>
      </c>
      <c r="AH224" s="26">
        <v>3.4608846257634336</v>
      </c>
      <c r="AI224" s="26">
        <v>2.5997614407001715</v>
      </c>
      <c r="AJ224" s="26">
        <v>0</v>
      </c>
    </row>
    <row r="225" spans="9:36">
      <c r="I225" s="42">
        <v>2.9000000000000001E-2</v>
      </c>
      <c r="J225" s="35">
        <v>2402.9704590000001</v>
      </c>
      <c r="K225" s="25">
        <v>9.4291334150000008</v>
      </c>
      <c r="L225" s="25">
        <v>6.5393705369999999</v>
      </c>
      <c r="M225" s="25">
        <v>4.8070864679999996</v>
      </c>
      <c r="N225" s="25">
        <v>3.2007875440000002</v>
      </c>
      <c r="O225" s="25">
        <v>2.3622047899999998</v>
      </c>
      <c r="P225" s="25">
        <v>1.7401574849999999</v>
      </c>
      <c r="Q225" s="25">
        <v>1.2992125750000001</v>
      </c>
      <c r="R225" s="25">
        <v>0</v>
      </c>
      <c r="S225" s="25">
        <v>0</v>
      </c>
      <c r="T225" s="25">
        <v>81</v>
      </c>
      <c r="Z225" s="67">
        <v>2.9000000000000001E-2</v>
      </c>
      <c r="AA225" s="66">
        <f t="shared" si="5"/>
        <v>0.24277687747204135</v>
      </c>
      <c r="AB225" s="26">
        <v>7.8403054649044339</v>
      </c>
      <c r="AC225" s="26">
        <v>7.1108764036586614</v>
      </c>
      <c r="AD225" s="26">
        <v>6.6482682186369146</v>
      </c>
      <c r="AE225" s="26">
        <v>6.032227814499584</v>
      </c>
      <c r="AF225" s="26">
        <v>5.4785399748682941</v>
      </c>
      <c r="AG225" s="26">
        <v>4.390226801242048</v>
      </c>
      <c r="AH225" s="26">
        <v>3.4347958632215447</v>
      </c>
      <c r="AI225" s="26">
        <v>2.5893183807900888</v>
      </c>
      <c r="AJ225" s="26">
        <v>0</v>
      </c>
    </row>
    <row r="226" spans="9:36">
      <c r="I226" s="42">
        <v>2.92E-2</v>
      </c>
      <c r="J226" s="35">
        <v>2287.787288</v>
      </c>
      <c r="K226" s="25">
        <v>9.2283476029999996</v>
      </c>
      <c r="L226" s="25">
        <v>6.3818904180000002</v>
      </c>
      <c r="M226" s="25">
        <v>4.6811027550000004</v>
      </c>
      <c r="N226" s="25">
        <v>3.102362753</v>
      </c>
      <c r="O226" s="25">
        <v>2.2874019749999999</v>
      </c>
      <c r="P226" s="25">
        <v>1.685039462</v>
      </c>
      <c r="Q226" s="25">
        <v>1.2677166470000001</v>
      </c>
      <c r="R226" s="25">
        <v>0</v>
      </c>
      <c r="S226" s="25">
        <v>0</v>
      </c>
      <c r="T226" s="25">
        <v>81</v>
      </c>
      <c r="Z226" s="67">
        <v>2.92E-2</v>
      </c>
      <c r="AA226" s="66">
        <f t="shared" si="5"/>
        <v>0.23113969296651671</v>
      </c>
      <c r="AB226" s="26">
        <v>7.7355429677383949</v>
      </c>
      <c r="AC226" s="26">
        <v>7.0189172268022801</v>
      </c>
      <c r="AD226" s="26">
        <v>6.5622780278291337</v>
      </c>
      <c r="AE226" s="26">
        <v>5.9553227074013471</v>
      </c>
      <c r="AF226" s="26">
        <v>5.4118100271936704</v>
      </c>
      <c r="AG226" s="26">
        <v>4.3435173881123648</v>
      </c>
      <c r="AH226" s="26">
        <v>3.4069785252992175</v>
      </c>
      <c r="AI226" s="26">
        <v>2.5773871396431316</v>
      </c>
      <c r="AJ226" s="26">
        <v>0</v>
      </c>
    </row>
    <row r="227" spans="9:36">
      <c r="I227" s="42">
        <v>2.9399999999999999E-2</v>
      </c>
      <c r="J227" s="35">
        <v>2172.6028160000001</v>
      </c>
      <c r="K227" s="25">
        <v>9.0236211700000002</v>
      </c>
      <c r="L227" s="25">
        <v>6.2165352690000004</v>
      </c>
      <c r="M227" s="25">
        <v>4.5511806010000004</v>
      </c>
      <c r="N227" s="25">
        <v>3.007873832</v>
      </c>
      <c r="O227" s="25">
        <v>2.212598442</v>
      </c>
      <c r="P227" s="25">
        <v>1.6259841020000001</v>
      </c>
      <c r="Q227" s="25">
        <v>1.240157425</v>
      </c>
      <c r="R227" s="25">
        <v>0</v>
      </c>
      <c r="S227" s="25">
        <v>0</v>
      </c>
      <c r="T227" s="25">
        <v>81</v>
      </c>
      <c r="Z227" s="67">
        <v>2.9399999999999999E-2</v>
      </c>
      <c r="AA227" s="66">
        <f t="shared" si="5"/>
        <v>0.21950237701837849</v>
      </c>
      <c r="AB227" s="26">
        <v>7.628655821556567</v>
      </c>
      <c r="AC227" s="26">
        <v>6.9248359711872274</v>
      </c>
      <c r="AD227" s="26">
        <v>6.4742099249468037</v>
      </c>
      <c r="AE227" s="26">
        <v>5.8763963947323674</v>
      </c>
      <c r="AF227" s="26">
        <v>5.3430976946705391</v>
      </c>
      <c r="AG227" s="26">
        <v>4.2949451317143632</v>
      </c>
      <c r="AH227" s="26">
        <v>3.3774565791366751</v>
      </c>
      <c r="AI227" s="26">
        <v>2.5639790321373317</v>
      </c>
      <c r="AJ227" s="26">
        <v>0</v>
      </c>
    </row>
    <row r="228" spans="9:36">
      <c r="I228" s="42">
        <v>2.9600000000000001E-2</v>
      </c>
      <c r="J228" s="35">
        <v>2061.3913240000002</v>
      </c>
      <c r="K228" s="25">
        <v>8.8149618519999997</v>
      </c>
      <c r="L228" s="25">
        <v>6.0551183829999999</v>
      </c>
      <c r="M228" s="25">
        <v>4.4212601190000003</v>
      </c>
      <c r="N228" s="25">
        <v>2.9094490419999999</v>
      </c>
      <c r="O228" s="25">
        <v>2.1417325740000002</v>
      </c>
      <c r="P228" s="25">
        <v>1.5708663469999999</v>
      </c>
      <c r="Q228" s="25">
        <v>1.208661497</v>
      </c>
      <c r="R228" s="25">
        <v>0</v>
      </c>
      <c r="S228" s="25">
        <v>0</v>
      </c>
      <c r="T228" s="25">
        <v>81</v>
      </c>
      <c r="Z228" s="67">
        <v>2.9600000000000001E-2</v>
      </c>
      <c r="AA228" s="66">
        <f t="shared" si="5"/>
        <v>0.20826645912948241</v>
      </c>
      <c r="AB228" s="26">
        <v>7.5196903853645241</v>
      </c>
      <c r="AC228" s="26">
        <v>6.8286769925971571</v>
      </c>
      <c r="AD228" s="26">
        <v>6.3841080145239104</v>
      </c>
      <c r="AE228" s="26">
        <v>5.7954928695792498</v>
      </c>
      <c r="AF228" s="26">
        <v>5.2724447627782514</v>
      </c>
      <c r="AG228" s="26">
        <v>4.2445454971368219</v>
      </c>
      <c r="AH228" s="26">
        <v>3.3462549311457588</v>
      </c>
      <c r="AI228" s="26">
        <v>2.5491066862777885</v>
      </c>
      <c r="AJ228" s="26">
        <v>0</v>
      </c>
    </row>
    <row r="229" spans="9:36">
      <c r="I229" s="42">
        <v>2.98E-2</v>
      </c>
      <c r="J229" s="35">
        <v>1954.151666</v>
      </c>
      <c r="K229" s="25">
        <v>8.6063005669999999</v>
      </c>
      <c r="L229" s="25">
        <v>5.8897647299999996</v>
      </c>
      <c r="M229" s="25">
        <v>4.2913391619999999</v>
      </c>
      <c r="N229" s="25">
        <v>2.8110243399999999</v>
      </c>
      <c r="O229" s="25">
        <v>2.0669295509999999</v>
      </c>
      <c r="P229" s="25">
        <v>1.5196854179999999</v>
      </c>
      <c r="Q229" s="25">
        <v>1.177165569</v>
      </c>
      <c r="R229" s="25">
        <v>0</v>
      </c>
      <c r="S229" s="25">
        <v>0</v>
      </c>
      <c r="T229" s="25">
        <v>81</v>
      </c>
      <c r="Z229" s="67">
        <v>2.98E-2</v>
      </c>
      <c r="AA229" s="66">
        <f t="shared" si="5"/>
        <v>0.1974318235171727</v>
      </c>
      <c r="AB229" s="26">
        <v>7.4087517964822309</v>
      </c>
      <c r="AC229" s="26">
        <v>6.7305195693381075</v>
      </c>
      <c r="AD229" s="26">
        <v>6.2920422985903315</v>
      </c>
      <c r="AE229" s="26">
        <v>5.7126714137919459</v>
      </c>
      <c r="AF229" s="26">
        <v>5.1999013971047185</v>
      </c>
      <c r="AG229" s="26">
        <v>4.1923552977930028</v>
      </c>
      <c r="AH229" s="26">
        <v>3.3133988709825268</v>
      </c>
      <c r="AI229" s="26">
        <v>2.5327834664260958</v>
      </c>
      <c r="AJ229" s="26">
        <v>0</v>
      </c>
    </row>
    <row r="230" spans="9:36">
      <c r="I230" s="42">
        <v>0.03</v>
      </c>
      <c r="J230" s="35">
        <v>1842.939331</v>
      </c>
      <c r="K230" s="25">
        <v>8.3976383210000005</v>
      </c>
      <c r="L230" s="25">
        <v>5.7244095799999997</v>
      </c>
      <c r="M230" s="25">
        <v>4.1614174840000002</v>
      </c>
      <c r="N230" s="25">
        <v>2.7165353300000001</v>
      </c>
      <c r="O230" s="25">
        <v>1.992126107</v>
      </c>
      <c r="P230" s="25">
        <v>1.4645669459999999</v>
      </c>
      <c r="Q230" s="25">
        <v>1.1456693410000001</v>
      </c>
      <c r="R230" s="25">
        <v>0</v>
      </c>
      <c r="S230" s="25">
        <v>0</v>
      </c>
      <c r="T230" s="25">
        <v>81</v>
      </c>
      <c r="Z230" s="67">
        <v>0.03</v>
      </c>
      <c r="AA230" s="66">
        <f t="shared" si="5"/>
        <v>0.18619582045831254</v>
      </c>
      <c r="AB230" s="26">
        <v>7.2959599104612609</v>
      </c>
      <c r="AC230" s="26">
        <v>6.6304572011947194</v>
      </c>
      <c r="AD230" s="26">
        <v>6.1980954798917534</v>
      </c>
      <c r="AE230" s="26">
        <v>5.6280015472671145</v>
      </c>
      <c r="AF230" s="26">
        <v>5.1255255433711486</v>
      </c>
      <c r="AG230" s="26">
        <v>4.1384148440719013</v>
      </c>
      <c r="AH230" s="26">
        <v>3.2789149421371566</v>
      </c>
      <c r="AI230" s="26">
        <v>2.5150234474964823</v>
      </c>
      <c r="AJ230" s="26">
        <v>0</v>
      </c>
    </row>
    <row r="231" spans="9:36">
      <c r="I231" s="42">
        <v>3.0200000000000001E-2</v>
      </c>
      <c r="J231" s="35">
        <v>1735.699764</v>
      </c>
      <c r="K231" s="25">
        <v>8.1850402980000005</v>
      </c>
      <c r="L231" s="25">
        <v>5.5590554499999998</v>
      </c>
      <c r="M231" s="25">
        <v>4.0275597589999999</v>
      </c>
      <c r="N231" s="25">
        <v>2.6181105389999999</v>
      </c>
      <c r="O231" s="25">
        <v>1.917323173</v>
      </c>
      <c r="P231" s="25">
        <v>1.413386048</v>
      </c>
      <c r="Q231" s="25">
        <v>1.1141734130000001</v>
      </c>
      <c r="R231" s="25">
        <v>0</v>
      </c>
      <c r="S231" s="25">
        <v>0</v>
      </c>
      <c r="T231" s="25">
        <v>81</v>
      </c>
      <c r="Z231" s="67">
        <v>3.0200000000000001E-2</v>
      </c>
      <c r="AA231" s="66">
        <f t="shared" si="5"/>
        <v>0.17536119403991351</v>
      </c>
      <c r="AB231" s="26">
        <v>7.1813122792382211</v>
      </c>
      <c r="AC231" s="26">
        <v>6.5285149526728627</v>
      </c>
      <c r="AD231" s="26">
        <v>6.10230238547787</v>
      </c>
      <c r="AE231" s="26">
        <v>5.5415260645263071</v>
      </c>
      <c r="AF231" s="26">
        <v>5.0493624292000829</v>
      </c>
      <c r="AG231" s="26">
        <v>4.0827647896380395</v>
      </c>
      <c r="AH231" s="26">
        <v>3.2428322714853763</v>
      </c>
      <c r="AI231" s="26">
        <v>2.4958425789240213</v>
      </c>
      <c r="AJ231" s="26">
        <v>0</v>
      </c>
    </row>
    <row r="232" spans="9:36">
      <c r="I232" s="42">
        <v>3.04E-2</v>
      </c>
      <c r="J232" s="35">
        <v>1628.4591399999999</v>
      </c>
      <c r="K232" s="25">
        <v>7.96850404</v>
      </c>
      <c r="L232" s="25">
        <v>5.3897639799999997</v>
      </c>
      <c r="M232" s="25">
        <v>3.8897635930000001</v>
      </c>
      <c r="N232" s="25">
        <v>2.51968485</v>
      </c>
      <c r="O232" s="25">
        <v>1.846456616</v>
      </c>
      <c r="P232" s="25">
        <v>1.3622046699999999</v>
      </c>
      <c r="Q232" s="25">
        <v>1.082677066</v>
      </c>
      <c r="R232" s="25">
        <v>0</v>
      </c>
      <c r="S232" s="25">
        <v>0</v>
      </c>
      <c r="T232" s="25">
        <v>81</v>
      </c>
      <c r="Z232" s="67">
        <v>3.04E-2</v>
      </c>
      <c r="AA232" s="66">
        <f t="shared" si="5"/>
        <v>0.16452646083070546</v>
      </c>
      <c r="AB232" s="26">
        <v>7.0649059121604569</v>
      </c>
      <c r="AC232" s="26">
        <v>6.4247691025493614</v>
      </c>
      <c r="AD232" s="26">
        <v>6.0047312918172127</v>
      </c>
      <c r="AE232" s="26">
        <v>5.4533040961804549</v>
      </c>
      <c r="AF232" s="26">
        <v>4.9714638363754649</v>
      </c>
      <c r="AG232" s="26">
        <v>4.0254451231397228</v>
      </c>
      <c r="AH232" s="26">
        <v>3.2051798678583352</v>
      </c>
      <c r="AI232" s="26">
        <v>2.4752579032844384</v>
      </c>
      <c r="AJ232" s="26">
        <v>0</v>
      </c>
    </row>
    <row r="233" spans="9:36">
      <c r="I233" s="42">
        <v>3.0599999999999999E-2</v>
      </c>
      <c r="J233" s="35">
        <v>1521.2195710000001</v>
      </c>
      <c r="K233" s="25">
        <v>7.75196928</v>
      </c>
      <c r="L233" s="25">
        <v>5.2204731420000003</v>
      </c>
      <c r="M233" s="25">
        <v>3.7559058969999999</v>
      </c>
      <c r="N233" s="25">
        <v>2.4212600599999998</v>
      </c>
      <c r="O233" s="25">
        <v>1.771653683</v>
      </c>
      <c r="P233" s="25">
        <v>1.3070867070000001</v>
      </c>
      <c r="Q233" s="25">
        <v>1.051181138</v>
      </c>
      <c r="R233" s="25">
        <v>0</v>
      </c>
      <c r="S233" s="25">
        <v>0</v>
      </c>
      <c r="T233" s="25">
        <v>81</v>
      </c>
      <c r="Z233" s="67">
        <v>3.0599999999999999E-2</v>
      </c>
      <c r="AA233" s="66">
        <f t="shared" si="5"/>
        <v>0.15369183421024249</v>
      </c>
      <c r="AB233" s="26">
        <v>6.9467929674623115</v>
      </c>
      <c r="AC233" s="26">
        <v>6.3192743073482802</v>
      </c>
      <c r="AD233" s="26">
        <v>5.9054364845850156</v>
      </c>
      <c r="AE233" s="26">
        <v>5.3633884602589372</v>
      </c>
      <c r="AF233" s="26">
        <v>4.891879733314326</v>
      </c>
      <c r="AG233" s="26">
        <v>3.9664972461210746</v>
      </c>
      <c r="AH233" s="26">
        <v>3.1659880334893469</v>
      </c>
      <c r="AI233" s="26">
        <v>2.4532875536918692</v>
      </c>
      <c r="AJ233" s="26">
        <v>0</v>
      </c>
    </row>
    <row r="234" spans="9:36">
      <c r="I234" s="42">
        <v>3.0800000000000001E-2</v>
      </c>
      <c r="J234" s="35">
        <v>1417.951806</v>
      </c>
      <c r="K234" s="25">
        <v>7.5314973050000003</v>
      </c>
      <c r="L234" s="25">
        <v>5.0433082909999998</v>
      </c>
      <c r="M234" s="25">
        <v>3.6181109880000002</v>
      </c>
      <c r="N234" s="25">
        <v>2.322835269</v>
      </c>
      <c r="O234" s="25">
        <v>1.6968509869999999</v>
      </c>
      <c r="P234" s="25">
        <v>1.255905778</v>
      </c>
      <c r="Q234" s="25">
        <v>1.0157482040000001</v>
      </c>
      <c r="R234" s="25">
        <v>0</v>
      </c>
      <c r="S234" s="25">
        <v>0</v>
      </c>
      <c r="T234" s="25">
        <v>81</v>
      </c>
      <c r="Z234" s="67">
        <v>3.0800000000000001E-2</v>
      </c>
      <c r="AA234" s="66">
        <f t="shared" si="5"/>
        <v>0.14325848683540629</v>
      </c>
      <c r="AB234" s="26">
        <v>6.8270183634183983</v>
      </c>
      <c r="AC234" s="26">
        <v>6.2120792864370324</v>
      </c>
      <c r="AD234" s="26">
        <v>5.8044668355964495</v>
      </c>
      <c r="AE234" s="26">
        <v>5.2718278851663314</v>
      </c>
      <c r="AF234" s="26">
        <v>4.8106575020610665</v>
      </c>
      <c r="AG234" s="26">
        <v>3.9059622461555548</v>
      </c>
      <c r="AH234" s="26">
        <v>3.1252879305908308</v>
      </c>
      <c r="AI234" s="26">
        <v>2.4299509360560143</v>
      </c>
      <c r="AJ234" s="26">
        <v>0</v>
      </c>
    </row>
    <row r="235" spans="9:36">
      <c r="I235" s="42">
        <v>3.1E-2</v>
      </c>
      <c r="J235" s="35">
        <v>1318.6549070000001</v>
      </c>
      <c r="K235" s="25">
        <v>7.307086945</v>
      </c>
      <c r="L235" s="25">
        <v>4.866141796</v>
      </c>
      <c r="M235" s="25">
        <v>3.4803149699999998</v>
      </c>
      <c r="N235" s="25">
        <v>2.224409342</v>
      </c>
      <c r="O235" s="25">
        <v>1.6220473049999999</v>
      </c>
      <c r="P235" s="25">
        <v>1.204724431</v>
      </c>
      <c r="Q235" s="25">
        <v>0.98425197600000003</v>
      </c>
      <c r="R235" s="25">
        <v>0</v>
      </c>
      <c r="S235" s="25">
        <v>0</v>
      </c>
      <c r="T235" s="25">
        <v>81</v>
      </c>
      <c r="Z235" s="67">
        <v>3.1E-2</v>
      </c>
      <c r="AA235" s="66">
        <f t="shared" si="5"/>
        <v>0.13322632393819414</v>
      </c>
      <c r="AB235" s="26">
        <v>6.7056841950709867</v>
      </c>
      <c r="AC235" s="26">
        <v>6.103266382032599</v>
      </c>
      <c r="AD235" s="26">
        <v>5.7018961563955717</v>
      </c>
      <c r="AE235" s="26">
        <v>5.1786855814575974</v>
      </c>
      <c r="AF235" s="26">
        <v>4.7278522321364598</v>
      </c>
      <c r="AG235" s="26">
        <v>3.8438821558530702</v>
      </c>
      <c r="AH235" s="26">
        <v>3.083110957458199</v>
      </c>
      <c r="AI235" s="26">
        <v>2.4052681175739221</v>
      </c>
      <c r="AJ235" s="26">
        <v>0</v>
      </c>
    </row>
    <row r="236" spans="9:36">
      <c r="I236" s="42">
        <v>3.1199999999999999E-2</v>
      </c>
      <c r="J236" s="35">
        <v>1223.3308059999999</v>
      </c>
      <c r="K236" s="25">
        <v>7.0826782020000003</v>
      </c>
      <c r="L236" s="25">
        <v>4.685040238</v>
      </c>
      <c r="M236" s="25">
        <v>3.3425202989999998</v>
      </c>
      <c r="N236" s="25">
        <v>2.1220476050000001</v>
      </c>
      <c r="O236" s="25">
        <v>1.5472443709999999</v>
      </c>
      <c r="P236" s="25">
        <v>1.1535435919999999</v>
      </c>
      <c r="Q236" s="25">
        <v>0.95275604800000002</v>
      </c>
      <c r="R236" s="25">
        <v>0</v>
      </c>
      <c r="S236" s="25">
        <v>0</v>
      </c>
      <c r="T236" s="25">
        <v>81</v>
      </c>
      <c r="Z236" s="67">
        <v>3.1199999999999999E-2</v>
      </c>
      <c r="AA236" s="66">
        <f t="shared" si="5"/>
        <v>0.12359554071240272</v>
      </c>
      <c r="AB236" s="26">
        <v>6.5829081781063667</v>
      </c>
      <c r="AC236" s="26">
        <v>5.9929319282514912</v>
      </c>
      <c r="AD236" s="26">
        <v>5.5978102778405692</v>
      </c>
      <c r="AE236" s="26">
        <v>5.084034331039903</v>
      </c>
      <c r="AF236" s="26">
        <v>4.6435261694157788</v>
      </c>
      <c r="AG236" s="26">
        <v>3.780302179374385</v>
      </c>
      <c r="AH236" s="26">
        <v>3.0394895291039692</v>
      </c>
      <c r="AI236" s="26">
        <v>2.3792597463269129</v>
      </c>
      <c r="AJ236" s="26">
        <v>0</v>
      </c>
    </row>
    <row r="237" spans="9:36">
      <c r="I237" s="42">
        <v>3.1399999999999997E-2</v>
      </c>
      <c r="J237" s="35">
        <v>1128.0057999999999</v>
      </c>
      <c r="K237" s="25">
        <v>6.854330568</v>
      </c>
      <c r="L237" s="25">
        <v>4.5039369149999997</v>
      </c>
      <c r="M237" s="25">
        <v>3.2007872750000002</v>
      </c>
      <c r="N237" s="25">
        <v>2.0236218269999999</v>
      </c>
      <c r="O237" s="25">
        <v>1.4763778139999999</v>
      </c>
      <c r="P237" s="25">
        <v>1.1062991609999999</v>
      </c>
      <c r="Q237" s="25">
        <v>0.92125975999999998</v>
      </c>
      <c r="R237" s="25">
        <v>0</v>
      </c>
      <c r="S237" s="25">
        <v>0</v>
      </c>
      <c r="T237" s="25">
        <v>81</v>
      </c>
      <c r="Z237" s="67">
        <v>3.1399999999999997E-2</v>
      </c>
      <c r="AA237" s="66">
        <f t="shared" si="5"/>
        <v>0.11396466605266409</v>
      </c>
      <c r="AB237" s="26">
        <v>6.4588155814479453</v>
      </c>
      <c r="AC237" s="26">
        <v>5.8811805775510484</v>
      </c>
      <c r="AD237" s="26">
        <v>5.4923028920790857</v>
      </c>
      <c r="AE237" s="26">
        <v>4.9879538215184338</v>
      </c>
      <c r="AF237" s="26">
        <v>4.5577472953108504</v>
      </c>
      <c r="AG237" s="26">
        <v>3.7152707379534284</v>
      </c>
      <c r="AH237" s="26">
        <v>2.9944575457461853</v>
      </c>
      <c r="AI237" s="26">
        <v>2.3519472683056244</v>
      </c>
      <c r="AJ237" s="26">
        <v>0</v>
      </c>
    </row>
    <row r="238" spans="9:36">
      <c r="I238" s="42">
        <v>3.1600000000000003E-2</v>
      </c>
      <c r="J238" s="35">
        <v>1036.6534710000001</v>
      </c>
      <c r="K238" s="25">
        <v>6.6259846109999998</v>
      </c>
      <c r="L238" s="25">
        <v>4.322835328</v>
      </c>
      <c r="M238" s="25">
        <v>3.059055597</v>
      </c>
      <c r="N238" s="25">
        <v>1.921259941</v>
      </c>
      <c r="O238" s="25">
        <v>1.401575</v>
      </c>
      <c r="P238" s="25">
        <v>1.055118293</v>
      </c>
      <c r="Q238" s="25">
        <v>0.88582682599999996</v>
      </c>
      <c r="R238" s="25">
        <v>0</v>
      </c>
      <c r="S238" s="25">
        <v>0</v>
      </c>
      <c r="T238" s="25">
        <v>81</v>
      </c>
      <c r="Z238" s="67">
        <v>3.1600000000000003E-2</v>
      </c>
      <c r="AA238" s="66">
        <f t="shared" si="5"/>
        <v>0.10473515883947593</v>
      </c>
      <c r="AB238" s="26">
        <v>6.3334700304938103</v>
      </c>
      <c r="AC238" s="26">
        <v>5.7680833320841405</v>
      </c>
      <c r="AD238" s="26">
        <v>5.3854447819063571</v>
      </c>
      <c r="AE238" s="26">
        <v>4.8905117119710653</v>
      </c>
      <c r="AF238" s="26">
        <v>4.4705786747508487</v>
      </c>
      <c r="AG238" s="26">
        <v>3.6488376658729225</v>
      </c>
      <c r="AH238" s="26">
        <v>2.9480510407502596</v>
      </c>
      <c r="AI238" s="26">
        <v>2.3233535599349993</v>
      </c>
      <c r="AJ238" s="26">
        <v>0</v>
      </c>
    </row>
    <row r="239" spans="9:36">
      <c r="I239" s="42">
        <v>3.1800000000000002E-2</v>
      </c>
      <c r="J239" s="35">
        <v>945.30132460000004</v>
      </c>
      <c r="K239" s="25">
        <v>6.3937024229999997</v>
      </c>
      <c r="L239" s="25">
        <v>4.1456704469999996</v>
      </c>
      <c r="M239" s="25">
        <v>2.9173236820000001</v>
      </c>
      <c r="N239" s="25">
        <v>1.8188982629999999</v>
      </c>
      <c r="O239" s="25">
        <v>1.326772185</v>
      </c>
      <c r="P239" s="25">
        <v>1.0078742810000001</v>
      </c>
      <c r="Q239" s="25">
        <v>0.85433089900000003</v>
      </c>
      <c r="R239" s="25">
        <v>0</v>
      </c>
      <c r="S239" s="25">
        <v>0</v>
      </c>
      <c r="T239" s="25">
        <v>81</v>
      </c>
      <c r="Z239" s="67">
        <v>3.1800000000000002E-2</v>
      </c>
      <c r="AA239" s="66">
        <f t="shared" si="5"/>
        <v>9.5505670074728363E-2</v>
      </c>
      <c r="AB239" s="26">
        <v>6.2069860889728368</v>
      </c>
      <c r="AC239" s="26">
        <v>5.6537377999663345</v>
      </c>
      <c r="AD239" s="26">
        <v>5.2773241413178695</v>
      </c>
      <c r="AE239" s="26">
        <v>4.7917847637745234</v>
      </c>
      <c r="AF239" s="26">
        <v>4.3820877074080133</v>
      </c>
      <c r="AG239" s="26">
        <v>3.5810536004335916</v>
      </c>
      <c r="AH239" s="26">
        <v>2.9003067404111973</v>
      </c>
      <c r="AI239" s="26">
        <v>2.2935025519793499</v>
      </c>
      <c r="AJ239" s="26">
        <v>0</v>
      </c>
    </row>
    <row r="240" spans="9:36">
      <c r="I240" s="42">
        <v>3.2000000000000001E-2</v>
      </c>
      <c r="J240" s="35">
        <v>857.9200439</v>
      </c>
      <c r="K240" s="25">
        <v>6.1653547289999997</v>
      </c>
      <c r="L240" s="25">
        <v>3.9645671839999999</v>
      </c>
      <c r="M240" s="25">
        <v>2.775590658</v>
      </c>
      <c r="N240" s="25">
        <v>1.7165355680000001</v>
      </c>
      <c r="O240" s="25">
        <v>1.2519685030000001</v>
      </c>
      <c r="P240" s="25">
        <v>0.95669293399999999</v>
      </c>
      <c r="Q240" s="25">
        <v>0.81889766500000005</v>
      </c>
      <c r="R240" s="25">
        <v>0</v>
      </c>
      <c r="S240" s="25">
        <v>0</v>
      </c>
      <c r="T240" s="25">
        <v>81</v>
      </c>
      <c r="Z240" s="67">
        <v>3.2000000000000001E-2</v>
      </c>
      <c r="AA240" s="66">
        <f t="shared" si="5"/>
        <v>8.6677365757295247E-2</v>
      </c>
      <c r="AB240" s="26">
        <v>6.0794233648694682</v>
      </c>
      <c r="AC240" s="26">
        <v>5.5382117560078461</v>
      </c>
      <c r="AD240" s="26">
        <v>5.1680086259253661</v>
      </c>
      <c r="AE240" s="26">
        <v>4.6918388288409396</v>
      </c>
      <c r="AF240" s="26">
        <v>4.2923370366630378</v>
      </c>
      <c r="AG240" s="26">
        <v>3.5119699924117089</v>
      </c>
      <c r="AH240" s="26">
        <v>2.8512629329866086</v>
      </c>
      <c r="AI240" s="26">
        <v>2.2624194335241219</v>
      </c>
      <c r="AJ240" s="26">
        <v>0</v>
      </c>
    </row>
    <row r="241" spans="9:36">
      <c r="I241" s="42">
        <v>3.2199999999999999E-2</v>
      </c>
      <c r="J241" s="35">
        <v>774.51141029999997</v>
      </c>
      <c r="K241" s="25">
        <v>5.92913479</v>
      </c>
      <c r="L241" s="25">
        <v>3.7874023339999998</v>
      </c>
      <c r="M241" s="25">
        <v>2.6299220339999998</v>
      </c>
      <c r="N241" s="25">
        <v>1.614173533</v>
      </c>
      <c r="O241" s="25">
        <v>1.1771656880000001</v>
      </c>
      <c r="P241" s="25">
        <v>0.90944904199999999</v>
      </c>
      <c r="Q241" s="25">
        <v>0.78346467099999995</v>
      </c>
      <c r="R241" s="25">
        <v>0</v>
      </c>
      <c r="S241" s="25">
        <v>0</v>
      </c>
      <c r="T241" s="25">
        <v>81</v>
      </c>
      <c r="Z241" s="67">
        <v>3.2199999999999999E-2</v>
      </c>
      <c r="AA241" s="66">
        <f t="shared" si="5"/>
        <v>7.8250425865556195E-2</v>
      </c>
      <c r="AB241" s="26">
        <v>5.9508930498495181</v>
      </c>
      <c r="AC241" s="26">
        <v>5.4216002902456601</v>
      </c>
      <c r="AD241" s="26">
        <v>5.0575843456405689</v>
      </c>
      <c r="AE241" s="26">
        <v>4.5907494658953496</v>
      </c>
      <c r="AF241" s="26">
        <v>4.2013938006371108</v>
      </c>
      <c r="AG241" s="26">
        <v>3.4416386754370225</v>
      </c>
      <c r="AH241" s="26">
        <v>2.8009582660941996</v>
      </c>
      <c r="AI241" s="26">
        <v>2.2301302554485511</v>
      </c>
      <c r="AJ241" s="26">
        <v>0</v>
      </c>
    </row>
    <row r="242" spans="9:36">
      <c r="I242" s="42">
        <v>3.2399999999999998E-2</v>
      </c>
      <c r="J242" s="35">
        <v>691.10284160000003</v>
      </c>
      <c r="K242" s="25">
        <v>5.6929153389999998</v>
      </c>
      <c r="L242" s="25">
        <v>3.6063004869999999</v>
      </c>
      <c r="M242" s="25">
        <v>2.488190066</v>
      </c>
      <c r="N242" s="25">
        <v>1.5118118599999999</v>
      </c>
      <c r="O242" s="25">
        <v>1.102362638</v>
      </c>
      <c r="P242" s="25">
        <v>0.85826814500000004</v>
      </c>
      <c r="Q242" s="25">
        <v>0.75196874400000002</v>
      </c>
      <c r="R242" s="25">
        <v>0</v>
      </c>
      <c r="S242" s="25">
        <v>0</v>
      </c>
      <c r="T242" s="25">
        <v>81</v>
      </c>
      <c r="Z242" s="67">
        <v>3.2399999999999998E-2</v>
      </c>
      <c r="AA242" s="66">
        <f t="shared" si="5"/>
        <v>6.9823492530793035E-2</v>
      </c>
      <c r="AB242" s="26">
        <v>5.8215142854413715</v>
      </c>
      <c r="AC242" s="26">
        <v>5.3040066903625789</v>
      </c>
      <c r="AD242" s="26">
        <v>4.9461455377739298</v>
      </c>
      <c r="AE242" s="26">
        <v>4.4885987939330301</v>
      </c>
      <c r="AF242" s="26">
        <v>4.1093300269827111</v>
      </c>
      <c r="AG242" s="26">
        <v>3.3701135631459365</v>
      </c>
      <c r="AH242" s="26">
        <v>2.7494323154097655</v>
      </c>
      <c r="AI242" s="26">
        <v>2.1966616842018558</v>
      </c>
      <c r="AJ242" s="26">
        <v>0</v>
      </c>
    </row>
    <row r="243" spans="9:36">
      <c r="I243" s="42">
        <v>3.2599999999999997E-2</v>
      </c>
      <c r="J243" s="35">
        <v>615.63799449999999</v>
      </c>
      <c r="K243" s="25">
        <v>5.4566958769999996</v>
      </c>
      <c r="L243" s="25">
        <v>3.4212620440000001</v>
      </c>
      <c r="M243" s="25">
        <v>2.3464583889999999</v>
      </c>
      <c r="N243" s="25">
        <v>1.409449825</v>
      </c>
      <c r="O243" s="25">
        <v>1.0236229379999999</v>
      </c>
      <c r="P243" s="25">
        <v>0.80708730799999995</v>
      </c>
      <c r="Q243" s="25">
        <v>0.71653581</v>
      </c>
      <c r="R243" s="25">
        <v>0</v>
      </c>
      <c r="S243" s="25">
        <v>0</v>
      </c>
      <c r="T243" s="25">
        <v>81</v>
      </c>
      <c r="Z243" s="67">
        <v>3.2599999999999997E-2</v>
      </c>
      <c r="AA243" s="66">
        <f t="shared" si="5"/>
        <v>6.2199129164517024E-2</v>
      </c>
      <c r="AB243" s="26">
        <v>5.6913468669363985</v>
      </c>
      <c r="AC243" s="26">
        <v>5.1855009810610966</v>
      </c>
      <c r="AD243" s="26">
        <v>4.8337631062156046</v>
      </c>
      <c r="AE243" s="26">
        <v>4.3854562071817931</v>
      </c>
      <c r="AF243" s="26">
        <v>4.0162119139212322</v>
      </c>
      <c r="AG243" s="26">
        <v>3.2974492357271017</v>
      </c>
      <c r="AH243" s="26">
        <v>2.6967262263568847</v>
      </c>
      <c r="AI243" s="26">
        <v>2.1620415723954958</v>
      </c>
      <c r="AJ243" s="26">
        <v>0</v>
      </c>
    </row>
    <row r="244" spans="9:36">
      <c r="I244" s="42">
        <v>3.2800000000000003E-2</v>
      </c>
      <c r="J244" s="35">
        <v>540.17163349999998</v>
      </c>
      <c r="K244" s="25">
        <v>5.2165346699999997</v>
      </c>
      <c r="L244" s="25">
        <v>3.2401568859999998</v>
      </c>
      <c r="M244" s="25">
        <v>2.200787005</v>
      </c>
      <c r="N244" s="25">
        <v>1.3070861680000001</v>
      </c>
      <c r="O244" s="25">
        <v>0.94881862299999997</v>
      </c>
      <c r="P244" s="25">
        <v>0.75984239499999995</v>
      </c>
      <c r="Q244" s="25">
        <v>0.68503922100000003</v>
      </c>
      <c r="R244" s="25">
        <v>0</v>
      </c>
      <c r="S244" s="25">
        <v>0</v>
      </c>
      <c r="T244" s="25">
        <v>81</v>
      </c>
      <c r="Z244" s="67">
        <v>3.2800000000000003E-2</v>
      </c>
      <c r="AA244" s="66">
        <f t="shared" si="5"/>
        <v>5.4574612845917601E-2</v>
      </c>
      <c r="AB244" s="26">
        <v>5.56056489297249</v>
      </c>
      <c r="AC244" s="26">
        <v>5.0662172648436092</v>
      </c>
      <c r="AD244" s="26">
        <v>4.7205530836546474</v>
      </c>
      <c r="AE244" s="26">
        <v>4.2814167677180723</v>
      </c>
      <c r="AF244" s="26">
        <v>3.922118818646926</v>
      </c>
      <c r="AG244" s="26">
        <v>3.2237019016181643</v>
      </c>
      <c r="AH244" s="26">
        <v>2.6428809445417967</v>
      </c>
      <c r="AI244" s="26">
        <v>2.1262980804462397</v>
      </c>
      <c r="AJ244" s="26">
        <v>0</v>
      </c>
    </row>
    <row r="245" spans="9:36">
      <c r="I245" s="42">
        <v>3.3000000000000002E-2</v>
      </c>
      <c r="J245" s="35">
        <v>472.65039059999998</v>
      </c>
      <c r="K245" s="25">
        <v>4.9803147320000001</v>
      </c>
      <c r="L245" s="25">
        <v>3.0511810779999999</v>
      </c>
      <c r="M245" s="25">
        <v>2.0590550900000002</v>
      </c>
      <c r="N245" s="25">
        <v>1.204724431</v>
      </c>
      <c r="O245" s="25">
        <v>0.87401574900000001</v>
      </c>
      <c r="P245" s="25">
        <v>0.70866143699999995</v>
      </c>
      <c r="Q245" s="25">
        <v>0.65748035900000001</v>
      </c>
      <c r="R245" s="25">
        <v>0</v>
      </c>
      <c r="S245" s="25">
        <v>0</v>
      </c>
      <c r="T245" s="25">
        <v>81</v>
      </c>
      <c r="Z245" s="67">
        <v>3.3000000000000002E-2</v>
      </c>
      <c r="AA245" s="66">
        <f t="shared" si="5"/>
        <v>4.7752807586973617E-2</v>
      </c>
      <c r="AB245" s="26">
        <v>5.4292396816571618</v>
      </c>
      <c r="AC245" s="26">
        <v>4.9462364837815533</v>
      </c>
      <c r="AD245" s="26">
        <v>4.6065964813202571</v>
      </c>
      <c r="AE245" s="26">
        <v>4.1765585533762417</v>
      </c>
      <c r="AF245" s="26">
        <v>3.8271238634116016</v>
      </c>
      <c r="AG245" s="26">
        <v>3.1489299931269326</v>
      </c>
      <c r="AH245" s="26">
        <v>2.58793954487528</v>
      </c>
      <c r="AI245" s="26">
        <v>2.0894603677181371</v>
      </c>
      <c r="AJ245" s="26">
        <v>0</v>
      </c>
    </row>
    <row r="246" spans="9:36">
      <c r="I246" s="42">
        <v>3.32E-2</v>
      </c>
      <c r="J246" s="35">
        <v>401.1573454</v>
      </c>
      <c r="K246" s="25">
        <v>4.7440952699999999</v>
      </c>
      <c r="L246" s="25">
        <v>2.8661425139999999</v>
      </c>
      <c r="M246" s="25">
        <v>1.9173234130000001</v>
      </c>
      <c r="N246" s="25">
        <v>1.102362515</v>
      </c>
      <c r="O246" s="25">
        <v>0.79921293400000004</v>
      </c>
      <c r="P246" s="25">
        <v>0.66141754500000005</v>
      </c>
      <c r="Q246" s="25">
        <v>0.62598437100000004</v>
      </c>
      <c r="R246" s="25">
        <v>0</v>
      </c>
      <c r="S246" s="25">
        <v>0</v>
      </c>
      <c r="T246" s="25">
        <v>81</v>
      </c>
      <c r="Z246" s="67">
        <v>3.32E-2</v>
      </c>
      <c r="AA246" s="66">
        <f t="shared" si="5"/>
        <v>4.0529723254157227E-2</v>
      </c>
      <c r="AB246" s="26">
        <v>5.297551299034887</v>
      </c>
      <c r="AC246" s="26">
        <v>4.8256990615740456</v>
      </c>
      <c r="AD246" s="26">
        <v>4.4920153290136415</v>
      </c>
      <c r="AE246" s="26">
        <v>4.0709824913787784</v>
      </c>
      <c r="AF246" s="26">
        <v>3.7313116421260113</v>
      </c>
      <c r="AG246" s="26">
        <v>3.0731934470886459</v>
      </c>
      <c r="AH246" s="26">
        <v>2.531945126490653</v>
      </c>
      <c r="AI246" s="26">
        <v>2.0515580291721358</v>
      </c>
      <c r="AJ246" s="26">
        <v>0</v>
      </c>
    </row>
    <row r="247" spans="9:36">
      <c r="I247" s="42">
        <v>3.3399999999999999E-2</v>
      </c>
      <c r="J247" s="35">
        <v>337.60790809999997</v>
      </c>
      <c r="K247" s="25">
        <v>4.5078758189999997</v>
      </c>
      <c r="L247" s="25">
        <v>2.6850408450000001</v>
      </c>
      <c r="M247" s="25">
        <v>1.771654617</v>
      </c>
      <c r="N247" s="25">
        <v>0.99606389699999998</v>
      </c>
      <c r="O247" s="25">
        <v>0.72440994299999995</v>
      </c>
      <c r="P247" s="25">
        <v>0.61417359500000002</v>
      </c>
      <c r="Q247" s="25">
        <v>0.59448844499999998</v>
      </c>
      <c r="R247" s="25">
        <v>0</v>
      </c>
      <c r="S247" s="25">
        <v>0</v>
      </c>
      <c r="T247" s="25">
        <v>81</v>
      </c>
      <c r="Z247" s="67">
        <v>3.3399999999999999E-2</v>
      </c>
      <c r="AA247" s="66">
        <f t="shared" si="5"/>
        <v>3.4109197402491201E-2</v>
      </c>
      <c r="AB247" s="26">
        <v>5.1655066675927488</v>
      </c>
      <c r="AC247" s="26">
        <v>4.7046499952484844</v>
      </c>
      <c r="AD247" s="26">
        <v>4.3768662060843644</v>
      </c>
      <c r="AE247" s="26">
        <v>3.9647537623115023</v>
      </c>
      <c r="AF247" s="26">
        <v>3.6347498747913027</v>
      </c>
      <c r="AG247" s="26">
        <v>2.996552314557837</v>
      </c>
      <c r="AH247" s="26">
        <v>2.4749434088701121</v>
      </c>
      <c r="AI247" s="26">
        <v>2.0126221717386326</v>
      </c>
      <c r="AJ247" s="26">
        <v>0</v>
      </c>
    </row>
    <row r="248" spans="9:36">
      <c r="I248" s="42">
        <v>3.3599999999999998E-2</v>
      </c>
      <c r="J248" s="35">
        <v>278.03017829999999</v>
      </c>
      <c r="K248" s="25">
        <v>4.2795301879999998</v>
      </c>
      <c r="L248" s="25">
        <v>2.5039389889999999</v>
      </c>
      <c r="M248" s="25">
        <v>1.6299229399999999</v>
      </c>
      <c r="N248" s="25">
        <v>0.89370210000000005</v>
      </c>
      <c r="O248" s="25">
        <v>0.64567018300000001</v>
      </c>
      <c r="P248" s="25">
        <v>0.56299269699999999</v>
      </c>
      <c r="Q248" s="25">
        <v>0.56299251699999997</v>
      </c>
      <c r="R248" s="25">
        <v>0</v>
      </c>
      <c r="S248" s="25">
        <v>0</v>
      </c>
      <c r="T248" s="25">
        <v>81</v>
      </c>
      <c r="Z248" s="67">
        <v>3.3599999999999998E-2</v>
      </c>
      <c r="AA248" s="66">
        <f t="shared" si="5"/>
        <v>2.8089941046865321E-2</v>
      </c>
      <c r="AB248" s="26">
        <v>5.0332693469857279</v>
      </c>
      <c r="AC248" s="26">
        <v>4.5832153924997652</v>
      </c>
      <c r="AD248" s="26">
        <v>4.2612587861198508</v>
      </c>
      <c r="AE248" s="26">
        <v>3.8579643194804527</v>
      </c>
      <c r="AF248" s="26">
        <v>3.5375173674280882</v>
      </c>
      <c r="AG248" s="26">
        <v>2.9190657676403098</v>
      </c>
      <c r="AH248" s="26">
        <v>2.416978972610607</v>
      </c>
      <c r="AI248" s="26">
        <v>1.9726843233165143</v>
      </c>
      <c r="AJ248" s="26">
        <v>0</v>
      </c>
    </row>
    <row r="249" spans="9:36">
      <c r="I249" s="42">
        <v>3.3799999999999997E-2</v>
      </c>
      <c r="J249" s="35">
        <v>218.451617</v>
      </c>
      <c r="K249" s="25">
        <v>4.0472432339999997</v>
      </c>
      <c r="L249" s="25">
        <v>2.322834072</v>
      </c>
      <c r="M249" s="25">
        <v>1.484251437</v>
      </c>
      <c r="N249" s="25">
        <v>0.79133820399999999</v>
      </c>
      <c r="O249" s="25">
        <v>0.57086586900000003</v>
      </c>
      <c r="P249" s="25">
        <v>0.51574784399999996</v>
      </c>
      <c r="Q249" s="25">
        <v>0.53149592800000001</v>
      </c>
      <c r="R249" s="25">
        <v>0</v>
      </c>
      <c r="S249" s="25">
        <v>0</v>
      </c>
      <c r="T249" s="25">
        <v>81</v>
      </c>
      <c r="Z249" s="67">
        <v>3.3799999999999997E-2</v>
      </c>
      <c r="AA249" s="66">
        <f t="shared" si="5"/>
        <v>2.2070600683143191E-2</v>
      </c>
      <c r="AB249" s="26">
        <v>4.9009665685947672</v>
      </c>
      <c r="AC249" s="26">
        <v>4.4615082116649489</v>
      </c>
      <c r="AD249" s="26">
        <v>4.1452976015508911</v>
      </c>
      <c r="AE249" s="26">
        <v>3.7507069187146529</v>
      </c>
      <c r="AF249" s="26">
        <v>3.4396960650061339</v>
      </c>
      <c r="AG249" s="26">
        <v>2.8407957766769085</v>
      </c>
      <c r="AH249" s="26">
        <v>2.3580974456388515</v>
      </c>
      <c r="AI249" s="26">
        <v>1.931776240469673</v>
      </c>
      <c r="AJ249" s="26">
        <v>0</v>
      </c>
    </row>
    <row r="250" spans="9:36">
      <c r="I250" s="42">
        <v>3.4000000000000002E-2</v>
      </c>
      <c r="J250" s="35">
        <v>162.845932</v>
      </c>
      <c r="K250" s="25">
        <v>3.8228344920000001</v>
      </c>
      <c r="L250" s="25">
        <v>2.145669222</v>
      </c>
      <c r="M250" s="25">
        <v>1.3425197600000001</v>
      </c>
      <c r="N250" s="25">
        <v>0.68503934099999997</v>
      </c>
      <c r="O250" s="25">
        <v>0.49606299399999998</v>
      </c>
      <c r="P250" s="25">
        <v>0.468503952</v>
      </c>
      <c r="Q250" s="25">
        <v>0.5</v>
      </c>
      <c r="R250" s="25">
        <v>0</v>
      </c>
      <c r="S250" s="25">
        <v>0</v>
      </c>
      <c r="T250" s="25">
        <v>81</v>
      </c>
      <c r="Z250" s="67">
        <v>3.4000000000000002E-2</v>
      </c>
      <c r="AA250" s="66">
        <f t="shared" si="5"/>
        <v>1.6452647901646293E-2</v>
      </c>
      <c r="AB250" s="26">
        <v>4.7686593261018517</v>
      </c>
      <c r="AC250" s="26">
        <v>4.3396021361647223</v>
      </c>
      <c r="AD250" s="26">
        <v>4.0290584551454778</v>
      </c>
      <c r="AE250" s="26">
        <v>3.643057552947139</v>
      </c>
      <c r="AF250" s="26">
        <v>3.3413592793378077</v>
      </c>
      <c r="AG250" s="26">
        <v>2.7618040600505656</v>
      </c>
      <c r="AH250" s="26">
        <v>2.2983458086677118</v>
      </c>
      <c r="AI250" s="26">
        <v>1.8899307578820037</v>
      </c>
      <c r="AJ250" s="26">
        <v>0</v>
      </c>
    </row>
    <row r="251" spans="9:36">
      <c r="I251" s="42">
        <v>3.4200000000000001E-2</v>
      </c>
      <c r="J251" s="35">
        <v>115.1838893</v>
      </c>
      <c r="K251" s="25">
        <v>3.5944892199999998</v>
      </c>
      <c r="L251" s="25">
        <v>1.9685046100000001</v>
      </c>
      <c r="M251" s="25">
        <v>1.2007879640000001</v>
      </c>
      <c r="N251" s="25">
        <v>0.58267760499999999</v>
      </c>
      <c r="O251" s="25">
        <v>0.42126005900000002</v>
      </c>
      <c r="P251" s="25">
        <v>0.42126000000000002</v>
      </c>
      <c r="Q251" s="25">
        <v>0.46850407199999999</v>
      </c>
      <c r="R251" s="25">
        <v>0</v>
      </c>
      <c r="S251" s="25">
        <v>0</v>
      </c>
      <c r="T251" s="25">
        <v>81</v>
      </c>
      <c r="Z251" s="67">
        <v>3.4200000000000001E-2</v>
      </c>
      <c r="AA251" s="66">
        <f t="shared" si="5"/>
        <v>1.1637257076800075E-2</v>
      </c>
      <c r="AB251" s="26">
        <v>4.6364517705981312</v>
      </c>
      <c r="AC251" s="26">
        <v>4.2175916049636681</v>
      </c>
      <c r="AD251" s="26">
        <v>3.9126308390179236</v>
      </c>
      <c r="AE251" s="26">
        <v>3.5350981093645983</v>
      </c>
      <c r="AF251" s="26">
        <v>3.2425818853173962</v>
      </c>
      <c r="AG251" s="26">
        <v>2.6821511193077514</v>
      </c>
      <c r="AH251" s="26">
        <v>2.2377708836789334</v>
      </c>
      <c r="AI251" s="26">
        <v>1.8471812695898631</v>
      </c>
      <c r="AJ251" s="26">
        <v>0</v>
      </c>
    </row>
    <row r="252" spans="9:36">
      <c r="I252" s="42">
        <v>3.44E-2</v>
      </c>
      <c r="J252" s="35">
        <v>67.521849000000003</v>
      </c>
      <c r="K252" s="25">
        <v>3.3700802510000001</v>
      </c>
      <c r="L252" s="25">
        <v>1.795277013</v>
      </c>
      <c r="M252" s="25">
        <v>1.0629930599999999</v>
      </c>
      <c r="N252" s="25">
        <v>0.480315783</v>
      </c>
      <c r="O252" s="25">
        <v>0.34252027299999999</v>
      </c>
      <c r="P252" s="25">
        <v>0.370079133</v>
      </c>
      <c r="Q252" s="25">
        <v>0.44094499999999998</v>
      </c>
      <c r="R252" s="25">
        <v>0</v>
      </c>
      <c r="S252" s="25">
        <v>0</v>
      </c>
      <c r="T252" s="25">
        <v>81</v>
      </c>
      <c r="Z252" s="67">
        <v>3.44E-2</v>
      </c>
      <c r="AA252" s="66">
        <f t="shared" si="5"/>
        <v>6.8218664944306243E-3</v>
      </c>
      <c r="AB252" s="26">
        <v>4.5045218916786727</v>
      </c>
      <c r="AC252" s="26">
        <v>4.0956158970937215</v>
      </c>
      <c r="AD252" s="26">
        <v>3.7961368178642894</v>
      </c>
      <c r="AE252" s="26">
        <v>3.4269307531624924</v>
      </c>
      <c r="AF252" s="26">
        <v>3.143450305638833</v>
      </c>
      <c r="AG252" s="26">
        <v>2.6018998313866648</v>
      </c>
      <c r="AH252" s="26">
        <v>2.1764191658236043</v>
      </c>
      <c r="AI252" s="26">
        <v>1.8035609699551425</v>
      </c>
      <c r="AJ252" s="26">
        <v>0</v>
      </c>
    </row>
    <row r="253" spans="9:36">
      <c r="I253" s="42">
        <v>3.4599999999999999E-2</v>
      </c>
      <c r="J253" s="35">
        <v>23.831657610000001</v>
      </c>
      <c r="K253" s="25">
        <v>3.1535457579999999</v>
      </c>
      <c r="L253" s="25">
        <v>1.618112282</v>
      </c>
      <c r="M253" s="25">
        <v>0.92519844900000003</v>
      </c>
      <c r="N253" s="25">
        <v>0.38189084200000001</v>
      </c>
      <c r="O253" s="25">
        <v>0.26771745899999999</v>
      </c>
      <c r="P253" s="25">
        <v>0.322835182</v>
      </c>
      <c r="Q253" s="25">
        <v>0.40944919299999999</v>
      </c>
      <c r="R253" s="25">
        <v>0</v>
      </c>
      <c r="S253" s="25">
        <v>0</v>
      </c>
      <c r="T253" s="25">
        <v>81</v>
      </c>
      <c r="Z253" s="67">
        <v>3.4599999999999999E-2</v>
      </c>
      <c r="AA253" s="66">
        <f t="shared" si="5"/>
        <v>2.4077596950344412E-3</v>
      </c>
      <c r="AB253" s="26">
        <v>4.3729383919709868</v>
      </c>
      <c r="AC253" s="26">
        <v>3.9737557827727668</v>
      </c>
      <c r="AD253" s="26">
        <v>3.6796588660851306</v>
      </c>
      <c r="AE253" s="26">
        <v>3.3186371678032547</v>
      </c>
      <c r="AF253" s="26">
        <v>3.0440422344682374</v>
      </c>
      <c r="AG253" s="26">
        <v>2.5211142743954134</v>
      </c>
      <c r="AH253" s="26">
        <v>2.1143389308185867</v>
      </c>
      <c r="AI253" s="26">
        <v>1.7591038277112399</v>
      </c>
      <c r="AJ253" s="26">
        <v>0</v>
      </c>
    </row>
    <row r="254" spans="9:36">
      <c r="I254" s="42">
        <v>3.4799999999999998E-2</v>
      </c>
      <c r="J254" s="35">
        <v>-15.887529000000001</v>
      </c>
      <c r="K254" s="25">
        <v>2.94094437</v>
      </c>
      <c r="L254" s="25">
        <v>1.4448812579999999</v>
      </c>
      <c r="M254" s="25">
        <v>0.79133808400000005</v>
      </c>
      <c r="N254" s="25">
        <v>0.28346422199999999</v>
      </c>
      <c r="O254" s="25">
        <v>0.19685009000000001</v>
      </c>
      <c r="P254" s="25">
        <v>0.27559035900000001</v>
      </c>
      <c r="Q254" s="25">
        <v>0.37795272400000002</v>
      </c>
      <c r="R254" s="25">
        <v>0</v>
      </c>
      <c r="S254" s="25">
        <v>0</v>
      </c>
      <c r="T254" s="25">
        <v>81</v>
      </c>
      <c r="Z254" s="67">
        <v>3.4799999999999998E-2</v>
      </c>
      <c r="AA254" s="66">
        <f t="shared" si="5"/>
        <v>-1.6051486055187096E-3</v>
      </c>
      <c r="AB254" s="26">
        <v>4.2418078861573303</v>
      </c>
      <c r="AC254" s="26">
        <v>3.8521086161279992</v>
      </c>
      <c r="AD254" s="26">
        <v>3.563289396937579</v>
      </c>
      <c r="AE254" s="26">
        <v>3.2103023862612017</v>
      </c>
      <c r="AF254" s="26">
        <v>2.9444354350043582</v>
      </c>
      <c r="AG254" s="26">
        <v>2.4398572007724231</v>
      </c>
      <c r="AH254" s="26">
        <v>2.0515784433553872</v>
      </c>
      <c r="AI254" s="26">
        <v>1.7138444220663673</v>
      </c>
      <c r="AJ254" s="26">
        <v>0</v>
      </c>
    </row>
    <row r="255" spans="9:36">
      <c r="I255" s="42">
        <v>3.5000000000000003E-2</v>
      </c>
      <c r="J255" s="35">
        <v>-51.634075160000002</v>
      </c>
      <c r="K255" s="25">
        <v>2.7362203599999999</v>
      </c>
      <c r="L255" s="25">
        <v>1.275590658</v>
      </c>
      <c r="M255" s="25">
        <v>0.65748035900000001</v>
      </c>
      <c r="N255" s="25">
        <v>0.185039386</v>
      </c>
      <c r="O255" s="25">
        <v>0.12204725299999999</v>
      </c>
      <c r="P255" s="25">
        <v>0.228346467</v>
      </c>
      <c r="Q255" s="25">
        <v>0.350393713</v>
      </c>
      <c r="R255" s="25">
        <v>0</v>
      </c>
      <c r="S255" s="25">
        <v>0</v>
      </c>
      <c r="T255" s="25">
        <v>81</v>
      </c>
      <c r="Z255" s="67">
        <v>3.5000000000000003E-2</v>
      </c>
      <c r="AA255" s="66">
        <f t="shared" si="5"/>
        <v>-5.2166931522404925E-3</v>
      </c>
      <c r="AB255" s="26">
        <v>4.1112411855351763</v>
      </c>
      <c r="AC255" s="26">
        <v>3.7307747964887739</v>
      </c>
      <c r="AD255" s="26">
        <v>3.4471232373002789</v>
      </c>
      <c r="AE255" s="26">
        <v>3.1020131419829902</v>
      </c>
      <c r="AF255" s="26">
        <v>2.844708709684272</v>
      </c>
      <c r="AG255" s="26">
        <v>2.3581916656323232</v>
      </c>
      <c r="AH255" s="26">
        <v>1.9881860852296478</v>
      </c>
      <c r="AI255" s="26">
        <v>1.667817597900195</v>
      </c>
      <c r="AJ255" s="26">
        <v>0</v>
      </c>
    </row>
    <row r="256" spans="9:36">
      <c r="I256" s="42">
        <v>3.5200000000000002E-2</v>
      </c>
      <c r="J256" s="35">
        <v>-83.408769019999994</v>
      </c>
      <c r="K256" s="25">
        <v>2.5354338319999998</v>
      </c>
      <c r="L256" s="25">
        <v>1.1141738910000001</v>
      </c>
      <c r="M256" s="25">
        <v>0.52362257499999998</v>
      </c>
      <c r="N256" s="25">
        <v>9.0551541999999999E-2</v>
      </c>
      <c r="O256" s="25">
        <v>4.7244397E-2</v>
      </c>
      <c r="P256" s="25">
        <v>0.181102545</v>
      </c>
      <c r="Q256" s="25">
        <v>0.31889778499999999</v>
      </c>
      <c r="R256" s="25">
        <v>0</v>
      </c>
      <c r="S256" s="25">
        <v>0</v>
      </c>
      <c r="T256" s="25">
        <v>81</v>
      </c>
      <c r="Z256" s="67">
        <v>3.5200000000000002E-2</v>
      </c>
      <c r="AA256" s="66">
        <f t="shared" si="5"/>
        <v>-8.4269535734905737E-3</v>
      </c>
      <c r="AB256" s="26">
        <v>3.9813527506021265</v>
      </c>
      <c r="AC256" s="26">
        <v>3.6098567971293485</v>
      </c>
      <c r="AD256" s="26">
        <v>3.3312561664738518</v>
      </c>
      <c r="AE256" s="26">
        <v>2.9938569275981393</v>
      </c>
      <c r="AF256" s="26">
        <v>2.7449414118158506</v>
      </c>
      <c r="AG256" s="26">
        <v>2.2761811901729523</v>
      </c>
      <c r="AH256" s="26">
        <v>1.9242104071548836</v>
      </c>
      <c r="AI256" s="26">
        <v>1.6210584662410721</v>
      </c>
      <c r="AJ256" s="26">
        <v>0</v>
      </c>
    </row>
    <row r="257" spans="9:36">
      <c r="I257" s="42">
        <v>3.5400000000000001E-2</v>
      </c>
      <c r="J257" s="35">
        <v>-107.239884</v>
      </c>
      <c r="K257" s="25">
        <v>2.3425212059999998</v>
      </c>
      <c r="L257" s="25">
        <v>0.95275713299999998</v>
      </c>
      <c r="M257" s="25">
        <v>0.39370174200000002</v>
      </c>
      <c r="N257" s="25">
        <v>-7.873293E-3</v>
      </c>
      <c r="O257" s="25">
        <v>-2.3621447E-2</v>
      </c>
      <c r="P257" s="25">
        <v>0.133858639</v>
      </c>
      <c r="Q257" s="25">
        <v>0.29133871300000003</v>
      </c>
      <c r="R257" s="25">
        <v>0</v>
      </c>
      <c r="S257" s="25">
        <v>0</v>
      </c>
      <c r="T257" s="25">
        <v>81</v>
      </c>
      <c r="Z257" s="67">
        <v>3.5400000000000001E-2</v>
      </c>
      <c r="AA257" s="66">
        <f t="shared" si="5"/>
        <v>-1.0834658445538521E-2</v>
      </c>
      <c r="AB257" s="26">
        <v>3.8522545746322367</v>
      </c>
      <c r="AC257" s="26">
        <v>3.4894562527930093</v>
      </c>
      <c r="AD257" s="26">
        <v>3.2157842675084165</v>
      </c>
      <c r="AE257" s="26">
        <v>2.8859216997522759</v>
      </c>
      <c r="AF257" s="26">
        <v>2.6452133554676585</v>
      </c>
      <c r="AG257" s="26">
        <v>2.1938895056979542</v>
      </c>
      <c r="AH257" s="26">
        <v>1.859700265203087</v>
      </c>
      <c r="AI257" s="26">
        <v>1.5736024030781903</v>
      </c>
      <c r="AJ257" s="26">
        <v>0</v>
      </c>
    </row>
    <row r="258" spans="9:36">
      <c r="I258" s="42">
        <v>3.56E-2</v>
      </c>
      <c r="J258" s="35">
        <v>-131.07093929999999</v>
      </c>
      <c r="K258" s="25">
        <v>2.1535453979999999</v>
      </c>
      <c r="L258" s="25">
        <v>0.79921443800000003</v>
      </c>
      <c r="M258" s="25">
        <v>0.271654795</v>
      </c>
      <c r="N258" s="25">
        <v>-0.102361126</v>
      </c>
      <c r="O258" s="25">
        <v>-9.4487475000000001E-2</v>
      </c>
      <c r="P258" s="25">
        <v>9.0551543999999998E-2</v>
      </c>
      <c r="Q258" s="25">
        <v>0.259842876</v>
      </c>
      <c r="R258" s="25">
        <v>0</v>
      </c>
      <c r="S258" s="25">
        <v>0</v>
      </c>
      <c r="T258" s="25">
        <v>81</v>
      </c>
      <c r="Z258" s="67">
        <v>3.56E-2</v>
      </c>
      <c r="AA258" s="66">
        <f t="shared" si="5"/>
        <v>-1.3242357287997549E-2</v>
      </c>
      <c r="AB258" s="26">
        <v>3.7241217076450353</v>
      </c>
      <c r="AC258" s="26">
        <v>3.3697125490314872</v>
      </c>
      <c r="AD258" s="26">
        <v>3.1008314255503628</v>
      </c>
      <c r="AE258" s="26">
        <v>2.7783124366139966</v>
      </c>
      <c r="AF258" s="26">
        <v>2.5456139458287654</v>
      </c>
      <c r="AG258" s="26">
        <v>2.1113821691016956</v>
      </c>
      <c r="AH258" s="26">
        <v>1.7947043688262936</v>
      </c>
      <c r="AI258" s="26">
        <v>1.5254846097128942</v>
      </c>
      <c r="AJ258" s="26">
        <v>0</v>
      </c>
    </row>
    <row r="259" spans="9:36">
      <c r="I259" s="42">
        <v>3.5799999999999998E-2</v>
      </c>
      <c r="J259" s="35">
        <v>-150.93043449999999</v>
      </c>
      <c r="K259" s="25">
        <v>1.968503294</v>
      </c>
      <c r="L259" s="25">
        <v>0.64960574800000004</v>
      </c>
      <c r="M259" s="25">
        <v>0.149605823</v>
      </c>
      <c r="N259" s="25">
        <v>-0.192913742</v>
      </c>
      <c r="O259" s="25">
        <v>-0.16535464</v>
      </c>
      <c r="P259" s="25">
        <v>4.3306907999999998E-2</v>
      </c>
      <c r="Q259" s="25">
        <v>0.23228341299999999</v>
      </c>
      <c r="R259" s="25">
        <v>0</v>
      </c>
      <c r="S259" s="25">
        <v>0</v>
      </c>
      <c r="T259" s="25">
        <v>81</v>
      </c>
      <c r="Z259" s="67">
        <v>3.5799999999999998E-2</v>
      </c>
      <c r="AA259" s="66">
        <f t="shared" si="5"/>
        <v>-1.524880152653115E-2</v>
      </c>
      <c r="AB259" s="26">
        <v>3.5970161365103279</v>
      </c>
      <c r="AC259" s="26">
        <v>3.2507033268236705</v>
      </c>
      <c r="AD259" s="26">
        <v>2.9864790214957844</v>
      </c>
      <c r="AE259" s="26">
        <v>2.6711113228284868</v>
      </c>
      <c r="AF259" s="26">
        <v>2.4462222110000589</v>
      </c>
      <c r="AG259" s="26">
        <v>2.0287253145859769</v>
      </c>
      <c r="AH259" s="26">
        <v>1.729273096732717</v>
      </c>
      <c r="AI259" s="26">
        <v>1.4767410547447541</v>
      </c>
      <c r="AJ259" s="26">
        <v>0</v>
      </c>
    </row>
    <row r="260" spans="9:36">
      <c r="I260" s="42">
        <v>3.5999999999999997E-2</v>
      </c>
      <c r="J260" s="35">
        <v>-162.845932</v>
      </c>
      <c r="K260" s="25">
        <v>1.7913385630000001</v>
      </c>
      <c r="L260" s="25">
        <v>0.50787401200000004</v>
      </c>
      <c r="M260" s="25">
        <v>3.1496062999999998E-2</v>
      </c>
      <c r="N260" s="25">
        <v>-0.28740158700000001</v>
      </c>
      <c r="O260" s="25">
        <v>-0.23622047900000001</v>
      </c>
      <c r="P260" s="25">
        <v>-3.9370079999999997E-3</v>
      </c>
      <c r="Q260" s="25">
        <v>0.20472441599999999</v>
      </c>
      <c r="R260" s="25">
        <v>0</v>
      </c>
      <c r="S260" s="25">
        <v>0</v>
      </c>
      <c r="T260" s="25">
        <v>81</v>
      </c>
      <c r="Z260" s="67">
        <v>3.5999999999999997E-2</v>
      </c>
      <c r="AA260" s="66">
        <f t="shared" si="5"/>
        <v>-1.6452647901646293E-2</v>
      </c>
      <c r="AB260" s="26">
        <v>3.4710386883255042</v>
      </c>
      <c r="AC260" s="26">
        <v>3.1325220074612714</v>
      </c>
      <c r="AD260" s="26">
        <v>2.8728164443961952</v>
      </c>
      <c r="AE260" s="26">
        <v>2.5644021006507471</v>
      </c>
      <c r="AF260" s="26">
        <v>2.3471158007179049</v>
      </c>
      <c r="AG260" s="26">
        <v>1.9459831913706735</v>
      </c>
      <c r="AH260" s="26">
        <v>1.6634565374234029</v>
      </c>
      <c r="AI260" s="26">
        <v>1.4274082806791362</v>
      </c>
      <c r="AJ260" s="26">
        <v>0</v>
      </c>
    </row>
    <row r="261" spans="9:36">
      <c r="I261" s="42">
        <v>3.6200000000000003E-2</v>
      </c>
      <c r="J261" s="35">
        <v>-178.73327699999999</v>
      </c>
      <c r="K261" s="25">
        <v>1.6220479029999999</v>
      </c>
      <c r="L261" s="25">
        <v>0.36614227599999999</v>
      </c>
      <c r="M261" s="25">
        <v>-8.2676752000000006E-2</v>
      </c>
      <c r="N261" s="25">
        <v>-0.37401545000000003</v>
      </c>
      <c r="O261" s="25">
        <v>-0.30708631800000002</v>
      </c>
      <c r="P261" s="25">
        <v>-4.7243918000000003E-2</v>
      </c>
      <c r="Q261" s="25">
        <v>0.17716547899999999</v>
      </c>
      <c r="R261" s="25">
        <v>0</v>
      </c>
      <c r="S261" s="25">
        <v>0</v>
      </c>
      <c r="T261" s="25">
        <v>81</v>
      </c>
      <c r="Z261" s="67">
        <v>3.6200000000000003E-2</v>
      </c>
      <c r="AA261" s="66">
        <f t="shared" si="5"/>
        <v>-1.80577779172796E-2</v>
      </c>
      <c r="AB261" s="26">
        <v>3.3463573695931674</v>
      </c>
      <c r="AC261" s="26">
        <v>3.01530220544341</v>
      </c>
      <c r="AD261" s="26">
        <v>2.7599624663950268</v>
      </c>
      <c r="AE261" s="26">
        <v>2.4582861645542398</v>
      </c>
      <c r="AF261" s="26">
        <v>2.2483819233042222</v>
      </c>
      <c r="AG261" s="26">
        <v>1.8632213093694525</v>
      </c>
      <c r="AH261" s="26">
        <v>1.5973042263994399</v>
      </c>
      <c r="AI261" s="26">
        <v>1.3775225640970983</v>
      </c>
      <c r="AJ261" s="26">
        <v>0</v>
      </c>
    </row>
    <row r="262" spans="9:36">
      <c r="I262" s="42">
        <v>3.6400000000000002E-2</v>
      </c>
      <c r="J262" s="35">
        <v>-186.6769262</v>
      </c>
      <c r="K262" s="25">
        <v>1.4606312640000001</v>
      </c>
      <c r="L262" s="25">
        <v>0.22834743099999999</v>
      </c>
      <c r="M262" s="25">
        <v>-0.19291253999999999</v>
      </c>
      <c r="N262" s="25">
        <v>-0.46062930800000002</v>
      </c>
      <c r="O262" s="25">
        <v>-0.37401526699999998</v>
      </c>
      <c r="P262" s="25">
        <v>-9.0550941999999995E-2</v>
      </c>
      <c r="Q262" s="25">
        <v>0.14960654300000001</v>
      </c>
      <c r="R262" s="25">
        <v>0</v>
      </c>
      <c r="S262" s="25">
        <v>0</v>
      </c>
      <c r="T262" s="25">
        <v>81</v>
      </c>
      <c r="Z262" s="67">
        <v>3.6400000000000002E-2</v>
      </c>
      <c r="AA262" s="66">
        <f t="shared" si="5"/>
        <v>-1.8860340571050984E-2</v>
      </c>
      <c r="AB262" s="26">
        <v>3.2229643333853728</v>
      </c>
      <c r="AC262" s="26">
        <v>2.8990783299546741</v>
      </c>
      <c r="AD262" s="26">
        <v>2.6479657719078675</v>
      </c>
      <c r="AE262" s="26">
        <v>2.3528252260958413</v>
      </c>
      <c r="AF262" s="26">
        <v>2.1500878400140722</v>
      </c>
      <c r="AG262" s="26">
        <v>1.7805038670677837</v>
      </c>
      <c r="AH262" s="26">
        <v>1.5308675265289489</v>
      </c>
      <c r="AI262" s="26">
        <v>1.3271213116042415</v>
      </c>
      <c r="AJ262" s="26">
        <v>0</v>
      </c>
    </row>
    <row r="263" spans="9:36">
      <c r="I263" s="42">
        <v>3.6600000000000001E-2</v>
      </c>
      <c r="J263" s="35">
        <v>-194.62056089999999</v>
      </c>
      <c r="K263" s="25">
        <v>1.3070882100000001</v>
      </c>
      <c r="L263" s="25">
        <v>9.4489638000000001E-2</v>
      </c>
      <c r="M263" s="25">
        <v>-0.29527451700000001</v>
      </c>
      <c r="N263" s="25">
        <v>-0.54724304999999995</v>
      </c>
      <c r="O263" s="25">
        <v>-0.440944159</v>
      </c>
      <c r="P263" s="25">
        <v>-0.13385791699999999</v>
      </c>
      <c r="Q263" s="25">
        <v>0.122047614</v>
      </c>
      <c r="R263" s="25">
        <v>0</v>
      </c>
      <c r="S263" s="25">
        <v>0</v>
      </c>
      <c r="T263" s="25">
        <v>81</v>
      </c>
      <c r="Z263" s="67">
        <v>3.6600000000000001E-2</v>
      </c>
      <c r="AA263" s="66">
        <f t="shared" si="5"/>
        <v>-1.9662901759858572E-2</v>
      </c>
      <c r="AB263" s="26">
        <v>3.1010009366224542</v>
      </c>
      <c r="AC263" s="26">
        <v>2.783961252758671</v>
      </c>
      <c r="AD263" s="26">
        <v>2.5369254659763927</v>
      </c>
      <c r="AE263" s="26">
        <v>2.2481053377873823</v>
      </c>
      <c r="AF263" s="26">
        <v>2.052309804728452</v>
      </c>
      <c r="AG263" s="26">
        <v>1.6978924453473698</v>
      </c>
      <c r="AH263" s="26">
        <v>1.4641959323412577</v>
      </c>
      <c r="AI263" s="26">
        <v>1.276241917446973</v>
      </c>
      <c r="AJ263" s="26">
        <v>0</v>
      </c>
    </row>
    <row r="264" spans="9:36">
      <c r="I264" s="42">
        <v>3.6799999999999999E-2</v>
      </c>
      <c r="J264" s="35">
        <v>-198.59260560000001</v>
      </c>
      <c r="K264" s="25">
        <v>1.1653538320000001</v>
      </c>
      <c r="L264" s="25">
        <v>-2.7559534E-2</v>
      </c>
      <c r="M264" s="25">
        <v>-0.39763817299999998</v>
      </c>
      <c r="N264" s="25">
        <v>-0.62598454999999997</v>
      </c>
      <c r="O264" s="25">
        <v>-0.50787425100000005</v>
      </c>
      <c r="P264" s="25">
        <v>-0.17716553900000001</v>
      </c>
      <c r="Q264" s="25">
        <v>9.4488136E-2</v>
      </c>
      <c r="R264" s="25">
        <v>0</v>
      </c>
      <c r="S264" s="25">
        <v>0</v>
      </c>
      <c r="T264" s="25">
        <v>81</v>
      </c>
      <c r="Z264" s="67">
        <v>3.6799999999999999E-2</v>
      </c>
      <c r="AA264" s="66">
        <f t="shared" si="5"/>
        <v>-2.0064205323884355E-2</v>
      </c>
      <c r="AB264" s="26">
        <v>2.9805072499188543</v>
      </c>
      <c r="AC264" s="26">
        <v>2.6700087762900417</v>
      </c>
      <c r="AD264" s="26">
        <v>2.4269051355077425</v>
      </c>
      <c r="AE264" s="26">
        <v>2.1441940272753621</v>
      </c>
      <c r="AF264" s="26">
        <v>1.9551157065112517</v>
      </c>
      <c r="AG264" s="26">
        <v>1.6154485145941968</v>
      </c>
      <c r="AH264" s="26">
        <v>1.3973395723367603</v>
      </c>
      <c r="AI264" s="26">
        <v>1.2249220495908169</v>
      </c>
      <c r="AJ264" s="26">
        <v>0</v>
      </c>
    </row>
    <row r="265" spans="9:36">
      <c r="I265" s="42">
        <v>3.6999999999999998E-2</v>
      </c>
      <c r="J265" s="35">
        <v>-202.56445310000001</v>
      </c>
      <c r="K265" s="25">
        <v>1.0314960479999999</v>
      </c>
      <c r="L265" s="25">
        <v>-0.14173229000000001</v>
      </c>
      <c r="M265" s="25">
        <v>-0.49212598800000001</v>
      </c>
      <c r="N265" s="25">
        <v>-0.70472437099999996</v>
      </c>
      <c r="O265" s="25">
        <v>-0.57086616800000001</v>
      </c>
      <c r="P265" s="25">
        <v>-0.22047243999999999</v>
      </c>
      <c r="Q265" s="25">
        <v>7.0866145000000005E-2</v>
      </c>
      <c r="R265" s="25">
        <v>0</v>
      </c>
      <c r="S265" s="25">
        <v>0</v>
      </c>
      <c r="T265" s="25">
        <v>81</v>
      </c>
      <c r="Z265" s="67">
        <v>3.6999999999999998E-2</v>
      </c>
      <c r="AA265" s="66">
        <f t="shared" si="5"/>
        <v>-2.0465488964402524E-2</v>
      </c>
      <c r="AB265" s="26">
        <v>2.8615701023597113</v>
      </c>
      <c r="AC265" s="26">
        <v>2.5573001171278111</v>
      </c>
      <c r="AD265" s="26">
        <v>2.3179802650033006</v>
      </c>
      <c r="AE265" s="26">
        <v>2.0411629590857951</v>
      </c>
      <c r="AF265" s="26">
        <v>1.8585734876567805</v>
      </c>
      <c r="AG265" s="26">
        <v>1.5332316699484114</v>
      </c>
      <c r="AH265" s="26">
        <v>1.3303476597928428</v>
      </c>
      <c r="AI265" s="26">
        <v>1.1731995441076937</v>
      </c>
      <c r="AJ265" s="26">
        <v>0</v>
      </c>
    </row>
    <row r="266" spans="9:36">
      <c r="I266" s="42">
        <v>3.7199999999999997E-2</v>
      </c>
      <c r="J266" s="35">
        <v>-206.5362403</v>
      </c>
      <c r="K266" s="25">
        <v>0.90157526899999996</v>
      </c>
      <c r="L266" s="25">
        <v>-0.24803107799999999</v>
      </c>
      <c r="M266" s="25">
        <v>-0.58267682700000001</v>
      </c>
      <c r="N266" s="25">
        <v>-0.77952736600000005</v>
      </c>
      <c r="O266" s="25">
        <v>-0.63385802400000002</v>
      </c>
      <c r="P266" s="25">
        <v>-0.26377937099999998</v>
      </c>
      <c r="Q266" s="25">
        <v>4.3307208E-2</v>
      </c>
      <c r="R266" s="25">
        <v>0</v>
      </c>
      <c r="S266" s="25">
        <v>0</v>
      </c>
      <c r="T266" s="25">
        <v>81</v>
      </c>
      <c r="Z266" s="67">
        <v>3.7199999999999997E-2</v>
      </c>
      <c r="AA266" s="66">
        <f t="shared" si="5"/>
        <v>-2.0866766512691943E-2</v>
      </c>
      <c r="AB266" s="26">
        <v>2.7442141212691324</v>
      </c>
      <c r="AC266" s="26">
        <v>2.4458792933733569</v>
      </c>
      <c r="AD266" s="26">
        <v>2.2102021328540751</v>
      </c>
      <c r="AE266" s="26">
        <v>1.9390693686209823</v>
      </c>
      <c r="AF266" s="26">
        <v>1.7627430558649748</v>
      </c>
      <c r="AG266" s="26">
        <v>1.4512995544969025</v>
      </c>
      <c r="AH266" s="26">
        <v>1.2632694428415103</v>
      </c>
      <c r="AI266" s="26">
        <v>1.1211125556217423</v>
      </c>
      <c r="AJ266" s="26">
        <v>0</v>
      </c>
    </row>
    <row r="267" spans="9:36">
      <c r="I267" s="42">
        <v>3.7400000000000003E-2</v>
      </c>
      <c r="J267" s="35">
        <v>-210.50802669999999</v>
      </c>
      <c r="K267" s="25">
        <v>0.78346539400000004</v>
      </c>
      <c r="L267" s="25">
        <v>-0.34251894799999999</v>
      </c>
      <c r="M267" s="25">
        <v>-0.66535370900000002</v>
      </c>
      <c r="N267" s="25">
        <v>-0.85433011699999994</v>
      </c>
      <c r="O267" s="25">
        <v>-0.69291293099999995</v>
      </c>
      <c r="P267" s="25">
        <v>-0.30314936999999997</v>
      </c>
      <c r="Q267" s="25">
        <v>1.9685279999999999E-2</v>
      </c>
      <c r="R267" s="25">
        <v>0</v>
      </c>
      <c r="S267" s="25">
        <v>0</v>
      </c>
      <c r="T267" s="25">
        <v>81</v>
      </c>
      <c r="Z267" s="67">
        <v>3.7400000000000003E-2</v>
      </c>
      <c r="AA267" s="66">
        <f t="shared" si="5"/>
        <v>-2.1268043980155773E-2</v>
      </c>
      <c r="AB267" s="26">
        <v>2.6284513934607965</v>
      </c>
      <c r="AC267" s="26">
        <v>2.3357774611102249</v>
      </c>
      <c r="AD267" s="26">
        <v>2.1036093110880945</v>
      </c>
      <c r="AE267" s="26">
        <v>1.8379599410269463</v>
      </c>
      <c r="AF267" s="26">
        <v>1.6676762558041254</v>
      </c>
      <c r="AG267" s="26">
        <v>1.3697063621623706</v>
      </c>
      <c r="AH267" s="26">
        <v>1.1961533320848259</v>
      </c>
      <c r="AI267" s="26">
        <v>1.0686996279822976</v>
      </c>
      <c r="AJ267" s="26">
        <v>0</v>
      </c>
    </row>
    <row r="268" spans="9:36">
      <c r="I268" s="42">
        <v>3.7600000000000001E-2</v>
      </c>
      <c r="J268" s="35">
        <v>-210.50814819999999</v>
      </c>
      <c r="K268" s="25">
        <v>0.66535575300000005</v>
      </c>
      <c r="L268" s="25">
        <v>-0.43306978600000001</v>
      </c>
      <c r="M268" s="25">
        <v>-0.74409376999999999</v>
      </c>
      <c r="N268" s="25">
        <v>-0.92125909900000003</v>
      </c>
      <c r="O268" s="25">
        <v>-0.75196778200000003</v>
      </c>
      <c r="P268" s="25">
        <v>-0.34645616600000001</v>
      </c>
      <c r="Q268" s="25">
        <v>-3.9368279999999999E-3</v>
      </c>
      <c r="R268" s="25">
        <v>0</v>
      </c>
      <c r="S268" s="25">
        <v>0</v>
      </c>
      <c r="T268" s="25">
        <v>81</v>
      </c>
      <c r="Z268" s="67">
        <v>3.7600000000000001E-2</v>
      </c>
      <c r="AA268" s="66">
        <f t="shared" si="5"/>
        <v>-2.1268056255542057E-2</v>
      </c>
      <c r="AB268" s="26">
        <v>2.5142859509339086</v>
      </c>
      <c r="AC268" s="26">
        <v>2.2270171646555417</v>
      </c>
      <c r="AD268" s="26">
        <v>1.9982321352437722</v>
      </c>
      <c r="AE268" s="26">
        <v>1.737873840457395</v>
      </c>
      <c r="AF268" s="26">
        <v>1.5734185976344846</v>
      </c>
      <c r="AG268" s="26">
        <v>1.2885026711593972</v>
      </c>
      <c r="AH268" s="26">
        <v>1.1290465077025615</v>
      </c>
      <c r="AI268" s="26">
        <v>1.0159994047843417</v>
      </c>
      <c r="AJ268" s="26">
        <v>0</v>
      </c>
    </row>
    <row r="269" spans="9:36">
      <c r="I269" s="42">
        <v>3.78E-2</v>
      </c>
      <c r="J269" s="35">
        <v>-214.48001099999999</v>
      </c>
      <c r="K269" s="25">
        <v>0.55905473100000003</v>
      </c>
      <c r="L269" s="25">
        <v>-0.51574832299999995</v>
      </c>
      <c r="M269" s="25">
        <v>-0.81889790399999995</v>
      </c>
      <c r="N269" s="25">
        <v>-0.98425221500000004</v>
      </c>
      <c r="O269" s="25">
        <v>-0.80708682600000003</v>
      </c>
      <c r="P269" s="25">
        <v>-0.38582688599999998</v>
      </c>
      <c r="Q269" s="25">
        <v>-3.1496123000000001E-2</v>
      </c>
      <c r="R269" s="25">
        <v>0</v>
      </c>
      <c r="S269" s="25">
        <v>0</v>
      </c>
      <c r="T269" s="25">
        <v>81</v>
      </c>
      <c r="Z269" s="67">
        <v>3.78E-2</v>
      </c>
      <c r="AA269" s="66">
        <f t="shared" si="5"/>
        <v>-2.1669341441849607E-2</v>
      </c>
      <c r="AB269" s="26">
        <v>2.4017821838966489</v>
      </c>
      <c r="AC269" s="26">
        <v>2.1196538053717107</v>
      </c>
      <c r="AD269" s="26">
        <v>1.8941230451368625</v>
      </c>
      <c r="AE269" s="26">
        <v>1.6388614468035321</v>
      </c>
      <c r="AF269" s="26">
        <v>1.4800198489402925</v>
      </c>
      <c r="AG269" s="26">
        <v>1.2077373450456184</v>
      </c>
      <c r="AH269" s="26">
        <v>1.0619943106901593</v>
      </c>
      <c r="AI269" s="26">
        <v>0.96304998077080539</v>
      </c>
      <c r="AJ269" s="26">
        <v>0</v>
      </c>
    </row>
    <row r="270" spans="9:36">
      <c r="I270" s="42">
        <v>3.7999999999999999E-2</v>
      </c>
      <c r="J270" s="35">
        <v>-218.45185849999999</v>
      </c>
      <c r="K270" s="25">
        <v>0.46062990999999998</v>
      </c>
      <c r="L270" s="25">
        <v>-0.59448820400000002</v>
      </c>
      <c r="M270" s="25">
        <v>-0.88582676599999999</v>
      </c>
      <c r="N270" s="25">
        <v>-1.0433070659999999</v>
      </c>
      <c r="O270" s="25">
        <v>-0.86220473099999995</v>
      </c>
      <c r="P270" s="25">
        <v>-0.42125982000000001</v>
      </c>
      <c r="Q270" s="25">
        <v>-5.5118109999999998E-2</v>
      </c>
      <c r="R270" s="25">
        <v>0</v>
      </c>
      <c r="S270" s="25">
        <v>0</v>
      </c>
      <c r="T270" s="25">
        <v>81</v>
      </c>
      <c r="Z270" s="67">
        <v>3.7999999999999999E-2</v>
      </c>
      <c r="AA270" s="66">
        <f t="shared" si="5"/>
        <v>-2.2070625082367776E-2</v>
      </c>
      <c r="AB270" s="26">
        <v>2.2908880456977632</v>
      </c>
      <c r="AC270" s="26">
        <v>2.0136770276730616</v>
      </c>
      <c r="AD270" s="26">
        <v>1.791288161785108</v>
      </c>
      <c r="AE270" s="26">
        <v>1.5409461810836516</v>
      </c>
      <c r="AF270" s="26">
        <v>1.3875153128955677</v>
      </c>
      <c r="AG270" s="26">
        <v>1.1274565806464691</v>
      </c>
      <c r="AH270" s="26">
        <v>0.99504209106139907</v>
      </c>
      <c r="AI270" s="26">
        <v>0.90988969448780377</v>
      </c>
      <c r="AJ270" s="26">
        <v>0</v>
      </c>
    </row>
    <row r="271" spans="9:36">
      <c r="I271" s="42">
        <v>3.8199999999999998E-2</v>
      </c>
      <c r="J271" s="35">
        <v>-222.4237061</v>
      </c>
      <c r="K271" s="25">
        <v>0.37007913100000001</v>
      </c>
      <c r="L271" s="25">
        <v>-0.66535407199999996</v>
      </c>
      <c r="M271" s="25">
        <v>-0.94488167700000003</v>
      </c>
      <c r="N271" s="25">
        <v>-1.0984249699999999</v>
      </c>
      <c r="O271" s="25">
        <v>-0.90944868199999995</v>
      </c>
      <c r="P271" s="25">
        <v>-0.46062978999999998</v>
      </c>
      <c r="Q271" s="25">
        <v>-7.8740096999999995E-2</v>
      </c>
      <c r="R271" s="25">
        <v>0</v>
      </c>
      <c r="S271" s="25">
        <v>0</v>
      </c>
      <c r="T271" s="25">
        <v>81</v>
      </c>
      <c r="Z271" s="67">
        <v>3.8199999999999998E-2</v>
      </c>
      <c r="AA271" s="66">
        <f t="shared" si="5"/>
        <v>-2.2471908732989144E-2</v>
      </c>
      <c r="AB271" s="26">
        <v>2.1815891829157072</v>
      </c>
      <c r="AC271" s="26">
        <v>1.9090900144241274</v>
      </c>
      <c r="AD271" s="26">
        <v>1.689739089780792</v>
      </c>
      <c r="AE271" s="26">
        <v>1.4441499632850621</v>
      </c>
      <c r="AF271" s="26">
        <v>1.2959356950560197</v>
      </c>
      <c r="AG271" s="26">
        <v>1.047701894762171</v>
      </c>
      <c r="AH271" s="26">
        <v>0.92823326677604512</v>
      </c>
      <c r="AI271" s="26">
        <v>0.85655683764856305</v>
      </c>
      <c r="AJ271" s="26">
        <v>0</v>
      </c>
    </row>
    <row r="272" spans="9:36">
      <c r="I272" s="42">
        <v>3.8399999999999997E-2</v>
      </c>
      <c r="J272" s="35">
        <v>-226.39556880000001</v>
      </c>
      <c r="K272" s="25">
        <v>0.291339195</v>
      </c>
      <c r="L272" s="25">
        <v>-0.73228299100000005</v>
      </c>
      <c r="M272" s="25">
        <v>-0.999999639</v>
      </c>
      <c r="N272" s="25">
        <v>-1.1496059860000001</v>
      </c>
      <c r="O272" s="25">
        <v>-0.96062951900000004</v>
      </c>
      <c r="P272" s="25">
        <v>-0.49606275300000002</v>
      </c>
      <c r="Q272" s="25">
        <v>-0.102362088</v>
      </c>
      <c r="R272" s="25">
        <v>0</v>
      </c>
      <c r="S272" s="25">
        <v>0</v>
      </c>
      <c r="T272" s="25">
        <v>81</v>
      </c>
      <c r="Z272" s="67">
        <v>3.8399999999999997E-2</v>
      </c>
      <c r="AA272" s="66">
        <f t="shared" ref="AA272:AA335" si="6">J272/$P$39</f>
        <v>-2.2873193909193498E-2</v>
      </c>
      <c r="AB272" s="26">
        <v>2.0738751217107496</v>
      </c>
      <c r="AC272" s="26">
        <v>1.8058969117076173</v>
      </c>
      <c r="AD272" s="26">
        <v>1.5894870545175093</v>
      </c>
      <c r="AE272" s="26">
        <v>1.3484929932874821</v>
      </c>
      <c r="AF272" s="26">
        <v>1.2053091696545422</v>
      </c>
      <c r="AG272" s="26">
        <v>0.9685120738767794</v>
      </c>
      <c r="AH272" s="26">
        <v>0.86160952755778708</v>
      </c>
      <c r="AI272" s="26">
        <v>0.80308921947955936</v>
      </c>
      <c r="AJ272" s="26">
        <v>0</v>
      </c>
    </row>
    <row r="273" spans="9:36">
      <c r="I273" s="42">
        <v>3.8600000000000002E-2</v>
      </c>
      <c r="J273" s="35">
        <v>-226.39556880000001</v>
      </c>
      <c r="K273" s="25">
        <v>0.216536336</v>
      </c>
      <c r="L273" s="25">
        <v>-0.79527508800000002</v>
      </c>
      <c r="M273" s="25">
        <v>-1.051180537</v>
      </c>
      <c r="N273" s="25">
        <v>-1.1968498780000001</v>
      </c>
      <c r="O273" s="25">
        <v>-1.003936465</v>
      </c>
      <c r="P273" s="25">
        <v>-0.53149568700000005</v>
      </c>
      <c r="Q273" s="25">
        <v>-0.12598388999999999</v>
      </c>
      <c r="R273" s="25">
        <v>0</v>
      </c>
      <c r="S273" s="25">
        <v>0</v>
      </c>
      <c r="T273" s="25">
        <v>81</v>
      </c>
      <c r="Z273" s="67">
        <v>3.8600000000000002E-2</v>
      </c>
      <c r="AA273" s="66">
        <f t="shared" si="6"/>
        <v>-2.2873193909193498E-2</v>
      </c>
      <c r="AB273" s="26">
        <v>1.967738840338956</v>
      </c>
      <c r="AC273" s="26">
        <v>1.7041025227972688</v>
      </c>
      <c r="AD273" s="26">
        <v>1.4905424126917375</v>
      </c>
      <c r="AE273" s="26">
        <v>1.2539937469141129</v>
      </c>
      <c r="AF273" s="26">
        <v>1.1156616917399522</v>
      </c>
      <c r="AG273" s="26">
        <v>0.88992372392485253</v>
      </c>
      <c r="AH273" s="26">
        <v>0.79521100780903786</v>
      </c>
      <c r="AI273" s="26">
        <v>0.74952412551073799</v>
      </c>
      <c r="AJ273" s="26">
        <v>0</v>
      </c>
    </row>
    <row r="274" spans="9:36">
      <c r="I274" s="42">
        <v>3.8800000000000001E-2</v>
      </c>
      <c r="J274" s="35">
        <v>-230.3674164</v>
      </c>
      <c r="K274" s="25">
        <v>0.153543069</v>
      </c>
      <c r="L274" s="25">
        <v>-0.85039389300000001</v>
      </c>
      <c r="M274" s="25">
        <v>-1.0944884429999999</v>
      </c>
      <c r="N274" s="25">
        <v>-1.236220659</v>
      </c>
      <c r="O274" s="25">
        <v>-1.0433072459999999</v>
      </c>
      <c r="P274" s="25">
        <v>-0.56692928200000003</v>
      </c>
      <c r="Q274" s="25">
        <v>-0.145669416</v>
      </c>
      <c r="R274" s="25">
        <v>0</v>
      </c>
      <c r="S274" s="25">
        <v>0</v>
      </c>
      <c r="T274" s="25">
        <v>81</v>
      </c>
      <c r="Z274" s="67">
        <v>3.8800000000000001E-2</v>
      </c>
      <c r="AA274" s="66">
        <f t="shared" si="6"/>
        <v>-2.3274477559814866E-2</v>
      </c>
      <c r="AB274" s="26">
        <v>1.8632364774775108</v>
      </c>
      <c r="AC274" s="26">
        <v>1.6037489673853267</v>
      </c>
      <c r="AD274" s="26">
        <v>1.3929429593950826</v>
      </c>
      <c r="AE274" s="26">
        <v>1.1606865010029561</v>
      </c>
      <c r="AF274" s="26">
        <v>1.0270270192645257</v>
      </c>
      <c r="AG274" s="26">
        <v>0.81197299901543041</v>
      </c>
      <c r="AH274" s="26">
        <v>0.72907610213426466</v>
      </c>
      <c r="AI274" s="26">
        <v>0.6958978418582813</v>
      </c>
      <c r="AJ274" s="26">
        <v>0</v>
      </c>
    </row>
    <row r="275" spans="9:36">
      <c r="I275" s="42">
        <v>3.9E-2</v>
      </c>
      <c r="J275" s="35">
        <v>-230.3674164</v>
      </c>
      <c r="K275" s="25">
        <v>9.4488195999999997E-2</v>
      </c>
      <c r="L275" s="25">
        <v>-0.893700838</v>
      </c>
      <c r="M275" s="25">
        <v>-1.1338583229999999</v>
      </c>
      <c r="N275" s="25">
        <v>-1.275590658</v>
      </c>
      <c r="O275" s="25">
        <v>-1.0826771260000001</v>
      </c>
      <c r="P275" s="25">
        <v>-0.59842521000000004</v>
      </c>
      <c r="Q275" s="25">
        <v>-0.16929134700000001</v>
      </c>
      <c r="R275" s="25">
        <v>0</v>
      </c>
      <c r="S275" s="25">
        <v>0</v>
      </c>
      <c r="T275" s="25">
        <v>81</v>
      </c>
      <c r="Z275" s="67">
        <v>3.9E-2</v>
      </c>
      <c r="AA275" s="66">
        <f t="shared" si="6"/>
        <v>-2.3274477559814866E-2</v>
      </c>
      <c r="AB275" s="26">
        <v>1.7603120179325884</v>
      </c>
      <c r="AC275" s="26">
        <v>1.5048166686216227</v>
      </c>
      <c r="AD275" s="26">
        <v>1.2966837601600454</v>
      </c>
      <c r="AE275" s="26">
        <v>1.0685818058020431</v>
      </c>
      <c r="AF275" s="26">
        <v>0.93942710753380765</v>
      </c>
      <c r="AG275" s="26">
        <v>0.73469476874909367</v>
      </c>
      <c r="AH275" s="26">
        <v>0.66324342632532163</v>
      </c>
      <c r="AI275" s="26">
        <v>0.64224661819616946</v>
      </c>
      <c r="AJ275" s="26">
        <v>0</v>
      </c>
    </row>
    <row r="276" spans="9:36">
      <c r="I276" s="42">
        <v>3.9199999999999999E-2</v>
      </c>
      <c r="J276" s="35">
        <v>-230.3674164</v>
      </c>
      <c r="K276" s="25">
        <v>4.3307268000000003E-2</v>
      </c>
      <c r="L276" s="25">
        <v>-0.93307077800000005</v>
      </c>
      <c r="M276" s="25">
        <v>-1.165354311</v>
      </c>
      <c r="N276" s="25">
        <v>-1.307086467</v>
      </c>
      <c r="O276" s="25">
        <v>-1.114173173</v>
      </c>
      <c r="P276" s="25">
        <v>-0.62992113699999996</v>
      </c>
      <c r="Q276" s="25">
        <v>-0.188976332</v>
      </c>
      <c r="R276" s="25">
        <v>0</v>
      </c>
      <c r="S276" s="25">
        <v>0</v>
      </c>
      <c r="T276" s="25">
        <v>81</v>
      </c>
      <c r="Z276" s="67">
        <v>3.9199999999999999E-2</v>
      </c>
      <c r="AA276" s="66">
        <f t="shared" si="6"/>
        <v>-2.3274477559814866E-2</v>
      </c>
      <c r="AB276" s="26">
        <v>1.6590157358741642</v>
      </c>
      <c r="AC276" s="26">
        <v>1.4073414753128617</v>
      </c>
      <c r="AD276" s="26">
        <v>1.2017962663184079</v>
      </c>
      <c r="AE276" s="26">
        <v>0.97770831057867558</v>
      </c>
      <c r="AF276" s="26">
        <v>0.85289094408371935</v>
      </c>
      <c r="AG276" s="26">
        <v>0.65812208556891294</v>
      </c>
      <c r="AH276" s="26">
        <v>0.59774952346249544</v>
      </c>
      <c r="AI276" s="26">
        <v>0.58860603027929392</v>
      </c>
      <c r="AJ276" s="26">
        <v>0</v>
      </c>
    </row>
    <row r="277" spans="9:36">
      <c r="I277" s="42">
        <v>3.9399999999999998E-2</v>
      </c>
      <c r="J277" s="35">
        <v>-230.3674164</v>
      </c>
      <c r="K277" s="25">
        <v>3.9372490000000003E-3</v>
      </c>
      <c r="L277" s="25">
        <v>-0.96456670499999997</v>
      </c>
      <c r="M277" s="25">
        <v>-1.196850178</v>
      </c>
      <c r="N277" s="25">
        <v>-1.3385823939999999</v>
      </c>
      <c r="O277" s="25">
        <v>-1.1456691000000001</v>
      </c>
      <c r="P277" s="25">
        <v>-0.65748011799999995</v>
      </c>
      <c r="Q277" s="25">
        <v>-0.21259830800000001</v>
      </c>
      <c r="R277" s="25">
        <v>0</v>
      </c>
      <c r="S277" s="25">
        <v>0</v>
      </c>
      <c r="T277" s="25">
        <v>81</v>
      </c>
      <c r="Z277" s="67">
        <v>3.9399999999999998E-2</v>
      </c>
      <c r="AA277" s="66">
        <f t="shared" si="6"/>
        <v>-2.3274477559814866E-2</v>
      </c>
      <c r="AB277" s="26">
        <v>1.5593554767029389</v>
      </c>
      <c r="AC277" s="26">
        <v>1.3113394590804563</v>
      </c>
      <c r="AD277" s="26">
        <v>1.1082998498215535</v>
      </c>
      <c r="AE277" s="26">
        <v>0.88808959382473818</v>
      </c>
      <c r="AF277" s="26">
        <v>0.76744604717312737</v>
      </c>
      <c r="AG277" s="26">
        <v>0.58228836922404803</v>
      </c>
      <c r="AH277" s="26">
        <v>0.53263059269432111</v>
      </c>
      <c r="AI277" s="26">
        <v>0.53501110406476104</v>
      </c>
      <c r="AJ277" s="26">
        <v>0</v>
      </c>
    </row>
    <row r="278" spans="9:36">
      <c r="I278" s="42">
        <v>3.9600000000000003E-2</v>
      </c>
      <c r="J278" s="35">
        <v>-226.39556880000001</v>
      </c>
      <c r="K278" s="25">
        <v>-3.5432711999999998E-2</v>
      </c>
      <c r="L278" s="25">
        <v>-0.99212562699999995</v>
      </c>
      <c r="M278" s="25">
        <v>-1.220472094</v>
      </c>
      <c r="N278" s="25">
        <v>-1.3622044289999999</v>
      </c>
      <c r="O278" s="25">
        <v>-1.173228022</v>
      </c>
      <c r="P278" s="25">
        <v>-0.68503897999999996</v>
      </c>
      <c r="Q278" s="25">
        <v>-0.232283293</v>
      </c>
      <c r="R278" s="25">
        <v>0</v>
      </c>
      <c r="S278" s="25">
        <v>0</v>
      </c>
      <c r="T278" s="25">
        <v>81</v>
      </c>
      <c r="Z278" s="67">
        <v>3.9600000000000003E-2</v>
      </c>
      <c r="AA278" s="66">
        <f t="shared" si="6"/>
        <v>-2.2873193909193498E-2</v>
      </c>
      <c r="AB278" s="26">
        <v>1.4613346566888001</v>
      </c>
      <c r="AC278" s="26">
        <v>1.2168223105591756</v>
      </c>
      <c r="AD278" s="26">
        <v>1.0162095352317597</v>
      </c>
      <c r="AE278" s="26">
        <v>0.79974578674001062</v>
      </c>
      <c r="AF278" s="26">
        <v>0.68311737041805676</v>
      </c>
      <c r="AG278" s="26">
        <v>0.50722586493048938</v>
      </c>
      <c r="AH278" s="26">
        <v>0.46792221987657712</v>
      </c>
      <c r="AI278" s="26">
        <v>0.48149663304580359</v>
      </c>
      <c r="AJ278" s="26">
        <v>0</v>
      </c>
    </row>
    <row r="279" spans="9:36">
      <c r="I279" s="42">
        <v>3.9800000000000002E-2</v>
      </c>
      <c r="J279" s="35">
        <v>-226.39556880000001</v>
      </c>
      <c r="K279" s="25">
        <v>-6.6929198999999995E-2</v>
      </c>
      <c r="L279" s="25">
        <v>-1.0118111380000001</v>
      </c>
      <c r="M279" s="25">
        <v>-1.2362205390000001</v>
      </c>
      <c r="N279" s="25">
        <v>-1.3818898799999999</v>
      </c>
      <c r="O279" s="25">
        <v>-1.1968505389999999</v>
      </c>
      <c r="P279" s="25">
        <v>-0.71259850300000005</v>
      </c>
      <c r="Q279" s="25">
        <v>-0.25196856299999998</v>
      </c>
      <c r="R279" s="25">
        <v>0</v>
      </c>
      <c r="S279" s="25">
        <v>0</v>
      </c>
      <c r="T279" s="25">
        <v>81</v>
      </c>
      <c r="Z279" s="67">
        <v>3.9800000000000002E-2</v>
      </c>
      <c r="AA279" s="66">
        <f t="shared" si="6"/>
        <v>-2.2873193909193498E-2</v>
      </c>
      <c r="AB279" s="26">
        <v>1.3650163537125923</v>
      </c>
      <c r="AC279" s="26">
        <v>1.1238366683856618</v>
      </c>
      <c r="AD279" s="26">
        <v>0.92556610918318438</v>
      </c>
      <c r="AE279" s="26">
        <v>0.71271196433643913</v>
      </c>
      <c r="AF279" s="26">
        <v>0.59993750458944717</v>
      </c>
      <c r="AG279" s="26">
        <v>0.43296696080165564</v>
      </c>
      <c r="AH279" s="26">
        <v>0.4036588642587583</v>
      </c>
      <c r="AI279" s="26">
        <v>0.42809665261339552</v>
      </c>
      <c r="AJ279" s="26">
        <v>0</v>
      </c>
    </row>
    <row r="280" spans="9:36">
      <c r="I280" s="42">
        <v>0.04</v>
      </c>
      <c r="J280" s="35">
        <v>-222.4237061</v>
      </c>
      <c r="K280" s="25">
        <v>-9.0551182999999993E-2</v>
      </c>
      <c r="L280" s="25">
        <v>-1.0354331729999999</v>
      </c>
      <c r="M280" s="25">
        <v>-1.2519685030000001</v>
      </c>
      <c r="N280" s="25">
        <v>-1.3976378439999999</v>
      </c>
      <c r="O280" s="25">
        <v>-1.216535449</v>
      </c>
      <c r="P280" s="25">
        <v>-0.73622047899999998</v>
      </c>
      <c r="Q280" s="25">
        <v>-0.271653533</v>
      </c>
      <c r="R280" s="25">
        <v>0</v>
      </c>
      <c r="S280" s="25">
        <v>0</v>
      </c>
      <c r="T280" s="25">
        <v>81</v>
      </c>
      <c r="Z280" s="67">
        <v>0.04</v>
      </c>
      <c r="AA280" s="66">
        <f t="shared" si="6"/>
        <v>-2.2471908732989144E-2</v>
      </c>
      <c r="AB280" s="26">
        <v>1.2703514168574241</v>
      </c>
      <c r="AC280" s="26">
        <v>1.0323668770534138</v>
      </c>
      <c r="AD280" s="26">
        <v>0.83636664418142159</v>
      </c>
      <c r="AE280" s="26">
        <v>0.62699890268726932</v>
      </c>
      <c r="AF280" s="26">
        <v>0.51792707056989362</v>
      </c>
      <c r="AG280" s="26">
        <v>0.35954323151122342</v>
      </c>
      <c r="AH280" s="26">
        <v>0.33987559689682872</v>
      </c>
      <c r="AI280" s="26">
        <v>0.37484535331965041</v>
      </c>
      <c r="AJ280" s="26">
        <v>0</v>
      </c>
    </row>
    <row r="281" spans="9:36">
      <c r="I281" s="42">
        <v>4.02E-2</v>
      </c>
      <c r="J281" s="35">
        <v>-222.4237061</v>
      </c>
      <c r="K281" s="25">
        <v>-0.11023616</v>
      </c>
      <c r="L281" s="25">
        <v>-1.0511810180000001</v>
      </c>
      <c r="M281" s="25">
        <v>-1.26377958</v>
      </c>
      <c r="N281" s="25">
        <v>-1.409448743</v>
      </c>
      <c r="O281" s="25">
        <v>-1.2362204189999999</v>
      </c>
      <c r="P281" s="25">
        <v>-0.75590550899999998</v>
      </c>
      <c r="Q281" s="25">
        <v>-0.29133853300000001</v>
      </c>
      <c r="R281" s="25">
        <v>0</v>
      </c>
      <c r="S281" s="25">
        <v>0</v>
      </c>
      <c r="T281" s="25">
        <v>81</v>
      </c>
      <c r="Z281" s="67">
        <v>4.02E-2</v>
      </c>
      <c r="AA281" s="66">
        <f t="shared" si="6"/>
        <v>-2.2471908732989144E-2</v>
      </c>
      <c r="AB281" s="26">
        <v>1.1773950727853153</v>
      </c>
      <c r="AC281" s="26">
        <v>0.94245166321931573</v>
      </c>
      <c r="AD281" s="26">
        <v>0.74864411549330256</v>
      </c>
      <c r="AE281" s="26">
        <v>0.5426352737827409</v>
      </c>
      <c r="AF281" s="26">
        <v>0.43711375455460821</v>
      </c>
      <c r="AG281" s="26">
        <v>0.28698468858064474</v>
      </c>
      <c r="AH281" s="26">
        <v>0.27660573748678247</v>
      </c>
      <c r="AI281" s="26">
        <v>0.32177637787099561</v>
      </c>
      <c r="AJ281" s="26">
        <v>0</v>
      </c>
    </row>
    <row r="282" spans="9:36">
      <c r="I282" s="42">
        <v>4.0399999999999998E-2</v>
      </c>
      <c r="J282" s="35">
        <v>-222.4237061</v>
      </c>
      <c r="K282" s="25">
        <v>-0.122047133</v>
      </c>
      <c r="L282" s="25">
        <v>-1.0629919759999999</v>
      </c>
      <c r="M282" s="25">
        <v>-1.2716534129999999</v>
      </c>
      <c r="N282" s="25">
        <v>-1.4212597600000001</v>
      </c>
      <c r="O282" s="25">
        <v>-1.2480314969999999</v>
      </c>
      <c r="P282" s="25">
        <v>-0.775590479</v>
      </c>
      <c r="Q282" s="25">
        <v>-0.31102338200000001</v>
      </c>
      <c r="R282" s="25">
        <v>0</v>
      </c>
      <c r="S282" s="25">
        <v>0</v>
      </c>
      <c r="T282" s="25">
        <v>81</v>
      </c>
      <c r="Z282" s="67">
        <v>4.0399999999999998E-2</v>
      </c>
      <c r="AA282" s="66">
        <f t="shared" si="6"/>
        <v>-2.2471908732989144E-2</v>
      </c>
      <c r="AB282" s="26">
        <v>1.0860936429951975</v>
      </c>
      <c r="AC282" s="26">
        <v>0.85407054327753373</v>
      </c>
      <c r="AD282" s="26">
        <v>0.66239091931607286</v>
      </c>
      <c r="AE282" s="26">
        <v>0.45962747533914644</v>
      </c>
      <c r="AF282" s="26">
        <v>0.35751434149374511</v>
      </c>
      <c r="AG282" s="26">
        <v>0.2153203059762222</v>
      </c>
      <c r="AH282" s="26">
        <v>0.21388293213628909</v>
      </c>
      <c r="AI282" s="26">
        <v>0.26892335446617122</v>
      </c>
      <c r="AJ282" s="26">
        <v>0</v>
      </c>
    </row>
    <row r="283" spans="9:36">
      <c r="I283" s="42">
        <v>4.0599999999999997E-2</v>
      </c>
      <c r="J283" s="35">
        <v>-218.45185849999999</v>
      </c>
      <c r="K283" s="25">
        <v>-0.12992125700000001</v>
      </c>
      <c r="L283" s="25">
        <v>-1.070866227</v>
      </c>
      <c r="M283" s="25">
        <v>-1.275590478</v>
      </c>
      <c r="N283" s="25">
        <v>-1.4251968859999999</v>
      </c>
      <c r="O283" s="25">
        <v>-1.2598425150000001</v>
      </c>
      <c r="P283" s="25">
        <v>-0.791338443</v>
      </c>
      <c r="Q283" s="25">
        <v>-0.32677146699999998</v>
      </c>
      <c r="R283" s="25">
        <v>0</v>
      </c>
      <c r="S283" s="25">
        <v>0</v>
      </c>
      <c r="T283" s="25">
        <v>81</v>
      </c>
      <c r="Z283" s="67">
        <v>4.0599999999999997E-2</v>
      </c>
      <c r="AA283" s="66">
        <f t="shared" si="6"/>
        <v>-2.2070625082367776E-2</v>
      </c>
      <c r="AB283" s="26">
        <v>0.99643651868440186</v>
      </c>
      <c r="AC283" s="26">
        <v>0.76722113481810683</v>
      </c>
      <c r="AD283" s="26">
        <v>0.57760868555451739</v>
      </c>
      <c r="AE283" s="26">
        <v>0.37798375880066049</v>
      </c>
      <c r="AF283" s="26">
        <v>0.27914383064876486</v>
      </c>
      <c r="AG283" s="26">
        <v>0.14457605095575593</v>
      </c>
      <c r="AH283" s="26">
        <v>0.15173933805309867</v>
      </c>
      <c r="AI283" s="26">
        <v>0.21631968323395986</v>
      </c>
      <c r="AJ283" s="26">
        <v>0</v>
      </c>
    </row>
    <row r="284" spans="9:36">
      <c r="I284" s="42">
        <v>4.0800000000000003E-2</v>
      </c>
      <c r="J284" s="35">
        <v>-218.45185849999999</v>
      </c>
      <c r="K284" s="25">
        <v>-0.133858278</v>
      </c>
      <c r="L284" s="25">
        <v>-1.074803293</v>
      </c>
      <c r="M284" s="25">
        <v>-1.275590658</v>
      </c>
      <c r="N284" s="25">
        <v>-1.429133773</v>
      </c>
      <c r="O284" s="25">
        <v>-1.2716535330000001</v>
      </c>
      <c r="P284" s="25">
        <v>-0.80708664699999999</v>
      </c>
      <c r="Q284" s="25">
        <v>-0.346456767</v>
      </c>
      <c r="R284" s="25">
        <v>0</v>
      </c>
      <c r="S284" s="25">
        <v>0</v>
      </c>
      <c r="T284" s="25">
        <v>81</v>
      </c>
      <c r="Z284" s="67">
        <v>4.0800000000000003E-2</v>
      </c>
      <c r="AA284" s="66">
        <f t="shared" si="6"/>
        <v>-2.2070625082367776E-2</v>
      </c>
      <c r="AB284" s="26">
        <v>0.90848106757194391</v>
      </c>
      <c r="AC284" s="26">
        <v>0.68194219398052147</v>
      </c>
      <c r="AD284" s="26">
        <v>0.49432971417052851</v>
      </c>
      <c r="AE284" s="26">
        <v>0.29773059942471114</v>
      </c>
      <c r="AF284" s="26">
        <v>0.20202672902669255</v>
      </c>
      <c r="AG284" s="26">
        <v>7.4778121374326156E-2</v>
      </c>
      <c r="AH284" s="26">
        <v>9.0205528013917166E-2</v>
      </c>
      <c r="AI284" s="26">
        <v>0.16399767296723702</v>
      </c>
      <c r="AJ284" s="26">
        <v>0</v>
      </c>
    </row>
    <row r="285" spans="9:36">
      <c r="I285" s="42">
        <v>4.1000000000000002E-2</v>
      </c>
      <c r="J285" s="35">
        <v>-218.45185849999999</v>
      </c>
      <c r="K285" s="25">
        <v>-0.137795269</v>
      </c>
      <c r="L285" s="25">
        <v>-1.07874012</v>
      </c>
      <c r="M285" s="25">
        <v>-1.2716535330000001</v>
      </c>
      <c r="N285" s="25">
        <v>-1.433070898</v>
      </c>
      <c r="O285" s="25">
        <v>-1.275590658</v>
      </c>
      <c r="P285" s="25">
        <v>-0.81889766500000005</v>
      </c>
      <c r="Q285" s="25">
        <v>-0.362204731</v>
      </c>
      <c r="R285" s="25">
        <v>0</v>
      </c>
      <c r="S285" s="25">
        <v>0</v>
      </c>
      <c r="T285" s="25">
        <v>81</v>
      </c>
      <c r="Z285" s="67">
        <v>4.1000000000000002E-2</v>
      </c>
      <c r="AA285" s="66">
        <f t="shared" si="6"/>
        <v>-2.2070625082367776E-2</v>
      </c>
      <c r="AB285" s="26">
        <v>0.82217609640274281</v>
      </c>
      <c r="AC285" s="26">
        <v>0.59821342143960743</v>
      </c>
      <c r="AD285" s="26">
        <v>0.41254538731874657</v>
      </c>
      <c r="AE285" s="26">
        <v>0.21887229547374976</v>
      </c>
      <c r="AF285" s="26">
        <v>0.12617700781788305</v>
      </c>
      <c r="AG285" s="26">
        <v>5.9522543692504442E-3</v>
      </c>
      <c r="AH285" s="26">
        <v>2.9312504391556232E-2</v>
      </c>
      <c r="AI285" s="26">
        <v>0.11198950407514459</v>
      </c>
      <c r="AJ285" s="26">
        <v>0</v>
      </c>
    </row>
    <row r="286" spans="9:36">
      <c r="I286" s="42">
        <v>4.1200000000000001E-2</v>
      </c>
      <c r="J286" s="35">
        <v>-222.4237061</v>
      </c>
      <c r="K286" s="25">
        <v>-0.137795269</v>
      </c>
      <c r="L286" s="25">
        <v>-1.0748032329999999</v>
      </c>
      <c r="M286" s="25">
        <v>-1.2716535330000001</v>
      </c>
      <c r="N286" s="25">
        <v>-1.429133773</v>
      </c>
      <c r="O286" s="25">
        <v>-1.2795275450000001</v>
      </c>
      <c r="P286" s="25">
        <v>-0.83070862300000003</v>
      </c>
      <c r="Q286" s="25">
        <v>-0.37795272400000002</v>
      </c>
      <c r="R286" s="25">
        <v>0</v>
      </c>
      <c r="S286" s="25">
        <v>0</v>
      </c>
      <c r="T286" s="25">
        <v>81</v>
      </c>
      <c r="Z286" s="67">
        <v>4.1200000000000001E-2</v>
      </c>
      <c r="AA286" s="66">
        <f t="shared" si="6"/>
        <v>-2.2471908732989144E-2</v>
      </c>
      <c r="AB286" s="26">
        <v>0.73751040636494269</v>
      </c>
      <c r="AC286" s="26">
        <v>0.51603165410119045</v>
      </c>
      <c r="AD286" s="26">
        <v>0.33225666863596648</v>
      </c>
      <c r="AE286" s="26">
        <v>0.14141552549540709</v>
      </c>
      <c r="AF286" s="26">
        <v>5.1607402095217157E-2</v>
      </c>
      <c r="AG286" s="26">
        <v>-6.1878633348513574E-2</v>
      </c>
      <c r="AH286" s="26">
        <v>-3.0910079646844262E-2</v>
      </c>
      <c r="AI286" s="26">
        <v>6.0327025601840084E-2</v>
      </c>
      <c r="AJ286" s="26">
        <v>0</v>
      </c>
    </row>
    <row r="287" spans="9:36">
      <c r="I287" s="42">
        <v>4.1399999999999999E-2</v>
      </c>
      <c r="J287" s="35">
        <v>-222.4237061</v>
      </c>
      <c r="K287" s="25">
        <v>-0.133858278</v>
      </c>
      <c r="L287" s="25">
        <v>-1.070866227</v>
      </c>
      <c r="M287" s="25">
        <v>-1.26377976</v>
      </c>
      <c r="N287" s="25">
        <v>-1.429133773</v>
      </c>
      <c r="O287" s="25">
        <v>-1.2834646700000001</v>
      </c>
      <c r="P287" s="25">
        <v>-0.83858269500000004</v>
      </c>
      <c r="Q287" s="25">
        <v>-0.39370065799999998</v>
      </c>
      <c r="R287" s="25">
        <v>0</v>
      </c>
      <c r="S287" s="25">
        <v>0</v>
      </c>
      <c r="T287" s="25">
        <v>81</v>
      </c>
      <c r="Z287" s="67">
        <v>4.1399999999999999E-2</v>
      </c>
      <c r="AA287" s="66">
        <f t="shared" si="6"/>
        <v>-2.2471908732989144E-2</v>
      </c>
      <c r="AB287" s="26">
        <v>0.65441392017202848</v>
      </c>
      <c r="AC287" s="26">
        <v>0.4353588592666181</v>
      </c>
      <c r="AD287" s="26">
        <v>0.2534388729086296</v>
      </c>
      <c r="AE287" s="26">
        <v>6.5351078431289983E-2</v>
      </c>
      <c r="AF287" s="26">
        <v>-2.1678706405608646E-2</v>
      </c>
      <c r="AG287" s="26">
        <v>-0.12869424097768192</v>
      </c>
      <c r="AH287" s="26">
        <v>-9.0433290910703457E-2</v>
      </c>
      <c r="AI287" s="26">
        <v>9.0418483056541894E-3</v>
      </c>
      <c r="AJ287" s="26">
        <v>0</v>
      </c>
    </row>
    <row r="288" spans="9:36">
      <c r="I288" s="42">
        <v>4.1599999999999998E-2</v>
      </c>
      <c r="J288" s="35">
        <v>-226.39556880000001</v>
      </c>
      <c r="K288" s="25">
        <v>-0.12992125700000001</v>
      </c>
      <c r="L288" s="25">
        <v>-1.066929282</v>
      </c>
      <c r="M288" s="25">
        <v>-1.2598425150000001</v>
      </c>
      <c r="N288" s="25">
        <v>-1.42126006</v>
      </c>
      <c r="O288" s="25">
        <v>-1.2834646700000001</v>
      </c>
      <c r="P288" s="25">
        <v>-0.85039353299999998</v>
      </c>
      <c r="Q288" s="25">
        <v>-0.40944865200000002</v>
      </c>
      <c r="R288" s="25">
        <v>0</v>
      </c>
      <c r="S288" s="25">
        <v>0</v>
      </c>
      <c r="T288" s="25">
        <v>81</v>
      </c>
      <c r="Z288" s="67">
        <v>4.1599999999999998E-2</v>
      </c>
      <c r="AA288" s="66">
        <f t="shared" si="6"/>
        <v>-2.2873193909193498E-2</v>
      </c>
      <c r="AB288" s="26">
        <v>0.57293417563372862</v>
      </c>
      <c r="AC288" s="26">
        <v>0.35622109923841161</v>
      </c>
      <c r="AD288" s="26">
        <v>0.17611056813939718</v>
      </c>
      <c r="AE288" s="26">
        <v>-9.3072426437246225E-3</v>
      </c>
      <c r="AF288" s="26">
        <v>-9.3667771445104353E-2</v>
      </c>
      <c r="AG288" s="26">
        <v>-0.19447536562667381</v>
      </c>
      <c r="AH288" s="26">
        <v>-0.14923066011483216</v>
      </c>
      <c r="AI288" s="26">
        <v>-4.1835600202672928E-2</v>
      </c>
      <c r="AJ288" s="26">
        <v>0</v>
      </c>
    </row>
    <row r="289" spans="9:36">
      <c r="I289" s="42">
        <v>4.1799999999999997E-2</v>
      </c>
      <c r="J289" s="35">
        <v>-226.39556880000001</v>
      </c>
      <c r="K289" s="25">
        <v>-0.125984191</v>
      </c>
      <c r="L289" s="25">
        <v>-1.066929102</v>
      </c>
      <c r="M289" s="25">
        <v>-1.251968443</v>
      </c>
      <c r="N289" s="25">
        <v>-1.417322814</v>
      </c>
      <c r="O289" s="25">
        <v>-1.2834646700000001</v>
      </c>
      <c r="P289" s="25">
        <v>-0.85433071900000002</v>
      </c>
      <c r="Q289" s="25">
        <v>-0.42519691599999998</v>
      </c>
      <c r="R289" s="25">
        <v>0</v>
      </c>
      <c r="S289" s="25">
        <v>0</v>
      </c>
      <c r="T289" s="25">
        <v>81</v>
      </c>
      <c r="Z289" s="67">
        <v>4.1799999999999997E-2</v>
      </c>
      <c r="AA289" s="66">
        <f t="shared" si="6"/>
        <v>-2.2873193909193498E-2</v>
      </c>
      <c r="AB289" s="26">
        <v>0.49301369386628602</v>
      </c>
      <c r="AC289" s="26">
        <v>0.27858960477582806</v>
      </c>
      <c r="AD289" s="26">
        <v>0.10025436183008259</v>
      </c>
      <c r="AE289" s="26">
        <v>-8.2564244997165442E-2</v>
      </c>
      <c r="AF289" s="26">
        <v>-0.16435456628545422</v>
      </c>
      <c r="AG289" s="26">
        <v>-0.25920323676327162</v>
      </c>
      <c r="AH289" s="26">
        <v>-0.20727564237177479</v>
      </c>
      <c r="AI289" s="26">
        <v>-9.2275443726463444E-2</v>
      </c>
      <c r="AJ289" s="26">
        <v>0</v>
      </c>
    </row>
    <row r="290" spans="9:36">
      <c r="I290" s="42">
        <v>4.2000000000000003E-2</v>
      </c>
      <c r="J290" s="35">
        <v>-230.3674164</v>
      </c>
      <c r="K290" s="25">
        <v>-0.11811024000000001</v>
      </c>
      <c r="L290" s="25">
        <v>-1.0629920960000001</v>
      </c>
      <c r="M290" s="25">
        <v>-1.244094491</v>
      </c>
      <c r="N290" s="25">
        <v>-1.409448743</v>
      </c>
      <c r="O290" s="25">
        <v>-1.2795275450000001</v>
      </c>
      <c r="P290" s="25">
        <v>-0.85826778400000003</v>
      </c>
      <c r="Q290" s="25">
        <v>-0.43700787400000002</v>
      </c>
      <c r="R290" s="25">
        <v>0</v>
      </c>
      <c r="S290" s="25">
        <v>0</v>
      </c>
      <c r="T290" s="25">
        <v>81</v>
      </c>
      <c r="Z290" s="67">
        <v>4.2000000000000003E-2</v>
      </c>
      <c r="AA290" s="66">
        <f t="shared" si="6"/>
        <v>-2.3274477559814866E-2</v>
      </c>
      <c r="AB290" s="26">
        <v>0.41470383254444249</v>
      </c>
      <c r="AC290" s="26">
        <v>0.2024945558197013</v>
      </c>
      <c r="AD290" s="26">
        <v>2.5893105256780583E-2</v>
      </c>
      <c r="AE290" s="26">
        <v>-0.15440329050268364</v>
      </c>
      <c r="AF290" s="26">
        <v>-0.23372420571944424</v>
      </c>
      <c r="AG290" s="26">
        <v>-0.32285982187139689</v>
      </c>
      <c r="AH290" s="26">
        <v>-0.26454364470253017</v>
      </c>
      <c r="AI290" s="26">
        <v>-0.14224890411292085</v>
      </c>
      <c r="AJ290" s="26">
        <v>0</v>
      </c>
    </row>
    <row r="291" spans="9:36">
      <c r="I291" s="42">
        <v>4.2200000000000001E-2</v>
      </c>
      <c r="J291" s="35">
        <v>-230.3674164</v>
      </c>
      <c r="K291" s="25">
        <v>-0.114173234</v>
      </c>
      <c r="L291" s="25">
        <v>-1.05905509</v>
      </c>
      <c r="M291" s="25">
        <v>-1.2322835329999999</v>
      </c>
      <c r="N291" s="25">
        <v>-1.397637904</v>
      </c>
      <c r="O291" s="25">
        <v>-1.275590658</v>
      </c>
      <c r="P291" s="25">
        <v>-0.86220473099999995</v>
      </c>
      <c r="Q291" s="25">
        <v>-0.45275583800000002</v>
      </c>
      <c r="R291" s="25">
        <v>0</v>
      </c>
      <c r="S291" s="25">
        <v>0</v>
      </c>
      <c r="T291" s="25">
        <v>81</v>
      </c>
      <c r="Z291" s="67">
        <v>4.2200000000000001E-2</v>
      </c>
      <c r="AA291" s="66">
        <f t="shared" si="6"/>
        <v>-2.3274477559814866E-2</v>
      </c>
      <c r="AB291" s="26">
        <v>0.33795003322857897</v>
      </c>
      <c r="AC291" s="26">
        <v>0.12791001804933763</v>
      </c>
      <c r="AD291" s="26">
        <v>-4.6987922800752875E-2</v>
      </c>
      <c r="AE291" s="26">
        <v>-0.22482742141608292</v>
      </c>
      <c r="AF291" s="26">
        <v>-0.3017706839833354</v>
      </c>
      <c r="AG291" s="26">
        <v>-0.38542730857643837</v>
      </c>
      <c r="AH291" s="26">
        <v>-0.32100979761187132</v>
      </c>
      <c r="AI291" s="26">
        <v>-0.19172767027793411</v>
      </c>
      <c r="AJ291" s="26">
        <v>0</v>
      </c>
    </row>
    <row r="292" spans="9:36">
      <c r="I292" s="42">
        <v>4.24E-2</v>
      </c>
      <c r="J292" s="35">
        <v>-230.3674164</v>
      </c>
      <c r="K292" s="25">
        <v>-0.106299214</v>
      </c>
      <c r="L292" s="25">
        <v>-1.0511811980000001</v>
      </c>
      <c r="M292" s="25">
        <v>-1.2204725750000001</v>
      </c>
      <c r="N292" s="25">
        <v>-1.3897638329999999</v>
      </c>
      <c r="O292" s="25">
        <v>-1.2677166470000001</v>
      </c>
      <c r="P292" s="25">
        <v>-0.86220473099999995</v>
      </c>
      <c r="Q292" s="25">
        <v>-0.46456682599999999</v>
      </c>
      <c r="R292" s="25">
        <v>0</v>
      </c>
      <c r="S292" s="25">
        <v>0</v>
      </c>
      <c r="T292" s="25">
        <v>81</v>
      </c>
      <c r="Z292" s="67">
        <v>4.24E-2</v>
      </c>
      <c r="AA292" s="66">
        <f t="shared" si="6"/>
        <v>-2.3274477559814866E-2</v>
      </c>
      <c r="AB292" s="26">
        <v>0.26280866360189958</v>
      </c>
      <c r="AC292" s="26">
        <v>5.4869266381809875E-2</v>
      </c>
      <c r="AD292" s="26">
        <v>-0.11836414317308171</v>
      </c>
      <c r="AE292" s="26">
        <v>-0.293819002306066</v>
      </c>
      <c r="AF292" s="26">
        <v>-0.36847884434739314</v>
      </c>
      <c r="AG292" s="26">
        <v>-0.44688848378344603</v>
      </c>
      <c r="AH292" s="26">
        <v>-0.3766511386047921</v>
      </c>
      <c r="AI292" s="26">
        <v>-0.24068447298832762</v>
      </c>
      <c r="AJ292" s="26">
        <v>0</v>
      </c>
    </row>
    <row r="293" spans="9:36">
      <c r="I293" s="42">
        <v>4.2599999999999999E-2</v>
      </c>
      <c r="J293" s="35">
        <v>-230.3674164</v>
      </c>
      <c r="K293" s="25">
        <v>-9.8425194999999993E-2</v>
      </c>
      <c r="L293" s="25">
        <v>-1.047244072</v>
      </c>
      <c r="M293" s="25">
        <v>-1.2125984430000001</v>
      </c>
      <c r="N293" s="25">
        <v>-1.3779529939999999</v>
      </c>
      <c r="O293" s="25">
        <v>-1.2637796400000001</v>
      </c>
      <c r="P293" s="25">
        <v>-0.86220473099999995</v>
      </c>
      <c r="Q293" s="25">
        <v>-0.47244095800000002</v>
      </c>
      <c r="R293" s="25">
        <v>0</v>
      </c>
      <c r="S293" s="25">
        <v>0</v>
      </c>
      <c r="T293" s="25">
        <v>81</v>
      </c>
      <c r="Z293" s="67">
        <v>4.2599999999999999E-2</v>
      </c>
      <c r="AA293" s="66">
        <f t="shared" si="6"/>
        <v>-2.3274477559814866E-2</v>
      </c>
      <c r="AB293" s="26">
        <v>0.18929292358571281</v>
      </c>
      <c r="AC293" s="26">
        <v>-1.6613156166587248E-2</v>
      </c>
      <c r="AD293" s="26">
        <v>-0.1882209798216487</v>
      </c>
      <c r="AE293" s="26">
        <v>-0.36136339392598443</v>
      </c>
      <c r="AF293" s="26">
        <v>-0.43383315786477511</v>
      </c>
      <c r="AG293" s="26">
        <v>-0.50722484106646326</v>
      </c>
      <c r="AH293" s="26">
        <v>-0.43144476843494189</v>
      </c>
      <c r="AI293" s="26">
        <v>-0.2890929392790319</v>
      </c>
      <c r="AJ293" s="26">
        <v>0</v>
      </c>
    </row>
    <row r="294" spans="9:36">
      <c r="I294" s="42">
        <v>4.2799999999999998E-2</v>
      </c>
      <c r="J294" s="35">
        <v>-230.3674164</v>
      </c>
      <c r="K294" s="25">
        <v>-9.0551182999999993E-2</v>
      </c>
      <c r="L294" s="25">
        <v>-1.0354331729999999</v>
      </c>
      <c r="M294" s="25">
        <v>-1.196850419</v>
      </c>
      <c r="N294" s="25">
        <v>-1.366141796</v>
      </c>
      <c r="O294" s="25">
        <v>-1.2559054489999999</v>
      </c>
      <c r="P294" s="25">
        <v>-0.86220473099999995</v>
      </c>
      <c r="Q294" s="25">
        <v>-0.484252036</v>
      </c>
      <c r="R294" s="25">
        <v>0</v>
      </c>
      <c r="S294" s="25">
        <v>0</v>
      </c>
      <c r="T294" s="25">
        <v>81</v>
      </c>
      <c r="Z294" s="67">
        <v>4.2799999999999998E-2</v>
      </c>
      <c r="AA294" s="66">
        <f t="shared" si="6"/>
        <v>-2.3274477559814866E-2</v>
      </c>
      <c r="AB294" s="26">
        <v>0.11741181744516106</v>
      </c>
      <c r="AC294" s="26">
        <v>-8.6526089788628205E-2</v>
      </c>
      <c r="AD294" s="26">
        <v>-0.25654698269377979</v>
      </c>
      <c r="AE294" s="26">
        <v>-0.42744804351577437</v>
      </c>
      <c r="AF294" s="26">
        <v>-0.49781934574598119</v>
      </c>
      <c r="AG294" s="26">
        <v>-0.56641817438805842</v>
      </c>
      <c r="AH294" s="26">
        <v>-0.48536817223997708</v>
      </c>
      <c r="AI294" s="26">
        <v>-0.33692724271270452</v>
      </c>
      <c r="AJ294" s="26">
        <v>0</v>
      </c>
    </row>
    <row r="295" spans="9:36">
      <c r="I295" s="42">
        <v>4.2999999999999997E-2</v>
      </c>
      <c r="J295" s="35">
        <v>-226.39556880000001</v>
      </c>
      <c r="K295" s="25">
        <v>-8.2677170999999994E-2</v>
      </c>
      <c r="L295" s="25">
        <v>-1.027559042</v>
      </c>
      <c r="M295" s="25">
        <v>-1.185039401</v>
      </c>
      <c r="N295" s="25">
        <v>-1.354330778</v>
      </c>
      <c r="O295" s="25">
        <v>-1.2480314969999999</v>
      </c>
      <c r="P295" s="25">
        <v>-0.86220473099999995</v>
      </c>
      <c r="Q295" s="25">
        <v>-0.49212598800000001</v>
      </c>
      <c r="R295" s="25">
        <v>0</v>
      </c>
      <c r="S295" s="25">
        <v>0</v>
      </c>
      <c r="T295" s="25">
        <v>81</v>
      </c>
      <c r="Z295" s="67">
        <v>4.2999999999999997E-2</v>
      </c>
      <c r="AA295" s="66">
        <f t="shared" si="6"/>
        <v>-2.2873193909193498E-2</v>
      </c>
      <c r="AB295" s="26">
        <v>4.7170333730437781E-2</v>
      </c>
      <c r="AC295" s="26">
        <v>-0.15486101813012837</v>
      </c>
      <c r="AD295" s="26">
        <v>-0.32333231335943025</v>
      </c>
      <c r="AE295" s="26">
        <v>-0.49206163285059773</v>
      </c>
      <c r="AF295" s="26">
        <v>-0.56042406008199919</v>
      </c>
      <c r="AG295" s="26">
        <v>-0.62445101031125072</v>
      </c>
      <c r="AH295" s="26">
        <v>-0.53839937607690613</v>
      </c>
      <c r="AI295" s="26">
        <v>-0.38416215811145282</v>
      </c>
      <c r="AJ295" s="26">
        <v>0</v>
      </c>
    </row>
    <row r="296" spans="9:36">
      <c r="I296" s="42">
        <v>4.3200000000000002E-2</v>
      </c>
      <c r="J296" s="35">
        <v>-226.39556880000001</v>
      </c>
      <c r="K296" s="25">
        <v>-7.4803210999999994E-2</v>
      </c>
      <c r="L296" s="25">
        <v>-1.0157480839999999</v>
      </c>
      <c r="M296" s="25">
        <v>-1.173228443</v>
      </c>
      <c r="N296" s="25">
        <v>-1.3425198199999999</v>
      </c>
      <c r="O296" s="25">
        <v>-1.2401574849999999</v>
      </c>
      <c r="P296" s="25">
        <v>-0.85826778400000003</v>
      </c>
      <c r="Q296" s="25">
        <v>-0.5</v>
      </c>
      <c r="R296" s="25">
        <v>0</v>
      </c>
      <c r="S296" s="25">
        <v>0</v>
      </c>
      <c r="T296" s="25">
        <v>81</v>
      </c>
      <c r="Z296" s="67">
        <v>4.3200000000000002E-2</v>
      </c>
      <c r="AA296" s="66">
        <f t="shared" si="6"/>
        <v>-2.2873193909193498E-2</v>
      </c>
      <c r="AB296" s="26">
        <v>-2.1361538868429619E-2</v>
      </c>
      <c r="AC296" s="26">
        <v>-0.22157150725921021</v>
      </c>
      <c r="AD296" s="26">
        <v>-0.38854027812831549</v>
      </c>
      <c r="AE296" s="26">
        <v>-0.55517694295326259</v>
      </c>
      <c r="AF296" s="26">
        <v>-0.62162548637107018</v>
      </c>
      <c r="AG296" s="26">
        <v>-0.68130494580088408</v>
      </c>
      <c r="AH296" s="26">
        <v>-0.59051755113277238</v>
      </c>
      <c r="AI296" s="26">
        <v>-0.43077355363036363</v>
      </c>
      <c r="AJ296" s="26">
        <v>0</v>
      </c>
    </row>
    <row r="297" spans="9:36">
      <c r="I297" s="42">
        <v>4.3400000000000001E-2</v>
      </c>
      <c r="J297" s="35">
        <v>-222.42382760000001</v>
      </c>
      <c r="K297" s="25">
        <v>-7.0866145000000005E-2</v>
      </c>
      <c r="L297" s="25">
        <v>-1.0039371260000001</v>
      </c>
      <c r="M297" s="25">
        <v>-1.1614174850000001</v>
      </c>
      <c r="N297" s="25">
        <v>-1.330708743</v>
      </c>
      <c r="O297" s="25">
        <v>-1.2283465870000001</v>
      </c>
      <c r="P297" s="25">
        <v>-0.85433071900000002</v>
      </c>
      <c r="Q297" s="25">
        <v>-0.50787389199999999</v>
      </c>
      <c r="R297" s="25">
        <v>0</v>
      </c>
      <c r="S297" s="25">
        <v>0</v>
      </c>
      <c r="T297" s="25">
        <v>81</v>
      </c>
      <c r="Z297" s="67">
        <v>4.3400000000000001E-2</v>
      </c>
      <c r="AA297" s="66">
        <f t="shared" si="6"/>
        <v>-2.2471921008375431E-2</v>
      </c>
      <c r="AB297" s="26">
        <v>-8.8227294006067034E-2</v>
      </c>
      <c r="AC297" s="26">
        <v>-0.28667334778130288</v>
      </c>
      <c r="AD297" s="26">
        <v>-0.45217701512899333</v>
      </c>
      <c r="AE297" s="26">
        <v>-0.61679011833952735</v>
      </c>
      <c r="AF297" s="26">
        <v>-0.68141291470566667</v>
      </c>
      <c r="AG297" s="26">
        <v>-0.73696199290761921</v>
      </c>
      <c r="AH297" s="26">
        <v>-0.64170117706904584</v>
      </c>
      <c r="AI297" s="26">
        <v>-0.47673750100969103</v>
      </c>
      <c r="AJ297" s="26">
        <v>0</v>
      </c>
    </row>
    <row r="298" spans="9:36">
      <c r="I298" s="42">
        <v>4.36E-2</v>
      </c>
      <c r="J298" s="35">
        <v>-222.4237061</v>
      </c>
      <c r="K298" s="25">
        <v>-6.2992125999999996E-2</v>
      </c>
      <c r="L298" s="25">
        <v>-0.99606323399999996</v>
      </c>
      <c r="M298" s="25">
        <v>-1.1456695210000001</v>
      </c>
      <c r="N298" s="25">
        <v>-1.314960898</v>
      </c>
      <c r="O298" s="25">
        <v>-1.2204724549999999</v>
      </c>
      <c r="P298" s="25">
        <v>-0.850393713</v>
      </c>
      <c r="Q298" s="25">
        <v>-0.51181101799999995</v>
      </c>
      <c r="R298" s="25">
        <v>0</v>
      </c>
      <c r="S298" s="25">
        <v>0</v>
      </c>
      <c r="T298" s="25">
        <v>81</v>
      </c>
      <c r="Z298" s="67">
        <v>4.36E-2</v>
      </c>
      <c r="AA298" s="66">
        <f t="shared" si="6"/>
        <v>-2.2471908732989144E-2</v>
      </c>
      <c r="AB298" s="26">
        <v>-0.153367604609179</v>
      </c>
      <c r="AC298" s="26">
        <v>-0.35012834458285147</v>
      </c>
      <c r="AD298" s="26">
        <v>-0.51421254682186346</v>
      </c>
      <c r="AE298" s="26">
        <v>-0.67687895724712999</v>
      </c>
      <c r="AF298" s="26">
        <v>-0.73976803278249625</v>
      </c>
      <c r="AG298" s="26">
        <v>-0.79140537647932596</v>
      </c>
      <c r="AH298" s="26">
        <v>-0.69193042967650675</v>
      </c>
      <c r="AI298" s="26">
        <v>-0.52203096401821114</v>
      </c>
      <c r="AJ298" s="26">
        <v>0</v>
      </c>
    </row>
    <row r="299" spans="9:36">
      <c r="I299" s="42">
        <v>4.3799999999999999E-2</v>
      </c>
      <c r="J299" s="35">
        <v>-222.4237061</v>
      </c>
      <c r="K299" s="25">
        <v>-5.5118109999999998E-2</v>
      </c>
      <c r="L299" s="25">
        <v>-0.98818892199999997</v>
      </c>
      <c r="M299" s="25">
        <v>-1.133858263</v>
      </c>
      <c r="N299" s="25">
        <v>-1.30314964</v>
      </c>
      <c r="O299" s="25">
        <v>-1.2086613770000001</v>
      </c>
      <c r="P299" s="25">
        <v>-0.84251964099999999</v>
      </c>
      <c r="Q299" s="25">
        <v>-0.51574808400000005</v>
      </c>
      <c r="R299" s="25">
        <v>0</v>
      </c>
      <c r="S299" s="25">
        <v>0</v>
      </c>
      <c r="T299" s="25">
        <v>81</v>
      </c>
      <c r="Z299" s="67">
        <v>4.3799999999999999E-2</v>
      </c>
      <c r="AA299" s="66">
        <f t="shared" si="6"/>
        <v>-2.2471908732989144E-2</v>
      </c>
      <c r="AB299" s="26">
        <v>-0.21683235226713393</v>
      </c>
      <c r="AC299" s="26">
        <v>-0.41195758132758942</v>
      </c>
      <c r="AD299" s="26">
        <v>-0.57465749332694271</v>
      </c>
      <c r="AE299" s="26">
        <v>-0.73544336351821549</v>
      </c>
      <c r="AF299" s="26">
        <v>-0.79668315949081603</v>
      </c>
      <c r="AG299" s="26">
        <v>-0.84461908892629944</v>
      </c>
      <c r="AH299" s="26">
        <v>-0.74118517662880246</v>
      </c>
      <c r="AI299" s="26">
        <v>-0.56663126051461365</v>
      </c>
      <c r="AJ299" s="26">
        <v>0</v>
      </c>
    </row>
    <row r="300" spans="9:36">
      <c r="I300" s="42">
        <v>4.3999999999999997E-2</v>
      </c>
      <c r="J300" s="35">
        <v>-218.45185849999999</v>
      </c>
      <c r="K300" s="25">
        <v>-4.7244097999999998E-2</v>
      </c>
      <c r="L300" s="25">
        <v>-0.98031497000000001</v>
      </c>
      <c r="M300" s="25">
        <v>-1.11811018</v>
      </c>
      <c r="N300" s="25">
        <v>-1.2913385630000001</v>
      </c>
      <c r="O300" s="25">
        <v>-1.196850419</v>
      </c>
      <c r="P300" s="25">
        <v>-0.83464568900000002</v>
      </c>
      <c r="Q300" s="25">
        <v>-0.51968502999999999</v>
      </c>
      <c r="R300" s="25">
        <v>0</v>
      </c>
      <c r="S300" s="25">
        <v>0</v>
      </c>
      <c r="T300" s="25">
        <v>81</v>
      </c>
      <c r="Z300" s="67">
        <v>4.3999999999999997E-2</v>
      </c>
      <c r="AA300" s="66">
        <f t="shared" si="6"/>
        <v>-2.2070625082367776E-2</v>
      </c>
      <c r="AB300" s="26">
        <v>-0.27862864616869526</v>
      </c>
      <c r="AC300" s="26">
        <v>-0.47216422071475744</v>
      </c>
      <c r="AD300" s="26">
        <v>-0.63351343488432954</v>
      </c>
      <c r="AE300" s="26">
        <v>-0.79248140122835187</v>
      </c>
      <c r="AF300" s="26">
        <v>-0.85215230165938571</v>
      </c>
      <c r="AG300" s="26">
        <v>-0.89658997147331654</v>
      </c>
      <c r="AH300" s="26">
        <v>-0.78944684891970673</v>
      </c>
      <c r="AI300" s="26">
        <v>-0.61051628117763912</v>
      </c>
      <c r="AJ300" s="26">
        <v>0</v>
      </c>
    </row>
    <row r="301" spans="9:36">
      <c r="I301" s="42">
        <v>4.4200000000000003E-2</v>
      </c>
      <c r="J301" s="35">
        <v>-222.4237061</v>
      </c>
      <c r="K301" s="25">
        <v>-3.9370138999999998E-2</v>
      </c>
      <c r="L301" s="25">
        <v>-0.96850401200000003</v>
      </c>
      <c r="M301" s="25">
        <v>-1.102362216</v>
      </c>
      <c r="N301" s="25">
        <v>-1.2755907179999999</v>
      </c>
      <c r="O301" s="25">
        <v>-1.1850394609999999</v>
      </c>
      <c r="P301" s="25">
        <v>-0.82677173699999995</v>
      </c>
      <c r="Q301" s="25">
        <v>-0.52362203600000001</v>
      </c>
      <c r="R301" s="25">
        <v>0</v>
      </c>
      <c r="S301" s="25">
        <v>0</v>
      </c>
      <c r="T301" s="25">
        <v>81</v>
      </c>
      <c r="Z301" s="67">
        <v>4.4200000000000003E-2</v>
      </c>
      <c r="AA301" s="66">
        <f t="shared" si="6"/>
        <v>-2.2471908732989144E-2</v>
      </c>
      <c r="AB301" s="26">
        <v>-0.33869665233514856</v>
      </c>
      <c r="AC301" s="26">
        <v>-0.53071088461011207</v>
      </c>
      <c r="AD301" s="26">
        <v>-0.69075169446076001</v>
      </c>
      <c r="AE301" s="26">
        <v>-0.84797310625030098</v>
      </c>
      <c r="AF301" s="26">
        <v>-0.9061600135823068</v>
      </c>
      <c r="AG301" s="26">
        <v>-0.94730459149576074</v>
      </c>
      <c r="AH301" s="26">
        <v>-0.8366985572249882</v>
      </c>
      <c r="AI301" s="26">
        <v>-0.6536653446234304</v>
      </c>
      <c r="AJ301" s="26">
        <v>0</v>
      </c>
    </row>
    <row r="302" spans="9:36">
      <c r="I302" s="42">
        <v>4.4400000000000002E-2</v>
      </c>
      <c r="J302" s="35">
        <v>-222.4237061</v>
      </c>
      <c r="K302" s="25">
        <v>-3.5433073000000002E-2</v>
      </c>
      <c r="L302" s="25">
        <v>-0.96062988000000005</v>
      </c>
      <c r="M302" s="25">
        <v>-1.0866142519999999</v>
      </c>
      <c r="N302" s="25">
        <v>-1.259842635</v>
      </c>
      <c r="O302" s="25">
        <v>-1.173228503</v>
      </c>
      <c r="P302" s="25">
        <v>-0.81889778499999999</v>
      </c>
      <c r="Q302" s="25">
        <v>-0.527559102</v>
      </c>
      <c r="R302" s="25">
        <v>0</v>
      </c>
      <c r="S302" s="25">
        <v>0</v>
      </c>
      <c r="T302" s="25">
        <v>81</v>
      </c>
      <c r="Z302" s="67">
        <v>4.4400000000000002E-2</v>
      </c>
      <c r="AA302" s="66">
        <f t="shared" si="6"/>
        <v>-2.2471908732989144E-2</v>
      </c>
      <c r="AB302" s="26">
        <v>-0.39715089820057986</v>
      </c>
      <c r="AC302" s="26">
        <v>-0.5876585139477668</v>
      </c>
      <c r="AD302" s="26">
        <v>-0.74641315536813135</v>
      </c>
      <c r="AE302" s="26">
        <v>-0.90193805732290899</v>
      </c>
      <c r="AF302" s="26">
        <v>-0.95871102355188542</v>
      </c>
      <c r="AG302" s="26">
        <v>-0.99675161870695828</v>
      </c>
      <c r="AH302" s="26">
        <v>-0.88292269512442245</v>
      </c>
      <c r="AI302" s="26">
        <v>-0.69605778581351974</v>
      </c>
      <c r="AJ302" s="26">
        <v>0</v>
      </c>
    </row>
    <row r="303" spans="9:36">
      <c r="I303" s="42">
        <v>4.4600000000000001E-2</v>
      </c>
      <c r="J303" s="35">
        <v>-222.4237061</v>
      </c>
      <c r="K303" s="25">
        <v>-2.7559054999999999E-2</v>
      </c>
      <c r="L303" s="25">
        <v>-0.94881892199999995</v>
      </c>
      <c r="M303" s="25">
        <v>-1.070866407</v>
      </c>
      <c r="N303" s="25">
        <v>-1.248031677</v>
      </c>
      <c r="O303" s="25">
        <v>-1.1614175449999999</v>
      </c>
      <c r="P303" s="25">
        <v>-0.81102365300000001</v>
      </c>
      <c r="Q303" s="25">
        <v>-0.527559102</v>
      </c>
      <c r="R303" s="25">
        <v>0</v>
      </c>
      <c r="S303" s="25">
        <v>0</v>
      </c>
      <c r="T303" s="25">
        <v>81</v>
      </c>
      <c r="Z303" s="67">
        <v>4.4600000000000001E-2</v>
      </c>
      <c r="AA303" s="66">
        <f t="shared" si="6"/>
        <v>-2.2471908732989144E-2</v>
      </c>
      <c r="AB303" s="26">
        <v>-0.45395425459284111</v>
      </c>
      <c r="AC303" s="26">
        <v>-0.6429903642725272</v>
      </c>
      <c r="AD303" s="26">
        <v>-0.80048774662926347</v>
      </c>
      <c r="AE303" s="26">
        <v>-0.9543713630952132</v>
      </c>
      <c r="AF303" s="26">
        <v>-1.0098013006561073</v>
      </c>
      <c r="AG303" s="26">
        <v>-1.0449230628036514</v>
      </c>
      <c r="AH303" s="26">
        <v>-0.92810463024261991</v>
      </c>
      <c r="AI303" s="26">
        <v>-0.73767410041398329</v>
      </c>
      <c r="AJ303" s="26">
        <v>0</v>
      </c>
    </row>
    <row r="304" spans="9:36">
      <c r="I304" s="42">
        <v>4.48E-2</v>
      </c>
      <c r="J304" s="35">
        <v>-226.39556880000001</v>
      </c>
      <c r="K304" s="25">
        <v>-1.9685039000000001E-2</v>
      </c>
      <c r="L304" s="25">
        <v>-0.93307083800000001</v>
      </c>
      <c r="M304" s="25">
        <v>-1.0551181430000001</v>
      </c>
      <c r="N304" s="25">
        <v>-1.232283413</v>
      </c>
      <c r="O304" s="25">
        <v>-1.1496062869999999</v>
      </c>
      <c r="P304" s="25">
        <v>-0.79921263499999995</v>
      </c>
      <c r="Q304" s="25">
        <v>-0.527559102</v>
      </c>
      <c r="R304" s="25">
        <v>0</v>
      </c>
      <c r="S304" s="25">
        <v>0</v>
      </c>
      <c r="T304" s="25">
        <v>81</v>
      </c>
      <c r="Z304" s="67">
        <v>4.48E-2</v>
      </c>
      <c r="AA304" s="66">
        <f t="shared" si="6"/>
        <v>-2.2873193909193498E-2</v>
      </c>
      <c r="AB304" s="26">
        <v>-0.50910475420591872</v>
      </c>
      <c r="AC304" s="26">
        <v>-0.69670344488027902</v>
      </c>
      <c r="AD304" s="26">
        <v>-0.85297232060566008</v>
      </c>
      <c r="AE304" s="26">
        <v>-1.005269454430082</v>
      </c>
      <c r="AF304" s="26">
        <v>-1.0594258990151391</v>
      </c>
      <c r="AG304" s="26">
        <v>-1.0918101652123773</v>
      </c>
      <c r="AH304" s="26">
        <v>-0.97223058264609408</v>
      </c>
      <c r="AI304" s="26">
        <v>-0.77849610937750158</v>
      </c>
      <c r="AJ304" s="26">
        <v>0</v>
      </c>
    </row>
    <row r="305" spans="9:36">
      <c r="I305" s="42">
        <v>4.4999999999999998E-2</v>
      </c>
      <c r="J305" s="35">
        <v>-230.3674164</v>
      </c>
      <c r="K305" s="25">
        <v>-1.1811024999999999E-2</v>
      </c>
      <c r="L305" s="25">
        <v>-0.92125981999999995</v>
      </c>
      <c r="M305" s="25">
        <v>-1.03937006</v>
      </c>
      <c r="N305" s="25">
        <v>-1.216535449</v>
      </c>
      <c r="O305" s="25">
        <v>-1.1377952099999999</v>
      </c>
      <c r="P305" s="25">
        <v>-0.79133862300000002</v>
      </c>
      <c r="Q305" s="25">
        <v>-0.527559102</v>
      </c>
      <c r="R305" s="25">
        <v>0</v>
      </c>
      <c r="S305" s="25">
        <v>0</v>
      </c>
      <c r="T305" s="25">
        <v>81</v>
      </c>
      <c r="Z305" s="67">
        <v>4.4999999999999998E-2</v>
      </c>
      <c r="AA305" s="66">
        <f t="shared" si="6"/>
        <v>-2.3274477559814866E-2</v>
      </c>
      <c r="AB305" s="26">
        <v>-0.56266555186870881</v>
      </c>
      <c r="AC305" s="26">
        <v>-0.74883425347910193</v>
      </c>
      <c r="AD305" s="26">
        <v>-0.90389343236316411</v>
      </c>
      <c r="AE305" s="26">
        <v>-1.0546470051908625</v>
      </c>
      <c r="AF305" s="26">
        <v>-1.1075902654024805</v>
      </c>
      <c r="AG305" s="26">
        <v>-1.1374063498957192</v>
      </c>
      <c r="AH305" s="26">
        <v>-1.0152872576408303</v>
      </c>
      <c r="AI305" s="26">
        <v>-0.81850611318960254</v>
      </c>
      <c r="AJ305" s="26">
        <v>0</v>
      </c>
    </row>
    <row r="306" spans="9:36">
      <c r="I306" s="42">
        <v>4.5199999999999997E-2</v>
      </c>
      <c r="J306" s="35">
        <v>-230.3674164</v>
      </c>
      <c r="K306" s="25">
        <v>-3.9370079999999997E-3</v>
      </c>
      <c r="L306" s="25">
        <v>-0.90551185599999995</v>
      </c>
      <c r="M306" s="25">
        <v>-1.023622096</v>
      </c>
      <c r="N306" s="25">
        <v>-1.204724431</v>
      </c>
      <c r="O306" s="25">
        <v>-1.1259843110000001</v>
      </c>
      <c r="P306" s="25">
        <v>-0.77952766500000004</v>
      </c>
      <c r="Q306" s="25">
        <v>-0.52362203600000001</v>
      </c>
      <c r="R306" s="25">
        <v>0</v>
      </c>
      <c r="S306" s="25">
        <v>0</v>
      </c>
      <c r="T306" s="25">
        <v>81</v>
      </c>
      <c r="Z306" s="67">
        <v>4.5199999999999997E-2</v>
      </c>
      <c r="AA306" s="66">
        <f t="shared" si="6"/>
        <v>-2.3274477559814866E-2</v>
      </c>
      <c r="AB306" s="26">
        <v>-0.61465669053181882</v>
      </c>
      <c r="AC306" s="26">
        <v>-0.7993990240653126</v>
      </c>
      <c r="AD306" s="26">
        <v>-0.95326462586552696</v>
      </c>
      <c r="AE306" s="26">
        <v>-1.1025139080993285</v>
      </c>
      <c r="AF306" s="26">
        <v>-1.1542997010070011</v>
      </c>
      <c r="AG306" s="26">
        <v>-1.1817080431382367</v>
      </c>
      <c r="AH306" s="26">
        <v>-1.0572632457187174</v>
      </c>
      <c r="AI306" s="26">
        <v>-0.8576873857887366</v>
      </c>
      <c r="AJ306" s="26">
        <v>0</v>
      </c>
    </row>
    <row r="307" spans="9:36">
      <c r="I307" s="42">
        <v>4.5400000000000003E-2</v>
      </c>
      <c r="J307" s="35">
        <v>-234.33926389999999</v>
      </c>
      <c r="K307" s="25">
        <v>7.873896E-3</v>
      </c>
      <c r="L307" s="25">
        <v>-0.89370095800000005</v>
      </c>
      <c r="M307" s="25">
        <v>-1.007874132</v>
      </c>
      <c r="N307" s="25">
        <v>-1.1889765269999999</v>
      </c>
      <c r="O307" s="25">
        <v>-1.1102364069999999</v>
      </c>
      <c r="P307" s="25">
        <v>-0.76771664699999997</v>
      </c>
      <c r="Q307" s="25">
        <v>-0.51968502999999999</v>
      </c>
      <c r="R307" s="25">
        <v>0</v>
      </c>
      <c r="S307" s="25">
        <v>0</v>
      </c>
      <c r="T307" s="25">
        <v>81</v>
      </c>
      <c r="Z307" s="67">
        <v>4.5400000000000003E-2</v>
      </c>
      <c r="AA307" s="66">
        <f t="shared" si="6"/>
        <v>-2.3675761200333031E-2</v>
      </c>
      <c r="AB307" s="26">
        <v>-0.6650241972208728</v>
      </c>
      <c r="AC307" s="26">
        <v>-0.84836941813483979</v>
      </c>
      <c r="AD307" s="26">
        <v>-1.001067316228115</v>
      </c>
      <c r="AE307" s="26">
        <v>-1.1488606459144128</v>
      </c>
      <c r="AF307" s="26">
        <v>-1.1995491496021125</v>
      </c>
      <c r="AG307" s="26">
        <v>-1.2247109091631327</v>
      </c>
      <c r="AH307" s="26">
        <v>-1.0981490954642941</v>
      </c>
      <c r="AI307" s="26">
        <v>-0.89602489179262512</v>
      </c>
      <c r="AJ307" s="26">
        <v>0</v>
      </c>
    </row>
    <row r="308" spans="9:36">
      <c r="I308" s="42">
        <v>4.5600000000000002E-2</v>
      </c>
      <c r="J308" s="35">
        <v>-234.33926389999999</v>
      </c>
      <c r="K308" s="25">
        <v>1.5747851E-2</v>
      </c>
      <c r="L308" s="25">
        <v>-0.88188993999999998</v>
      </c>
      <c r="M308" s="25">
        <v>-0.99212616799999997</v>
      </c>
      <c r="N308" s="25">
        <v>-1.1732285629999999</v>
      </c>
      <c r="O308" s="25">
        <v>-1.09842515</v>
      </c>
      <c r="P308" s="25">
        <v>-0.75590574899999996</v>
      </c>
      <c r="Q308" s="25">
        <v>-0.51574802399999997</v>
      </c>
      <c r="R308" s="25">
        <v>0</v>
      </c>
      <c r="S308" s="25">
        <v>0</v>
      </c>
      <c r="T308" s="25">
        <v>81</v>
      </c>
      <c r="Z308" s="67">
        <v>4.5600000000000002E-2</v>
      </c>
      <c r="AA308" s="66">
        <f t="shared" si="6"/>
        <v>-2.3675761200333031E-2</v>
      </c>
      <c r="AB308" s="26">
        <v>-0.71382237647723357</v>
      </c>
      <c r="AC308" s="26">
        <v>-0.89577539783611604</v>
      </c>
      <c r="AD308" s="26">
        <v>-1.0473226821134811</v>
      </c>
      <c r="AE308" s="26">
        <v>-1.1936988033215605</v>
      </c>
      <c r="AF308" s="26">
        <v>-1.2433432564494384</v>
      </c>
      <c r="AG308" s="26">
        <v>-1.266410843572547</v>
      </c>
      <c r="AH308" s="26">
        <v>-1.1379351359704901</v>
      </c>
      <c r="AI308" s="26">
        <v>-0.93350427809197689</v>
      </c>
      <c r="AJ308" s="26">
        <v>0</v>
      </c>
    </row>
    <row r="309" spans="9:36">
      <c r="I309" s="42">
        <v>4.58E-2</v>
      </c>
      <c r="J309" s="35">
        <v>-238.31112669999999</v>
      </c>
      <c r="K309" s="25">
        <v>2.3622108999999999E-2</v>
      </c>
      <c r="L309" s="25">
        <v>-0.87007868300000002</v>
      </c>
      <c r="M309" s="25">
        <v>-0.97637790400000002</v>
      </c>
      <c r="N309" s="25">
        <v>-1.1574802989999999</v>
      </c>
      <c r="O309" s="25">
        <v>-1.082677066</v>
      </c>
      <c r="P309" s="25">
        <v>-0.74409449100000002</v>
      </c>
      <c r="Q309" s="25">
        <v>-0.51181101799999995</v>
      </c>
      <c r="R309" s="25">
        <v>0</v>
      </c>
      <c r="S309" s="25">
        <v>0</v>
      </c>
      <c r="T309" s="25">
        <v>81</v>
      </c>
      <c r="Z309" s="67">
        <v>4.58E-2</v>
      </c>
      <c r="AA309" s="66">
        <f t="shared" si="6"/>
        <v>-2.4077046386640585E-2</v>
      </c>
      <c r="AB309" s="26">
        <v>-0.76100187073579051</v>
      </c>
      <c r="AC309" s="26">
        <v>-0.9415914705030497</v>
      </c>
      <c r="AD309" s="26">
        <v>-1.0920138795210454</v>
      </c>
      <c r="AE309" s="26">
        <v>-1.2370200200613397</v>
      </c>
      <c r="AF309" s="26">
        <v>-1.2856779378289904</v>
      </c>
      <c r="AG309" s="26">
        <v>-1.3068047598515811</v>
      </c>
      <c r="AH309" s="26">
        <v>-1.176613596225895</v>
      </c>
      <c r="AI309" s="26">
        <v>-0.97011243676806591</v>
      </c>
      <c r="AJ309" s="26">
        <v>0</v>
      </c>
    </row>
    <row r="310" spans="9:36">
      <c r="I310" s="42">
        <v>4.5999999999999999E-2</v>
      </c>
      <c r="J310" s="35">
        <v>-238.31112669999999</v>
      </c>
      <c r="K310" s="25">
        <v>3.5433073000000002E-2</v>
      </c>
      <c r="L310" s="25">
        <v>-0.85826778400000003</v>
      </c>
      <c r="M310" s="25">
        <v>-0.95669293399999999</v>
      </c>
      <c r="N310" s="25">
        <v>-1.1417323349999999</v>
      </c>
      <c r="O310" s="25">
        <v>-1.066929102</v>
      </c>
      <c r="P310" s="25">
        <v>-0.73228347299999996</v>
      </c>
      <c r="Q310" s="25">
        <v>-0.50787401200000004</v>
      </c>
      <c r="R310" s="25">
        <v>0</v>
      </c>
      <c r="S310" s="25">
        <v>0</v>
      </c>
      <c r="T310" s="25">
        <v>81</v>
      </c>
      <c r="Z310" s="67">
        <v>4.5999999999999999E-2</v>
      </c>
      <c r="AA310" s="66">
        <f t="shared" si="6"/>
        <v>-2.4077046386640585E-2</v>
      </c>
      <c r="AB310" s="26">
        <v>-0.80662071754286535</v>
      </c>
      <c r="AC310" s="26">
        <v>-0.98585003230689683</v>
      </c>
      <c r="AD310" s="26">
        <v>-1.1351635391615331</v>
      </c>
      <c r="AE310" s="26">
        <v>-1.2788370393895165</v>
      </c>
      <c r="AF310" s="26">
        <v>-1.3265589831265046</v>
      </c>
      <c r="AG310" s="26">
        <v>-1.3458900212963505</v>
      </c>
      <c r="AH310" s="26">
        <v>-1.2141765046314099</v>
      </c>
      <c r="AI310" s="26">
        <v>-1.0058368549694197</v>
      </c>
      <c r="AJ310" s="26">
        <v>0</v>
      </c>
    </row>
    <row r="311" spans="9:36">
      <c r="I311" s="42">
        <v>4.6199999999999998E-2</v>
      </c>
      <c r="J311" s="35">
        <v>-238.31112669999999</v>
      </c>
      <c r="K311" s="25">
        <v>4.7244038000000002E-2</v>
      </c>
      <c r="L311" s="25">
        <v>-0.84645670699999997</v>
      </c>
      <c r="M311" s="25">
        <v>-0.94094491000000002</v>
      </c>
      <c r="N311" s="25">
        <v>-1.1259843709999999</v>
      </c>
      <c r="O311" s="25">
        <v>-1.051181138</v>
      </c>
      <c r="P311" s="25">
        <v>-0.72047257499999995</v>
      </c>
      <c r="Q311" s="25">
        <v>-0.50000005999999997</v>
      </c>
      <c r="R311" s="25">
        <v>0</v>
      </c>
      <c r="S311" s="25">
        <v>0</v>
      </c>
      <c r="T311" s="25">
        <v>81</v>
      </c>
      <c r="Z311" s="67">
        <v>4.6199999999999998E-2</v>
      </c>
      <c r="AA311" s="66">
        <f t="shared" si="6"/>
        <v>-2.4077046386640585E-2</v>
      </c>
      <c r="AB311" s="26">
        <v>-0.85062792691321609</v>
      </c>
      <c r="AC311" s="26">
        <v>-1.0285259029009843</v>
      </c>
      <c r="AD311" s="26">
        <v>-1.1767562811587693</v>
      </c>
      <c r="AE311" s="26">
        <v>-1.3191429254628837</v>
      </c>
      <c r="AF311" s="26">
        <v>-1.365983782003994</v>
      </c>
      <c r="AG311" s="26">
        <v>-1.3836649197853697</v>
      </c>
      <c r="AH311" s="26">
        <v>-1.250617905424775</v>
      </c>
      <c r="AI311" s="26">
        <v>-1.0406662068217203</v>
      </c>
      <c r="AJ311" s="26">
        <v>0</v>
      </c>
    </row>
    <row r="312" spans="9:36">
      <c r="I312" s="42">
        <v>4.6399999999999997E-2</v>
      </c>
      <c r="J312" s="35">
        <v>-238.31112669999999</v>
      </c>
      <c r="K312" s="25">
        <v>5.9055000000000003E-2</v>
      </c>
      <c r="L312" s="25">
        <v>-0.83070880300000005</v>
      </c>
      <c r="M312" s="25">
        <v>-0.92125994</v>
      </c>
      <c r="N312" s="25">
        <v>-1.1102364069999999</v>
      </c>
      <c r="O312" s="25">
        <v>-1.0354332930000001</v>
      </c>
      <c r="P312" s="25">
        <v>-0.70866143699999995</v>
      </c>
      <c r="Q312" s="25">
        <v>-0.49606299399999998</v>
      </c>
      <c r="R312" s="25">
        <v>0</v>
      </c>
      <c r="S312" s="25">
        <v>0</v>
      </c>
      <c r="T312" s="25">
        <v>81</v>
      </c>
      <c r="Z312" s="67">
        <v>4.6399999999999997E-2</v>
      </c>
      <c r="AA312" s="66">
        <f t="shared" si="6"/>
        <v>-2.4077046386640585E-2</v>
      </c>
      <c r="AB312" s="26">
        <v>-0.89301771979251743</v>
      </c>
      <c r="AC312" s="26">
        <v>-1.0696142133512965</v>
      </c>
      <c r="AD312" s="26">
        <v>-1.2167878869865163</v>
      </c>
      <c r="AE312" s="26">
        <v>-1.3579346284777727</v>
      </c>
      <c r="AF312" s="26">
        <v>-1.4039500243324223</v>
      </c>
      <c r="AG312" s="26">
        <v>-1.4201267777833724</v>
      </c>
      <c r="AH312" s="26">
        <v>-1.2859320071296596</v>
      </c>
      <c r="AI312" s="26">
        <v>-1.0745901871822945</v>
      </c>
      <c r="AJ312" s="26">
        <v>0</v>
      </c>
    </row>
    <row r="313" spans="9:36">
      <c r="I313" s="42">
        <v>4.6600000000000003E-2</v>
      </c>
      <c r="J313" s="35">
        <v>-234.33944579999999</v>
      </c>
      <c r="K313" s="25">
        <v>7.0865965000000003E-2</v>
      </c>
      <c r="L313" s="25">
        <v>-0.81496083900000005</v>
      </c>
      <c r="M313" s="25">
        <v>-0.905511976</v>
      </c>
      <c r="N313" s="25">
        <v>-1.0944884429999999</v>
      </c>
      <c r="O313" s="25">
        <v>-1.0236222159999999</v>
      </c>
      <c r="P313" s="25">
        <v>-0.69291359299999999</v>
      </c>
      <c r="Q313" s="25">
        <v>-0.48818919199999999</v>
      </c>
      <c r="R313" s="25">
        <v>0</v>
      </c>
      <c r="S313" s="25">
        <v>0</v>
      </c>
      <c r="T313" s="25">
        <v>81</v>
      </c>
      <c r="Z313" s="67">
        <v>4.6600000000000003E-2</v>
      </c>
      <c r="AA313" s="66">
        <f t="shared" si="6"/>
        <v>-2.3675779578051264E-2</v>
      </c>
      <c r="AB313" s="26">
        <v>-0.93378976587040774</v>
      </c>
      <c r="AC313" s="26">
        <v>-1.1091146546433506</v>
      </c>
      <c r="AD313" s="26">
        <v>-1.2552582487147292</v>
      </c>
      <c r="AE313" s="26">
        <v>-1.3952119618885774</v>
      </c>
      <c r="AF313" s="26">
        <v>-1.440457247558258</v>
      </c>
      <c r="AG313" s="26">
        <v>-1.4552734883852303</v>
      </c>
      <c r="AH313" s="26">
        <v>-1.3201134989884795</v>
      </c>
      <c r="AI313" s="26">
        <v>-1.1075991394520517</v>
      </c>
      <c r="AJ313" s="26">
        <v>0</v>
      </c>
    </row>
    <row r="314" spans="9:36">
      <c r="I314" s="42">
        <v>4.6800000000000001E-2</v>
      </c>
      <c r="J314" s="35">
        <v>-234.33926389999999</v>
      </c>
      <c r="K314" s="25">
        <v>8.2677231000000004E-2</v>
      </c>
      <c r="L314" s="25">
        <v>-0.79921257499999998</v>
      </c>
      <c r="M314" s="25">
        <v>-0.88582670600000002</v>
      </c>
      <c r="N314" s="25">
        <v>-1.0748031730000001</v>
      </c>
      <c r="O314" s="25">
        <v>-1.007873952</v>
      </c>
      <c r="P314" s="25">
        <v>-0.67716532900000004</v>
      </c>
      <c r="Q314" s="25">
        <v>-0.48031494000000002</v>
      </c>
      <c r="R314" s="25">
        <v>0</v>
      </c>
      <c r="S314" s="25">
        <v>0</v>
      </c>
      <c r="T314" s="25">
        <v>81</v>
      </c>
      <c r="Z314" s="67">
        <v>4.6800000000000001E-2</v>
      </c>
      <c r="AA314" s="66">
        <f t="shared" si="6"/>
        <v>-2.3675761200333031E-2</v>
      </c>
      <c r="AB314" s="26">
        <v>-0.97288394464901473</v>
      </c>
      <c r="AC314" s="26">
        <v>-1.1469918668560113</v>
      </c>
      <c r="AD314" s="26">
        <v>-1.2921415264906115</v>
      </c>
      <c r="AE314" s="26">
        <v>-1.4309595358198561</v>
      </c>
      <c r="AF314" s="26">
        <v>-1.4754969314412685</v>
      </c>
      <c r="AG314" s="26">
        <v>-1.4891022887726606</v>
      </c>
      <c r="AH314" s="26">
        <v>-1.3531581134505271</v>
      </c>
      <c r="AI314" s="26">
        <v>-1.1396845394594675</v>
      </c>
      <c r="AJ314" s="26">
        <v>0</v>
      </c>
    </row>
    <row r="315" spans="9:36">
      <c r="I315" s="42">
        <v>4.7E-2</v>
      </c>
      <c r="J315" s="35">
        <v>-234.33926389999999</v>
      </c>
      <c r="K315" s="25">
        <v>9.8425194999999993E-2</v>
      </c>
      <c r="L315" s="25">
        <v>-0.78346455100000001</v>
      </c>
      <c r="M315" s="25">
        <v>-0.87007874299999999</v>
      </c>
      <c r="N315" s="25">
        <v>-1.05905509</v>
      </c>
      <c r="O315" s="25">
        <v>-0.99212598799999996</v>
      </c>
      <c r="P315" s="25">
        <v>-0.66535431099999998</v>
      </c>
      <c r="Q315" s="25">
        <v>-0.47244095800000002</v>
      </c>
      <c r="R315" s="25">
        <v>0</v>
      </c>
      <c r="S315" s="25">
        <v>0</v>
      </c>
      <c r="T315" s="25">
        <v>81</v>
      </c>
      <c r="Z315" s="67">
        <v>4.7E-2</v>
      </c>
      <c r="AA315" s="66">
        <f t="shared" si="6"/>
        <v>-2.3675761200333031E-2</v>
      </c>
      <c r="AB315" s="26">
        <v>-1.0103531614670076</v>
      </c>
      <c r="AC315" s="26">
        <v>-1.183273162037725</v>
      </c>
      <c r="AD315" s="26">
        <v>-1.3274558454401155</v>
      </c>
      <c r="AE315" s="26">
        <v>-1.4651861923025045</v>
      </c>
      <c r="AF315" s="26">
        <v>-1.5090722642337731</v>
      </c>
      <c r="AG315" s="26">
        <v>-1.5216108435096998</v>
      </c>
      <c r="AH315" s="26">
        <v>-1.3850608879303445</v>
      </c>
      <c r="AI315" s="26">
        <v>-1.170838046072868</v>
      </c>
      <c r="AJ315" s="26">
        <v>0</v>
      </c>
    </row>
    <row r="316" spans="9:36">
      <c r="I316" s="42">
        <v>4.7199999999999999E-2</v>
      </c>
      <c r="J316" s="35">
        <v>-230.3674164</v>
      </c>
      <c r="K316" s="25">
        <v>0.114173174</v>
      </c>
      <c r="L316" s="25">
        <v>-0.77165359300000003</v>
      </c>
      <c r="M316" s="25">
        <v>-0.85039377299999996</v>
      </c>
      <c r="N316" s="25">
        <v>-1.043307126</v>
      </c>
      <c r="O316" s="25">
        <v>-0.97637808400000003</v>
      </c>
      <c r="P316" s="25">
        <v>-0.64960634699999997</v>
      </c>
      <c r="Q316" s="25">
        <v>-0.464567006</v>
      </c>
      <c r="R316" s="25">
        <v>0</v>
      </c>
      <c r="S316" s="25">
        <v>0</v>
      </c>
      <c r="T316" s="25">
        <v>81</v>
      </c>
      <c r="Z316" s="67">
        <v>4.7199999999999999E-2</v>
      </c>
      <c r="AA316" s="66">
        <f t="shared" si="6"/>
        <v>-2.3274477559814866E-2</v>
      </c>
      <c r="AB316" s="26">
        <v>-1.0462120805904378</v>
      </c>
      <c r="AC316" s="26">
        <v>-1.2179708195712566</v>
      </c>
      <c r="AD316" s="26">
        <v>-1.3612120015823055</v>
      </c>
      <c r="AE316" s="26">
        <v>-1.497900044202604</v>
      </c>
      <c r="AF316" s="26">
        <v>-1.5411887205847417</v>
      </c>
      <c r="AG316" s="26">
        <v>-1.552799699542595</v>
      </c>
      <c r="AH316" s="26">
        <v>-1.4158180992553473</v>
      </c>
      <c r="AI316" s="26">
        <v>-1.2010517131757963</v>
      </c>
      <c r="AJ316" s="26">
        <v>0</v>
      </c>
    </row>
    <row r="317" spans="9:36">
      <c r="I317" s="42">
        <v>4.7399999999999998E-2</v>
      </c>
      <c r="J317" s="35">
        <v>-230.3674164</v>
      </c>
      <c r="K317" s="25">
        <v>0.133858158</v>
      </c>
      <c r="L317" s="25">
        <v>-0.75590568899999999</v>
      </c>
      <c r="M317" s="25">
        <v>-0.83464580899999996</v>
      </c>
      <c r="N317" s="25">
        <v>-1.027559162</v>
      </c>
      <c r="O317" s="25">
        <v>-0.96062999999999998</v>
      </c>
      <c r="P317" s="25">
        <v>-0.63385838299999997</v>
      </c>
      <c r="Q317" s="25">
        <v>-0.45669293399999999</v>
      </c>
      <c r="R317" s="25">
        <v>0</v>
      </c>
      <c r="S317" s="25">
        <v>0</v>
      </c>
      <c r="T317" s="25">
        <v>81</v>
      </c>
      <c r="Z317" s="67">
        <v>4.7399999999999998E-2</v>
      </c>
      <c r="AA317" s="66">
        <f t="shared" si="6"/>
        <v>-2.3274477559814866E-2</v>
      </c>
      <c r="AB317" s="26">
        <v>-1.080408570122714</v>
      </c>
      <c r="AC317" s="26">
        <v>-1.2510573798502427</v>
      </c>
      <c r="AD317" s="26">
        <v>-1.3933917699418792</v>
      </c>
      <c r="AE317" s="26">
        <v>-1.5290920997897877</v>
      </c>
      <c r="AF317" s="26">
        <v>-1.5718428963471609</v>
      </c>
      <c r="AG317" s="26">
        <v>-1.5826690399878081</v>
      </c>
      <c r="AH317" s="26">
        <v>-1.4454274967412997</v>
      </c>
      <c r="AI317" s="26">
        <v>-1.2303188239537992</v>
      </c>
      <c r="AJ317" s="26">
        <v>0</v>
      </c>
    </row>
    <row r="318" spans="9:36">
      <c r="I318" s="42">
        <v>4.7600000000000003E-2</v>
      </c>
      <c r="J318" s="35">
        <v>-230.3674164</v>
      </c>
      <c r="K318" s="25">
        <v>0.145669296</v>
      </c>
      <c r="L318" s="25">
        <v>-0.74409449100000002</v>
      </c>
      <c r="M318" s="25">
        <v>-0.81496083900000005</v>
      </c>
      <c r="N318" s="25">
        <v>-1.0078741920000001</v>
      </c>
      <c r="O318" s="25">
        <v>-0.94094502999999996</v>
      </c>
      <c r="P318" s="25">
        <v>-0.61811042000000005</v>
      </c>
      <c r="Q318" s="25">
        <v>-0.44881892200000001</v>
      </c>
      <c r="R318" s="25">
        <v>0</v>
      </c>
      <c r="S318" s="25">
        <v>0</v>
      </c>
      <c r="T318" s="25">
        <v>81</v>
      </c>
      <c r="Z318" s="67">
        <v>4.7600000000000003E-2</v>
      </c>
      <c r="AA318" s="66">
        <f t="shared" si="6"/>
        <v>-2.3274477559814866E-2</v>
      </c>
      <c r="AB318" s="26">
        <v>-1.1130013248284467</v>
      </c>
      <c r="AC318" s="26">
        <v>-1.2825660372355987</v>
      </c>
      <c r="AD318" s="26">
        <v>-1.4240190036897158</v>
      </c>
      <c r="AE318" s="26">
        <v>-1.5587763291225083</v>
      </c>
      <c r="AF318" s="26">
        <v>-1.601042370362292</v>
      </c>
      <c r="AG318" s="26">
        <v>-1.6112195261296798</v>
      </c>
      <c r="AH318" s="26">
        <v>-1.4738863048225335</v>
      </c>
      <c r="AI318" s="26">
        <v>-1.2586329273810917</v>
      </c>
      <c r="AJ318" s="26">
        <v>0</v>
      </c>
    </row>
    <row r="319" spans="9:36">
      <c r="I319" s="42">
        <v>4.7800000000000002E-2</v>
      </c>
      <c r="J319" s="35">
        <v>-226.39556880000001</v>
      </c>
      <c r="K319" s="25">
        <v>0.16141738</v>
      </c>
      <c r="L319" s="25">
        <v>-0.72834640699999997</v>
      </c>
      <c r="M319" s="25">
        <v>-0.79527556899999996</v>
      </c>
      <c r="N319" s="25">
        <v>-0.99212592799999999</v>
      </c>
      <c r="O319" s="25">
        <v>-0.925196766</v>
      </c>
      <c r="P319" s="25">
        <v>-0.60236215599999998</v>
      </c>
      <c r="Q319" s="25">
        <v>-0.43700787400000002</v>
      </c>
      <c r="R319" s="25">
        <v>0</v>
      </c>
      <c r="S319" s="25">
        <v>0</v>
      </c>
      <c r="T319" s="25">
        <v>81</v>
      </c>
      <c r="Z319" s="67">
        <v>4.7800000000000002E-2</v>
      </c>
      <c r="AA319" s="66">
        <f t="shared" si="6"/>
        <v>-2.2873193909193498E-2</v>
      </c>
      <c r="AB319" s="26">
        <v>-1.1440114722184911</v>
      </c>
      <c r="AC319" s="26">
        <v>-1.3125144757887672</v>
      </c>
      <c r="AD319" s="26">
        <v>-1.4531090148503896</v>
      </c>
      <c r="AE319" s="26">
        <v>-1.5869650122073427</v>
      </c>
      <c r="AF319" s="26">
        <v>-1.6287963436641171</v>
      </c>
      <c r="AG319" s="26">
        <v>-1.6384546822808974</v>
      </c>
      <c r="AH319" s="26">
        <v>-1.5011930031915526</v>
      </c>
      <c r="AI319" s="26">
        <v>-1.285988019128298</v>
      </c>
      <c r="AJ319" s="26">
        <v>0</v>
      </c>
    </row>
    <row r="320" spans="9:36">
      <c r="I320" s="42">
        <v>4.8000000000000001E-2</v>
      </c>
      <c r="J320" s="35">
        <v>-226.39556880000001</v>
      </c>
      <c r="K320" s="25">
        <v>0.17716535899999999</v>
      </c>
      <c r="L320" s="25">
        <v>-0.71259844299999997</v>
      </c>
      <c r="M320" s="25">
        <v>-0.77559059900000005</v>
      </c>
      <c r="N320" s="25">
        <v>-0.97244095799999997</v>
      </c>
      <c r="O320" s="25">
        <v>-0.90944886199999997</v>
      </c>
      <c r="P320" s="25">
        <v>-0.58661419199999998</v>
      </c>
      <c r="Q320" s="25">
        <v>-0.42913389200000002</v>
      </c>
      <c r="R320" s="25">
        <v>0</v>
      </c>
      <c r="S320" s="25">
        <v>0</v>
      </c>
      <c r="T320" s="25">
        <v>81</v>
      </c>
      <c r="Z320" s="67">
        <v>4.8000000000000001E-2</v>
      </c>
      <c r="AA320" s="66">
        <f t="shared" si="6"/>
        <v>-2.2873193909193498E-2</v>
      </c>
      <c r="AB320" s="26">
        <v>-1.173391534153567</v>
      </c>
      <c r="AC320" s="26">
        <v>-1.3408794431134528</v>
      </c>
      <c r="AD320" s="26">
        <v>-1.4806474048340073</v>
      </c>
      <c r="AE320" s="26">
        <v>-1.6136527971537069</v>
      </c>
      <c r="AF320" s="26">
        <v>-1.6551047574861817</v>
      </c>
      <c r="AG320" s="26">
        <v>-1.6643774660047415</v>
      </c>
      <c r="AH320" s="26">
        <v>-1.5273475428216199</v>
      </c>
      <c r="AI320" s="26">
        <v>-1.3123793231021892</v>
      </c>
      <c r="AJ320" s="26">
        <v>0</v>
      </c>
    </row>
    <row r="321" spans="9:36">
      <c r="I321" s="42">
        <v>4.82E-2</v>
      </c>
      <c r="J321" s="35">
        <v>-222.4237665</v>
      </c>
      <c r="K321" s="25">
        <v>0.192913323</v>
      </c>
      <c r="L321" s="25">
        <v>-0.69685047899999997</v>
      </c>
      <c r="M321" s="25">
        <v>-0.75984263500000004</v>
      </c>
      <c r="N321" s="25">
        <v>-0.95669299399999996</v>
      </c>
      <c r="O321" s="25">
        <v>-0.88976389199999995</v>
      </c>
      <c r="P321" s="25">
        <v>-0.574803234</v>
      </c>
      <c r="Q321" s="25">
        <v>-0.41732290399999999</v>
      </c>
      <c r="R321" s="25">
        <v>0</v>
      </c>
      <c r="S321" s="25">
        <v>0</v>
      </c>
      <c r="T321" s="25">
        <v>81</v>
      </c>
      <c r="Z321" s="67">
        <v>4.82E-2</v>
      </c>
      <c r="AA321" s="66">
        <f t="shared" si="6"/>
        <v>-2.2471914835321093E-2</v>
      </c>
      <c r="AB321" s="26">
        <v>-1.2012027682103477</v>
      </c>
      <c r="AC321" s="26">
        <v>-1.3676971385747125</v>
      </c>
      <c r="AD321" s="26">
        <v>-1.5066612481948296</v>
      </c>
      <c r="AE321" s="26">
        <v>-1.6388568425637815</v>
      </c>
      <c r="AF321" s="26">
        <v>-1.6799782054180017</v>
      </c>
      <c r="AG321" s="26">
        <v>-1.688991092398465</v>
      </c>
      <c r="AH321" s="26">
        <v>-1.5523493263394688</v>
      </c>
      <c r="AI321" s="26">
        <v>-1.3378023099414278</v>
      </c>
      <c r="AJ321" s="26">
        <v>0</v>
      </c>
    </row>
    <row r="322" spans="9:36">
      <c r="I322" s="42">
        <v>4.8399999999999999E-2</v>
      </c>
      <c r="J322" s="35">
        <v>-222.4237061</v>
      </c>
      <c r="K322" s="25">
        <v>0.20866130199999999</v>
      </c>
      <c r="L322" s="25">
        <v>-0.68110251499999996</v>
      </c>
      <c r="M322" s="25">
        <v>-0.74015766500000002</v>
      </c>
      <c r="N322" s="25">
        <v>-0.93700814499999996</v>
      </c>
      <c r="O322" s="25">
        <v>-0.87401586899999995</v>
      </c>
      <c r="P322" s="25">
        <v>-0.55905521000000002</v>
      </c>
      <c r="Q322" s="25">
        <v>-0.40944883199999998</v>
      </c>
      <c r="R322" s="25">
        <v>0</v>
      </c>
      <c r="S322" s="25">
        <v>0</v>
      </c>
      <c r="T322" s="25">
        <v>81</v>
      </c>
      <c r="Z322" s="67">
        <v>4.8399999999999999E-2</v>
      </c>
      <c r="AA322" s="66">
        <f t="shared" si="6"/>
        <v>-2.2471908732989144E-2</v>
      </c>
      <c r="AB322" s="26">
        <v>-1.227403763420309</v>
      </c>
      <c r="AC322" s="26">
        <v>-1.3929492421050187</v>
      </c>
      <c r="AD322" s="26">
        <v>-1.53114049618651</v>
      </c>
      <c r="AE322" s="26">
        <v>-1.6625751520791408</v>
      </c>
      <c r="AF322" s="26">
        <v>-1.7034190979057964</v>
      </c>
      <c r="AG322" s="26">
        <v>-1.7122998578327016</v>
      </c>
      <c r="AH322" s="26">
        <v>-1.576199349238683</v>
      </c>
      <c r="AI322" s="26">
        <v>-1.362253308523371</v>
      </c>
      <c r="AJ322" s="26">
        <v>0</v>
      </c>
    </row>
    <row r="323" spans="9:36">
      <c r="I323" s="42">
        <v>4.8599999999999997E-2</v>
      </c>
      <c r="J323" s="35">
        <v>-222.4237061</v>
      </c>
      <c r="K323" s="25">
        <v>0.22047226</v>
      </c>
      <c r="L323" s="25">
        <v>-0.66535449099999999</v>
      </c>
      <c r="M323" s="25">
        <v>-0.720472695</v>
      </c>
      <c r="N323" s="25">
        <v>-0.92125999999999997</v>
      </c>
      <c r="O323" s="25">
        <v>-0.85826796400000005</v>
      </c>
      <c r="P323" s="25">
        <v>-0.54330724600000002</v>
      </c>
      <c r="Q323" s="25">
        <v>-0.39763799399999999</v>
      </c>
      <c r="R323" s="25">
        <v>0</v>
      </c>
      <c r="S323" s="25">
        <v>0</v>
      </c>
      <c r="T323" s="25">
        <v>81</v>
      </c>
      <c r="Z323" s="67">
        <v>4.8599999999999997E-2</v>
      </c>
      <c r="AA323" s="66">
        <f t="shared" si="6"/>
        <v>-2.2471908732989144E-2</v>
      </c>
      <c r="AB323" s="26">
        <v>-1.2520619381101969</v>
      </c>
      <c r="AC323" s="26">
        <v>-1.4166761893867419</v>
      </c>
      <c r="AD323" s="26">
        <v>-1.5541151547848997</v>
      </c>
      <c r="AE323" s="26">
        <v>-1.6848273209491114</v>
      </c>
      <c r="AF323" s="26">
        <v>-1.7254400265256544</v>
      </c>
      <c r="AG323" s="26">
        <v>-1.7343085155310964</v>
      </c>
      <c r="AH323" s="26">
        <v>-1.5988980871041174</v>
      </c>
      <c r="AI323" s="26">
        <v>-1.385728874581666</v>
      </c>
      <c r="AJ323" s="26">
        <v>0</v>
      </c>
    </row>
    <row r="324" spans="9:36">
      <c r="I324" s="42">
        <v>4.8800000000000003E-2</v>
      </c>
      <c r="J324" s="35">
        <v>-222.4237061</v>
      </c>
      <c r="K324" s="25">
        <v>0.23622053900000001</v>
      </c>
      <c r="L324" s="25">
        <v>-0.64960622700000004</v>
      </c>
      <c r="M324" s="25">
        <v>-0.70078736500000005</v>
      </c>
      <c r="N324" s="25">
        <v>-0.90157472999999999</v>
      </c>
      <c r="O324" s="25">
        <v>-0.84251952100000005</v>
      </c>
      <c r="P324" s="25">
        <v>-0.52755904200000003</v>
      </c>
      <c r="Q324" s="25">
        <v>-0.38582676599999999</v>
      </c>
      <c r="R324" s="25">
        <v>0</v>
      </c>
      <c r="S324" s="25">
        <v>0</v>
      </c>
      <c r="T324" s="25">
        <v>81</v>
      </c>
      <c r="Z324" s="67">
        <v>4.8800000000000003E-2</v>
      </c>
      <c r="AA324" s="66">
        <f t="shared" si="6"/>
        <v>-2.2471908732989144E-2</v>
      </c>
      <c r="AB324" s="26">
        <v>-1.2752009030116214</v>
      </c>
      <c r="AC324" s="26">
        <v>-1.4388997276287439</v>
      </c>
      <c r="AD324" s="26">
        <v>-1.5756056795858351</v>
      </c>
      <c r="AE324" s="26">
        <v>-1.7056306297540664</v>
      </c>
      <c r="AF324" s="26">
        <v>-1.746054837196275</v>
      </c>
      <c r="AG324" s="26">
        <v>-1.7550242668160114</v>
      </c>
      <c r="AH324" s="26">
        <v>-1.6204472974308226</v>
      </c>
      <c r="AI324" s="26">
        <v>-1.4082259388004144</v>
      </c>
      <c r="AJ324" s="26">
        <v>0</v>
      </c>
    </row>
    <row r="325" spans="9:36">
      <c r="I325" s="42">
        <v>4.9000000000000002E-2</v>
      </c>
      <c r="J325" s="35">
        <v>-222.4237061</v>
      </c>
      <c r="K325" s="25">
        <v>0.25196850300000001</v>
      </c>
      <c r="L325" s="25">
        <v>-0.63779532900000002</v>
      </c>
      <c r="M325" s="25">
        <v>-0.68503934099999997</v>
      </c>
      <c r="N325" s="25">
        <v>-0.88582676599999999</v>
      </c>
      <c r="O325" s="25">
        <v>-0.82283461099999999</v>
      </c>
      <c r="P325" s="25">
        <v>-0.51181101799999995</v>
      </c>
      <c r="Q325" s="25">
        <v>-0.37795278399999999</v>
      </c>
      <c r="R325" s="25">
        <v>0</v>
      </c>
      <c r="S325" s="25">
        <v>0</v>
      </c>
      <c r="T325" s="25">
        <v>81</v>
      </c>
      <c r="Z325" s="67">
        <v>4.9000000000000002E-2</v>
      </c>
      <c r="AA325" s="66">
        <f t="shared" si="6"/>
        <v>-2.2471908732989144E-2</v>
      </c>
      <c r="AB325" s="26">
        <v>-1.2968411966403095</v>
      </c>
      <c r="AC325" s="26">
        <v>-1.4596390187623447</v>
      </c>
      <c r="AD325" s="26">
        <v>-1.5956299406605581</v>
      </c>
      <c r="AE325" s="26">
        <v>-1.7250009382873479</v>
      </c>
      <c r="AF325" s="26">
        <v>-1.765276955338877</v>
      </c>
      <c r="AG325" s="26">
        <v>-1.7744551974829386</v>
      </c>
      <c r="AH325" s="26">
        <v>-1.6408496384240698</v>
      </c>
      <c r="AI325" s="26">
        <v>-1.4297421457351469</v>
      </c>
      <c r="AJ325" s="26">
        <v>0</v>
      </c>
    </row>
    <row r="326" spans="9:36">
      <c r="I326" s="42">
        <v>4.9200000000000001E-2</v>
      </c>
      <c r="J326" s="35">
        <v>-222.4237061</v>
      </c>
      <c r="K326" s="25">
        <v>0.26377949099999998</v>
      </c>
      <c r="L326" s="25">
        <v>-0.62204730600000002</v>
      </c>
      <c r="M326" s="25">
        <v>-0.66535437100000006</v>
      </c>
      <c r="N326" s="25">
        <v>-0.86614179700000005</v>
      </c>
      <c r="O326" s="25">
        <v>-0.80708664699999999</v>
      </c>
      <c r="P326" s="25">
        <v>-0.496063054</v>
      </c>
      <c r="Q326" s="25">
        <v>-0.36614179699999999</v>
      </c>
      <c r="R326" s="25">
        <v>0</v>
      </c>
      <c r="S326" s="25">
        <v>0</v>
      </c>
      <c r="T326" s="25">
        <v>81</v>
      </c>
      <c r="Z326" s="67">
        <v>4.9200000000000001E-2</v>
      </c>
      <c r="AA326" s="66">
        <f t="shared" si="6"/>
        <v>-2.2471908732989144E-2</v>
      </c>
      <c r="AB326" s="26">
        <v>-1.317000215174849</v>
      </c>
      <c r="AC326" s="26">
        <v>-1.4789113453011582</v>
      </c>
      <c r="AD326" s="26">
        <v>-1.6142047958135568</v>
      </c>
      <c r="AE326" s="26">
        <v>-1.7429535857332832</v>
      </c>
      <c r="AF326" s="26">
        <v>-1.7831197343322387</v>
      </c>
      <c r="AG326" s="26">
        <v>-1.7926098232396734</v>
      </c>
      <c r="AH326" s="26">
        <v>-1.6601084966238862</v>
      </c>
      <c r="AI326" s="26">
        <v>-1.4502757880707917</v>
      </c>
      <c r="AJ326" s="26">
        <v>0</v>
      </c>
    </row>
    <row r="327" spans="9:36">
      <c r="I327" s="42">
        <v>4.9399999999999999E-2</v>
      </c>
      <c r="J327" s="35">
        <v>-222.4237061</v>
      </c>
      <c r="K327" s="25">
        <v>0.27559041899999998</v>
      </c>
      <c r="L327" s="25">
        <v>-0.61023622799999999</v>
      </c>
      <c r="M327" s="25">
        <v>-0.64566952200000005</v>
      </c>
      <c r="N327" s="25">
        <v>-0.85039383300000004</v>
      </c>
      <c r="O327" s="25">
        <v>-0.79133874299999996</v>
      </c>
      <c r="P327" s="25">
        <v>-0.48031506000000002</v>
      </c>
      <c r="Q327" s="25">
        <v>-0.35433083900000001</v>
      </c>
      <c r="R327" s="25">
        <v>0</v>
      </c>
      <c r="S327" s="25">
        <v>0</v>
      </c>
      <c r="T327" s="25">
        <v>81</v>
      </c>
      <c r="Z327" s="67">
        <v>4.9399999999999999E-2</v>
      </c>
      <c r="AA327" s="66">
        <f t="shared" si="6"/>
        <v>-2.2471908732989144E-2</v>
      </c>
      <c r="AB327" s="26">
        <v>-1.3356959166058266</v>
      </c>
      <c r="AC327" s="26">
        <v>-1.4967338274391826</v>
      </c>
      <c r="AD327" s="26">
        <v>-1.6313463789289955</v>
      </c>
      <c r="AE327" s="26">
        <v>-1.7595034384730015</v>
      </c>
      <c r="AF327" s="26">
        <v>-1.799596366003096</v>
      </c>
      <c r="AG327" s="26">
        <v>-1.809497113565204</v>
      </c>
      <c r="AH327" s="26">
        <v>-1.678227814796325</v>
      </c>
      <c r="AI327" s="26">
        <v>-1.469825771719296</v>
      </c>
      <c r="AJ327" s="26">
        <v>0</v>
      </c>
    </row>
    <row r="328" spans="9:36">
      <c r="I328" s="42">
        <v>4.9599999999999998E-2</v>
      </c>
      <c r="J328" s="35">
        <v>-222.4237061</v>
      </c>
      <c r="K328" s="25">
        <v>0.28346440099999998</v>
      </c>
      <c r="L328" s="25">
        <v>-0.59448838400000004</v>
      </c>
      <c r="M328" s="25">
        <v>-0.62992143700000003</v>
      </c>
      <c r="N328" s="25">
        <v>-0.83070886300000002</v>
      </c>
      <c r="O328" s="25">
        <v>-0.77165371299999996</v>
      </c>
      <c r="P328" s="25">
        <v>-0.464567126</v>
      </c>
      <c r="Q328" s="25">
        <v>-0.34645670699999997</v>
      </c>
      <c r="R328" s="25">
        <v>0</v>
      </c>
      <c r="S328" s="25">
        <v>0</v>
      </c>
      <c r="T328" s="25">
        <v>81</v>
      </c>
      <c r="Z328" s="67">
        <v>4.9599999999999998E-2</v>
      </c>
      <c r="AA328" s="66">
        <f t="shared" si="6"/>
        <v>-2.2471908732989144E-2</v>
      </c>
      <c r="AB328" s="26">
        <v>-1.3529455599208635</v>
      </c>
      <c r="AC328" s="26">
        <v>-1.5131231528008156</v>
      </c>
      <c r="AD328" s="26">
        <v>-1.647070598714824</v>
      </c>
      <c r="AE328" s="26">
        <v>-1.7746652546752164</v>
      </c>
      <c r="AF328" s="26">
        <v>-1.8147200880272998</v>
      </c>
      <c r="AG328" s="26">
        <v>-1.8251263320388265</v>
      </c>
      <c r="AH328" s="26">
        <v>-1.6952120374665909</v>
      </c>
      <c r="AI328" s="26">
        <v>-1.4883915508915848</v>
      </c>
      <c r="AJ328" s="26">
        <v>0</v>
      </c>
    </row>
    <row r="329" spans="9:36">
      <c r="I329" s="42">
        <v>4.9799999999999997E-2</v>
      </c>
      <c r="J329" s="35">
        <v>-222.4237061</v>
      </c>
      <c r="K329" s="25">
        <v>0.295275599</v>
      </c>
      <c r="L329" s="25">
        <v>-0.58267712599999999</v>
      </c>
      <c r="M329" s="25">
        <v>-0.61023616800000002</v>
      </c>
      <c r="N329" s="25">
        <v>-0.81496059899999995</v>
      </c>
      <c r="O329" s="25">
        <v>-0.75590550899999998</v>
      </c>
      <c r="P329" s="25">
        <v>-0.45275583800000002</v>
      </c>
      <c r="Q329" s="25">
        <v>-0.33464559900000002</v>
      </c>
      <c r="R329" s="25">
        <v>0</v>
      </c>
      <c r="S329" s="25">
        <v>0</v>
      </c>
      <c r="T329" s="25">
        <v>81</v>
      </c>
      <c r="Z329" s="67">
        <v>4.9799999999999997E-2</v>
      </c>
      <c r="AA329" s="66">
        <f t="shared" si="6"/>
        <v>-2.2471908732989144E-2</v>
      </c>
      <c r="AB329" s="26">
        <v>-1.3687652723459505</v>
      </c>
      <c r="AC329" s="26">
        <v>-1.5280954738452626</v>
      </c>
      <c r="AD329" s="26">
        <v>-1.6613932253932742</v>
      </c>
      <c r="AE329" s="26">
        <v>-1.7884537693233844</v>
      </c>
      <c r="AF329" s="26">
        <v>-1.828504237507601</v>
      </c>
      <c r="AG329" s="26">
        <v>-1.8395069934104502</v>
      </c>
      <c r="AH329" s="26">
        <v>-1.7110660700320068</v>
      </c>
      <c r="AI329" s="26">
        <v>-1.5059730886154292</v>
      </c>
      <c r="AJ329" s="26">
        <v>0</v>
      </c>
    </row>
    <row r="330" spans="9:36">
      <c r="I330" s="42">
        <v>0.05</v>
      </c>
      <c r="J330" s="35">
        <v>-222.4237061</v>
      </c>
      <c r="K330" s="25">
        <v>0.30314961099999999</v>
      </c>
      <c r="L330" s="25">
        <v>-0.56692916199999999</v>
      </c>
      <c r="M330" s="25">
        <v>-0.59448820400000002</v>
      </c>
      <c r="N330" s="25">
        <v>-0.79921263499999995</v>
      </c>
      <c r="O330" s="25">
        <v>-0.73622047899999998</v>
      </c>
      <c r="P330" s="25">
        <v>-0.43700787400000002</v>
      </c>
      <c r="Q330" s="25">
        <v>-0.32283464099999998</v>
      </c>
      <c r="R330" s="25">
        <v>0</v>
      </c>
      <c r="S330" s="25">
        <v>0</v>
      </c>
      <c r="T330" s="25">
        <v>81</v>
      </c>
      <c r="Z330" s="67">
        <v>0.05</v>
      </c>
      <c r="AA330" s="66">
        <f t="shared" si="6"/>
        <v>-2.2471908732989144E-2</v>
      </c>
      <c r="AB330" s="26">
        <v>-1.3831708564840273</v>
      </c>
      <c r="AC330" s="26">
        <v>-1.5416667736583254</v>
      </c>
      <c r="AD330" s="26">
        <v>-1.6743299647091998</v>
      </c>
      <c r="AE330" s="26">
        <v>-1.8008837207599415</v>
      </c>
      <c r="AF330" s="26">
        <v>-1.840962244819961</v>
      </c>
      <c r="AG330" s="26">
        <v>-1.852648868363467</v>
      </c>
      <c r="AH330" s="26">
        <v>-1.7257952267944645</v>
      </c>
      <c r="AI330" s="26">
        <v>-1.5225708271508998</v>
      </c>
      <c r="AJ330" s="26">
        <v>0</v>
      </c>
    </row>
    <row r="331" spans="9:36">
      <c r="I331" s="42">
        <v>5.0200000000000002E-2</v>
      </c>
      <c r="J331" s="35">
        <v>-222.4237061</v>
      </c>
      <c r="K331" s="25">
        <v>0.311023563</v>
      </c>
      <c r="L331" s="25">
        <v>-0.55118113800000001</v>
      </c>
      <c r="M331" s="25">
        <v>-0.574803234</v>
      </c>
      <c r="N331" s="25">
        <v>-0.78346461099999998</v>
      </c>
      <c r="O331" s="25">
        <v>-0.72047257499999995</v>
      </c>
      <c r="P331" s="25">
        <v>-0.42125987999999998</v>
      </c>
      <c r="Q331" s="25">
        <v>-0.311023683</v>
      </c>
      <c r="R331" s="25">
        <v>0</v>
      </c>
      <c r="S331" s="25">
        <v>0</v>
      </c>
      <c r="T331" s="25">
        <v>81</v>
      </c>
      <c r="Z331" s="67">
        <v>5.0200000000000002E-2</v>
      </c>
      <c r="AA331" s="66">
        <f t="shared" si="6"/>
        <v>-2.2471908732989144E-2</v>
      </c>
      <c r="AB331" s="26">
        <v>-1.3961783989477967</v>
      </c>
      <c r="AC331" s="26">
        <v>-1.5538531628615586</v>
      </c>
      <c r="AD331" s="26">
        <v>-1.6858965473943244</v>
      </c>
      <c r="AE331" s="26">
        <v>-1.8119698968269533</v>
      </c>
      <c r="AF331" s="26">
        <v>-1.8521076454265981</v>
      </c>
      <c r="AG331" s="26">
        <v>-1.864561983785973</v>
      </c>
      <c r="AH331" s="26">
        <v>-1.7394051835144178</v>
      </c>
      <c r="AI331" s="26">
        <v>-1.5381856569566938</v>
      </c>
      <c r="AJ331" s="26">
        <v>0</v>
      </c>
    </row>
    <row r="332" spans="9:36">
      <c r="I332" s="42">
        <v>5.04E-2</v>
      </c>
      <c r="J332" s="35">
        <v>-222.4237061</v>
      </c>
      <c r="K332" s="25">
        <v>0.318897665</v>
      </c>
      <c r="L332" s="25">
        <v>-0.53937018000000003</v>
      </c>
      <c r="M332" s="25">
        <v>-0.55905521000000002</v>
      </c>
      <c r="N332" s="25">
        <v>-0.76377964099999995</v>
      </c>
      <c r="O332" s="25">
        <v>-0.70472449100000001</v>
      </c>
      <c r="P332" s="25">
        <v>-0.40944895199999998</v>
      </c>
      <c r="Q332" s="25">
        <v>-0.30314961099999999</v>
      </c>
      <c r="R332" s="25">
        <v>0</v>
      </c>
      <c r="S332" s="25">
        <v>0</v>
      </c>
      <c r="T332" s="25">
        <v>81</v>
      </c>
      <c r="Z332" s="67">
        <v>5.04E-2</v>
      </c>
      <c r="AA332" s="66">
        <f t="shared" si="6"/>
        <v>-2.2471908732989144E-2</v>
      </c>
      <c r="AB332" s="26">
        <v>-1.4078041951074571</v>
      </c>
      <c r="AC332" s="26">
        <v>-1.5646708363134905</v>
      </c>
      <c r="AD332" s="26">
        <v>-1.6961087285326752</v>
      </c>
      <c r="AE332" s="26">
        <v>-1.8217271393376031</v>
      </c>
      <c r="AF332" s="26">
        <v>-1.8619540769358145</v>
      </c>
      <c r="AG332" s="26">
        <v>-1.8752566060444087</v>
      </c>
      <c r="AH332" s="26">
        <v>-1.7519019610117994</v>
      </c>
      <c r="AI332" s="26">
        <v>-1.5528189008111555</v>
      </c>
      <c r="AJ332" s="26">
        <v>0</v>
      </c>
    </row>
    <row r="333" spans="9:36">
      <c r="I333" s="42">
        <v>5.0599999999999999E-2</v>
      </c>
      <c r="J333" s="35">
        <v>-222.4237061</v>
      </c>
      <c r="K333" s="25">
        <v>0.326771647</v>
      </c>
      <c r="L333" s="25">
        <v>-0.52755928200000002</v>
      </c>
      <c r="M333" s="25">
        <v>-0.54330724600000002</v>
      </c>
      <c r="N333" s="25">
        <v>-0.74803167699999995</v>
      </c>
      <c r="O333" s="25">
        <v>-0.68897658699999997</v>
      </c>
      <c r="P333" s="25">
        <v>-0.39763799399999999</v>
      </c>
      <c r="Q333" s="25">
        <v>-0.291338773</v>
      </c>
      <c r="R333" s="25">
        <v>0</v>
      </c>
      <c r="S333" s="25">
        <v>0</v>
      </c>
      <c r="T333" s="25">
        <v>81</v>
      </c>
      <c r="Z333" s="67">
        <v>5.0599999999999999E-2</v>
      </c>
      <c r="AA333" s="66">
        <f t="shared" si="6"/>
        <v>-2.2471908732989144E-2</v>
      </c>
      <c r="AB333" s="26">
        <v>-1.418064577477258</v>
      </c>
      <c r="AC333" s="26">
        <v>-1.5741360246120975</v>
      </c>
      <c r="AD333" s="26">
        <v>-1.70498232912995</v>
      </c>
      <c r="AE333" s="26">
        <v>-1.8301703876821007</v>
      </c>
      <c r="AF333" s="26">
        <v>-1.870515310844219</v>
      </c>
      <c r="AG333" s="26">
        <v>-1.8847432329967906</v>
      </c>
      <c r="AH333" s="26">
        <v>-1.7632919144698762</v>
      </c>
      <c r="AI333" s="26">
        <v>-1.5664722957080659</v>
      </c>
      <c r="AJ333" s="26">
        <v>0</v>
      </c>
    </row>
    <row r="334" spans="9:36">
      <c r="I334" s="42">
        <v>5.0799999999999998E-2</v>
      </c>
      <c r="J334" s="35">
        <v>-222.4237061</v>
      </c>
      <c r="K334" s="25">
        <v>0.33858269499999999</v>
      </c>
      <c r="L334" s="25">
        <v>-0.515747964</v>
      </c>
      <c r="M334" s="25">
        <v>-0.52755904200000003</v>
      </c>
      <c r="N334" s="25">
        <v>-0.73228341299999999</v>
      </c>
      <c r="O334" s="25">
        <v>-0.67716532900000004</v>
      </c>
      <c r="P334" s="25">
        <v>-0.3818897</v>
      </c>
      <c r="Q334" s="25">
        <v>-0.27952754499999999</v>
      </c>
      <c r="R334" s="25">
        <v>0</v>
      </c>
      <c r="S334" s="25">
        <v>0</v>
      </c>
      <c r="T334" s="25">
        <v>81</v>
      </c>
      <c r="Z334" s="67">
        <v>5.0799999999999998E-2</v>
      </c>
      <c r="AA334" s="66">
        <f t="shared" si="6"/>
        <v>-2.2471908732989144E-2</v>
      </c>
      <c r="AB334" s="26">
        <v>-1.426975922186958</v>
      </c>
      <c r="AC334" s="26">
        <v>-1.5822649977816396</v>
      </c>
      <c r="AD334" s="26">
        <v>-1.712533247417896</v>
      </c>
      <c r="AE334" s="26">
        <v>-1.8373146897505686</v>
      </c>
      <c r="AF334" s="26">
        <v>-1.8778052572287682</v>
      </c>
      <c r="AG334" s="26">
        <v>-1.8930325890700137</v>
      </c>
      <c r="AH334" s="26">
        <v>-1.7735817230142052</v>
      </c>
      <c r="AI334" s="26">
        <v>-1.579147981777848</v>
      </c>
      <c r="AJ334" s="26">
        <v>0</v>
      </c>
    </row>
    <row r="335" spans="9:36">
      <c r="I335" s="42">
        <v>5.0999999999999997E-2</v>
      </c>
      <c r="J335" s="35">
        <v>-222.4237061</v>
      </c>
      <c r="K335" s="25">
        <v>0.34645670699999997</v>
      </c>
      <c r="L335" s="25">
        <v>-0.50393700600000002</v>
      </c>
      <c r="M335" s="25">
        <v>-0.51181101799999995</v>
      </c>
      <c r="N335" s="25">
        <v>-0.71653544899999999</v>
      </c>
      <c r="O335" s="25">
        <v>-0.66141736500000003</v>
      </c>
      <c r="P335" s="25">
        <v>-0.370078772</v>
      </c>
      <c r="Q335" s="25">
        <v>-0.271653533</v>
      </c>
      <c r="R335" s="25">
        <v>0</v>
      </c>
      <c r="S335" s="25">
        <v>0</v>
      </c>
      <c r="T335" s="25">
        <v>81</v>
      </c>
      <c r="Z335" s="67">
        <v>5.0999999999999997E-2</v>
      </c>
      <c r="AA335" s="66">
        <f t="shared" si="6"/>
        <v>-2.2471908732989144E-2</v>
      </c>
      <c r="AB335" s="26">
        <v>-1.4345547170782986</v>
      </c>
      <c r="AC335" s="26">
        <v>-1.5890740948125262</v>
      </c>
      <c r="AD335" s="26">
        <v>-1.718777469861408</v>
      </c>
      <c r="AE335" s="26">
        <v>-1.8431752110421389</v>
      </c>
      <c r="AF335" s="26">
        <v>-1.8838379688554772</v>
      </c>
      <c r="AG335" s="26">
        <v>-1.90013562639722</v>
      </c>
      <c r="AH335" s="26">
        <v>-1.7827783820014074</v>
      </c>
      <c r="AI335" s="26">
        <v>-1.5908484943612</v>
      </c>
      <c r="AJ335" s="26">
        <v>0</v>
      </c>
    </row>
    <row r="336" spans="9:36">
      <c r="I336" s="42">
        <v>5.1200000000000002E-2</v>
      </c>
      <c r="J336" s="35">
        <v>-222.4237061</v>
      </c>
      <c r="K336" s="25">
        <v>0.35433071900000002</v>
      </c>
      <c r="L336" s="25">
        <v>-0.49606299399999998</v>
      </c>
      <c r="M336" s="25">
        <v>-0.49606299399999998</v>
      </c>
      <c r="N336" s="25">
        <v>-0.70078748499999999</v>
      </c>
      <c r="O336" s="25">
        <v>-0.64566934099999995</v>
      </c>
      <c r="P336" s="25">
        <v>-0.35826772499999998</v>
      </c>
      <c r="Q336" s="25">
        <v>-0.25984257500000002</v>
      </c>
      <c r="R336" s="25">
        <v>0</v>
      </c>
      <c r="S336" s="25">
        <v>0</v>
      </c>
      <c r="T336" s="25">
        <v>81</v>
      </c>
      <c r="Z336" s="67">
        <v>5.1200000000000002E-2</v>
      </c>
      <c r="AA336" s="66">
        <f t="shared" ref="AA336:AA379" si="7">J336/$P$39</f>
        <v>-2.2471908732989144E-2</v>
      </c>
      <c r="AB336" s="26">
        <v>-1.4408176223628044</v>
      </c>
      <c r="AC336" s="26">
        <v>-1.5945797568933406</v>
      </c>
      <c r="AD336" s="26">
        <v>-1.7237310903454881</v>
      </c>
      <c r="AE336" s="26">
        <v>-1.8477672507170146</v>
      </c>
      <c r="AF336" s="26">
        <v>-1.8886276517704415</v>
      </c>
      <c r="AG336" s="26">
        <v>-1.9060635294127943</v>
      </c>
      <c r="AH336" s="26">
        <v>-1.7908891987825928</v>
      </c>
      <c r="AI336" s="26">
        <v>-1.6015767583118996</v>
      </c>
      <c r="AJ336" s="26">
        <v>0</v>
      </c>
    </row>
    <row r="337" spans="9:36">
      <c r="I337" s="42">
        <v>5.1400000000000001E-2</v>
      </c>
      <c r="J337" s="35">
        <v>-222.4237061</v>
      </c>
      <c r="K337" s="25">
        <v>0.36614161699999997</v>
      </c>
      <c r="L337" s="25">
        <v>-0.48425209600000002</v>
      </c>
      <c r="M337" s="25">
        <v>-0.48031506000000002</v>
      </c>
      <c r="N337" s="25">
        <v>-0.68897652700000001</v>
      </c>
      <c r="O337" s="25">
        <v>-0.63385838299999997</v>
      </c>
      <c r="P337" s="25">
        <v>-0.34251979100000002</v>
      </c>
      <c r="Q337" s="25">
        <v>-0.24803161700000001</v>
      </c>
      <c r="R337" s="25">
        <v>0</v>
      </c>
      <c r="S337" s="25">
        <v>0</v>
      </c>
      <c r="T337" s="25">
        <v>81</v>
      </c>
      <c r="Z337" s="67">
        <v>5.1400000000000001E-2</v>
      </c>
      <c r="AA337" s="66">
        <f t="shared" si="7"/>
        <v>-2.2471908732989144E-2</v>
      </c>
      <c r="AB337" s="26">
        <v>-1.4457814717744546</v>
      </c>
      <c r="AC337" s="26">
        <v>-1.5987985344639297</v>
      </c>
      <c r="AD337" s="26">
        <v>-1.7274103185476566</v>
      </c>
      <c r="AE337" s="26">
        <v>-1.8511062487376144</v>
      </c>
      <c r="AF337" s="26">
        <v>-1.8921886714480891</v>
      </c>
      <c r="AG337" s="26">
        <v>-1.9108277171414452</v>
      </c>
      <c r="AH337" s="26">
        <v>-1.7979217924206772</v>
      </c>
      <c r="AI337" s="26">
        <v>-1.6113360854172034</v>
      </c>
      <c r="AJ337" s="26">
        <v>0</v>
      </c>
    </row>
    <row r="338" spans="9:36">
      <c r="I338" s="42">
        <v>5.16E-2</v>
      </c>
      <c r="J338" s="35">
        <v>-222.4237061</v>
      </c>
      <c r="K338" s="25">
        <v>0.37401556899999999</v>
      </c>
      <c r="L338" s="25">
        <v>-0.47244113799999998</v>
      </c>
      <c r="M338" s="25">
        <v>-0.464567126</v>
      </c>
      <c r="N338" s="25">
        <v>-0.673228563</v>
      </c>
      <c r="O338" s="25">
        <v>-0.61811042000000005</v>
      </c>
      <c r="P338" s="25">
        <v>-0.33070886300000002</v>
      </c>
      <c r="Q338" s="25">
        <v>-0.24015747000000001</v>
      </c>
      <c r="R338" s="25">
        <v>0</v>
      </c>
      <c r="S338" s="25">
        <v>0</v>
      </c>
      <c r="T338" s="25">
        <v>81</v>
      </c>
      <c r="Z338" s="67">
        <v>5.16E-2</v>
      </c>
      <c r="AA338" s="66">
        <f t="shared" si="7"/>
        <v>-2.2471908732989144E-2</v>
      </c>
      <c r="AB338" s="26">
        <v>-1.449463268112487</v>
      </c>
      <c r="AC338" s="26">
        <v>-1.6017471092716919</v>
      </c>
      <c r="AD338" s="26">
        <v>-1.7298315042888484</v>
      </c>
      <c r="AE338" s="26">
        <v>-1.8532078054702539</v>
      </c>
      <c r="AF338" s="26">
        <v>-1.8945355715001981</v>
      </c>
      <c r="AG338" s="26">
        <v>-1.9144398517762773</v>
      </c>
      <c r="AH338" s="26">
        <v>-1.8038840971498007</v>
      </c>
      <c r="AI338" s="26">
        <v>-1.6201301727983894</v>
      </c>
      <c r="AJ338" s="26">
        <v>0</v>
      </c>
    </row>
    <row r="339" spans="9:36">
      <c r="I339" s="42">
        <v>5.1799999999999999E-2</v>
      </c>
      <c r="J339" s="35">
        <v>-222.4237061</v>
      </c>
      <c r="K339" s="25">
        <v>0.38188981999999999</v>
      </c>
      <c r="L339" s="25">
        <v>-0.46456688600000001</v>
      </c>
      <c r="M339" s="25">
        <v>-0.45275583800000002</v>
      </c>
      <c r="N339" s="25">
        <v>-0.66141730499999996</v>
      </c>
      <c r="O339" s="25">
        <v>-0.606299162</v>
      </c>
      <c r="P339" s="25">
        <v>-0.318897665</v>
      </c>
      <c r="Q339" s="25">
        <v>-0.228346467</v>
      </c>
      <c r="R339" s="25">
        <v>0</v>
      </c>
      <c r="S339" s="25">
        <v>0</v>
      </c>
      <c r="T339" s="25">
        <v>81</v>
      </c>
      <c r="Z339" s="67">
        <v>5.1799999999999999E-2</v>
      </c>
      <c r="AA339" s="66">
        <f t="shared" si="7"/>
        <v>-2.2471908732989144E-2</v>
      </c>
      <c r="AB339" s="26">
        <v>-1.451880182400642</v>
      </c>
      <c r="AC339" s="26">
        <v>-1.6034423101136874</v>
      </c>
      <c r="AD339" s="26">
        <v>-1.731011151960461</v>
      </c>
      <c r="AE339" s="26">
        <v>-1.8540876924747038</v>
      </c>
      <c r="AF339" s="26">
        <v>-1.8956830850904189</v>
      </c>
      <c r="AG339" s="26">
        <v>-1.9169118455680834</v>
      </c>
      <c r="AH339" s="26">
        <v>-1.8087843669816697</v>
      </c>
      <c r="AI339" s="26">
        <v>-1.6279631037637661</v>
      </c>
      <c r="AJ339" s="26">
        <v>0</v>
      </c>
    </row>
    <row r="340" spans="9:36">
      <c r="I340" s="42">
        <v>5.1999999999999998E-2</v>
      </c>
      <c r="J340" s="35">
        <v>-226.39556880000001</v>
      </c>
      <c r="K340" s="25">
        <v>0.39370077799999997</v>
      </c>
      <c r="L340" s="25">
        <v>-0.45275589799999999</v>
      </c>
      <c r="M340" s="25">
        <v>-0.43700787400000002</v>
      </c>
      <c r="N340" s="25">
        <v>-0.64566928099999998</v>
      </c>
      <c r="O340" s="25">
        <v>-0.590551198</v>
      </c>
      <c r="P340" s="25">
        <v>-0.30708661700000001</v>
      </c>
      <c r="Q340" s="25">
        <v>-0.22047243999999999</v>
      </c>
      <c r="R340" s="25">
        <v>0</v>
      </c>
      <c r="S340" s="25">
        <v>0</v>
      </c>
      <c r="T340" s="25">
        <v>81</v>
      </c>
      <c r="Z340" s="67">
        <v>5.1999999999999998E-2</v>
      </c>
      <c r="AA340" s="66">
        <f t="shared" si="7"/>
        <v>-2.2873193909193498E-2</v>
      </c>
      <c r="AB340" s="26">
        <v>-1.4530496174475283</v>
      </c>
      <c r="AC340" s="26">
        <v>-1.6039011254435167</v>
      </c>
      <c r="AD340" s="26">
        <v>-1.7309659355720999</v>
      </c>
      <c r="AE340" s="26">
        <v>-1.8537618635757365</v>
      </c>
      <c r="AF340" s="26">
        <v>-1.8956461480421327</v>
      </c>
      <c r="AG340" s="26">
        <v>-1.918255869218205</v>
      </c>
      <c r="AH340" s="26">
        <v>-1.8126311818709322</v>
      </c>
      <c r="AI340" s="26">
        <v>-1.6348393498764024</v>
      </c>
      <c r="AJ340" s="26">
        <v>0</v>
      </c>
    </row>
    <row r="341" spans="9:36">
      <c r="I341" s="42">
        <v>5.2200000000000003E-2</v>
      </c>
      <c r="J341" s="35">
        <v>-226.39556880000001</v>
      </c>
      <c r="K341" s="25">
        <v>0.40157479000000001</v>
      </c>
      <c r="L341" s="25">
        <v>-0.444881886</v>
      </c>
      <c r="M341" s="25">
        <v>-0.42519691599999998</v>
      </c>
      <c r="N341" s="25">
        <v>-0.633858323</v>
      </c>
      <c r="O341" s="25">
        <v>-0.57874024000000002</v>
      </c>
      <c r="P341" s="25">
        <v>-0.29527565900000002</v>
      </c>
      <c r="Q341" s="25">
        <v>-0.20866148200000001</v>
      </c>
      <c r="R341" s="25">
        <v>0</v>
      </c>
      <c r="S341" s="25">
        <v>0</v>
      </c>
      <c r="T341" s="25">
        <v>81</v>
      </c>
      <c r="Z341" s="67">
        <v>5.2200000000000003E-2</v>
      </c>
      <c r="AA341" s="66">
        <f t="shared" si="7"/>
        <v>-2.2873193909193498E-2</v>
      </c>
      <c r="AB341" s="26">
        <v>-1.4530537465702091</v>
      </c>
      <c r="AC341" s="26">
        <v>-1.6031792355720871</v>
      </c>
      <c r="AD341" s="26">
        <v>-1.7297408643937919</v>
      </c>
      <c r="AE341" s="26">
        <v>-1.8522635556972338</v>
      </c>
      <c r="AF341" s="26">
        <v>-1.8944494105452641</v>
      </c>
      <c r="AG341" s="26">
        <v>-1.9184859633726496</v>
      </c>
      <c r="AH341" s="26">
        <v>-1.8154330358700823</v>
      </c>
      <c r="AI341" s="26">
        <v>-1.6407633197929445</v>
      </c>
      <c r="AJ341" s="26">
        <v>0</v>
      </c>
    </row>
    <row r="342" spans="9:36">
      <c r="I342" s="42">
        <v>5.2400000000000002E-2</v>
      </c>
      <c r="J342" s="35">
        <v>-226.39556880000001</v>
      </c>
      <c r="K342" s="25">
        <v>0.41338583800000001</v>
      </c>
      <c r="L342" s="25">
        <v>-0.43307098799999999</v>
      </c>
      <c r="M342" s="25">
        <v>-0.41338583800000001</v>
      </c>
      <c r="N342" s="25">
        <v>-0.62204736599999999</v>
      </c>
      <c r="O342" s="25">
        <v>-0.56692928200000003</v>
      </c>
      <c r="P342" s="25">
        <v>-0.28740158700000001</v>
      </c>
      <c r="Q342" s="25">
        <v>-0.20078739500000001</v>
      </c>
      <c r="R342" s="25">
        <v>0</v>
      </c>
      <c r="S342" s="25">
        <v>0</v>
      </c>
      <c r="T342" s="25">
        <v>81</v>
      </c>
      <c r="Z342" s="67">
        <v>5.2400000000000002E-2</v>
      </c>
      <c r="AA342" s="66">
        <f t="shared" si="7"/>
        <v>-2.2873193909193498E-2</v>
      </c>
      <c r="AB342" s="26">
        <v>-1.4518621976580379</v>
      </c>
      <c r="AC342" s="26">
        <v>-1.6012711900131782</v>
      </c>
      <c r="AD342" s="26">
        <v>-1.7273391862002156</v>
      </c>
      <c r="AE342" s="26">
        <v>-1.8496037342658662</v>
      </c>
      <c r="AF342" s="26">
        <v>-1.89210751297107</v>
      </c>
      <c r="AG342" s="26">
        <v>-1.9176168617030764</v>
      </c>
      <c r="AH342" s="26">
        <v>-1.8172002266959277</v>
      </c>
      <c r="AI342" s="26">
        <v>-1.6457403105257138</v>
      </c>
      <c r="AJ342" s="26">
        <v>0</v>
      </c>
    </row>
    <row r="343" spans="9:36">
      <c r="I343" s="42">
        <v>5.2600000000000001E-2</v>
      </c>
      <c r="J343" s="35">
        <v>-226.39556880000001</v>
      </c>
      <c r="K343" s="25">
        <v>0.425196676</v>
      </c>
      <c r="L343" s="25">
        <v>-0.42913389200000002</v>
      </c>
      <c r="M343" s="25">
        <v>-0.39763799399999999</v>
      </c>
      <c r="N343" s="25">
        <v>-0.61023640800000001</v>
      </c>
      <c r="O343" s="25">
        <v>-0.55905508999999998</v>
      </c>
      <c r="P343" s="25">
        <v>-0.27559071899999998</v>
      </c>
      <c r="Q343" s="25">
        <v>-0.18897657200000001</v>
      </c>
      <c r="R343" s="25">
        <v>0</v>
      </c>
      <c r="S343" s="25">
        <v>0</v>
      </c>
      <c r="T343" s="25">
        <v>81</v>
      </c>
      <c r="Z343" s="67">
        <v>5.2600000000000001E-2</v>
      </c>
      <c r="AA343" s="66">
        <f t="shared" si="7"/>
        <v>-2.2873193909193498E-2</v>
      </c>
      <c r="AB343" s="26">
        <v>-1.4494845499563089</v>
      </c>
      <c r="AC343" s="26">
        <v>-1.5981883478618781</v>
      </c>
      <c r="AD343" s="26">
        <v>-1.7237731334907034</v>
      </c>
      <c r="AE343" s="26">
        <v>-1.8457956456620825</v>
      </c>
      <c r="AF343" s="26">
        <v>-1.8886342485153762</v>
      </c>
      <c r="AG343" s="26">
        <v>-1.9156616494583449</v>
      </c>
      <c r="AH343" s="26">
        <v>-1.8179429274570784</v>
      </c>
      <c r="AI343" s="26">
        <v>-1.6497763221716175</v>
      </c>
      <c r="AJ343" s="26">
        <v>0</v>
      </c>
    </row>
    <row r="344" spans="9:36">
      <c r="I344" s="42">
        <v>5.28E-2</v>
      </c>
      <c r="J344" s="35">
        <v>-226.39556880000001</v>
      </c>
      <c r="K344" s="25">
        <v>0.43700793399999999</v>
      </c>
      <c r="L344" s="25">
        <v>-0.42125975999999998</v>
      </c>
      <c r="M344" s="25">
        <v>-0.38582670600000002</v>
      </c>
      <c r="N344" s="25">
        <v>-0.59842521000000004</v>
      </c>
      <c r="O344" s="25">
        <v>-0.54724407200000003</v>
      </c>
      <c r="P344" s="25">
        <v>-0.267716497</v>
      </c>
      <c r="Q344" s="25">
        <v>-0.18110230499999999</v>
      </c>
      <c r="R344" s="25">
        <v>0</v>
      </c>
      <c r="S344" s="25">
        <v>0</v>
      </c>
      <c r="T344" s="25">
        <v>81</v>
      </c>
      <c r="Z344" s="67">
        <v>5.28E-2</v>
      </c>
      <c r="AA344" s="66">
        <f t="shared" si="7"/>
        <v>-2.2873193909193498E-2</v>
      </c>
      <c r="AB344" s="26">
        <v>-1.4459349770744141</v>
      </c>
      <c r="AC344" s="26">
        <v>-1.5939451956733401</v>
      </c>
      <c r="AD344" s="26">
        <v>-1.7190573082018044</v>
      </c>
      <c r="AE344" s="26">
        <v>-1.8408539485805393</v>
      </c>
      <c r="AF344" s="26">
        <v>-1.8840441062638882</v>
      </c>
      <c r="AG344" s="26">
        <v>-1.9126334102561513</v>
      </c>
      <c r="AH344" s="26">
        <v>-1.8176713651638172</v>
      </c>
      <c r="AI344" s="26">
        <v>-1.6528776834255654</v>
      </c>
      <c r="AJ344" s="26">
        <v>0</v>
      </c>
    </row>
    <row r="345" spans="9:36">
      <c r="I345" s="42">
        <v>5.2999999999999999E-2</v>
      </c>
      <c r="J345" s="35">
        <v>-230.3674164</v>
      </c>
      <c r="K345" s="25">
        <v>0.44881892200000001</v>
      </c>
      <c r="L345" s="25">
        <v>-0.41338583800000001</v>
      </c>
      <c r="M345" s="25">
        <v>-0.37401574900000001</v>
      </c>
      <c r="N345" s="25">
        <v>-0.590551198</v>
      </c>
      <c r="O345" s="25">
        <v>-0.53543311400000004</v>
      </c>
      <c r="P345" s="25">
        <v>-0.25590550899999998</v>
      </c>
      <c r="Q345" s="25">
        <v>-0.16929134700000001</v>
      </c>
      <c r="R345" s="25">
        <v>0</v>
      </c>
      <c r="S345" s="25">
        <v>0</v>
      </c>
      <c r="T345" s="25">
        <v>81</v>
      </c>
      <c r="Z345" s="67">
        <v>5.2999999999999999E-2</v>
      </c>
      <c r="AA345" s="66">
        <f t="shared" si="7"/>
        <v>-2.3274477559814866E-2</v>
      </c>
      <c r="AB345" s="26">
        <v>-1.4412312150420297</v>
      </c>
      <c r="AC345" s="26">
        <v>-1.5885583969490573</v>
      </c>
      <c r="AD345" s="26">
        <v>-1.7132075694463602</v>
      </c>
      <c r="AE345" s="26">
        <v>-1.8347941347989549</v>
      </c>
      <c r="AF345" s="26">
        <v>-1.8783521000834549</v>
      </c>
      <c r="AG345" s="26">
        <v>-1.9085455192855025</v>
      </c>
      <c r="AH345" s="26">
        <v>-1.8163959416970366</v>
      </c>
      <c r="AI345" s="26">
        <v>-1.6550510591598959</v>
      </c>
      <c r="AJ345" s="26">
        <v>0</v>
      </c>
    </row>
    <row r="346" spans="9:36">
      <c r="I346" s="42">
        <v>5.3199999999999997E-2</v>
      </c>
      <c r="J346" s="35">
        <v>-230.3674164</v>
      </c>
      <c r="K346" s="25">
        <v>0.45669293399999999</v>
      </c>
      <c r="L346" s="25">
        <v>-0.40944883199999998</v>
      </c>
      <c r="M346" s="25">
        <v>-0.36220479100000003</v>
      </c>
      <c r="N346" s="25">
        <v>-0.57874024000000002</v>
      </c>
      <c r="O346" s="25">
        <v>-0.527559102</v>
      </c>
      <c r="P346" s="25">
        <v>-0.24803149699999999</v>
      </c>
      <c r="Q346" s="25">
        <v>-0.16141738</v>
      </c>
      <c r="R346" s="25">
        <v>0</v>
      </c>
      <c r="S346" s="25">
        <v>0</v>
      </c>
      <c r="T346" s="25">
        <v>81</v>
      </c>
      <c r="Z346" s="67">
        <v>5.3199999999999997E-2</v>
      </c>
      <c r="AA346" s="66">
        <f t="shared" si="7"/>
        <v>-2.3274477559814866E-2</v>
      </c>
      <c r="AB346" s="26">
        <v>-1.4354542550101066</v>
      </c>
      <c r="AC346" s="26">
        <v>-1.5820831694751594</v>
      </c>
      <c r="AD346" s="26">
        <v>-1.7062689230918695</v>
      </c>
      <c r="AE346" s="26">
        <v>-1.8276496352773965</v>
      </c>
      <c r="AF346" s="26">
        <v>-1.8715834139480103</v>
      </c>
      <c r="AG346" s="26">
        <v>-1.9034131622943247</v>
      </c>
      <c r="AH346" s="26">
        <v>-1.8141269734394589</v>
      </c>
      <c r="AI346" s="26">
        <v>-1.6563029987339866</v>
      </c>
      <c r="AJ346" s="26">
        <v>0</v>
      </c>
    </row>
    <row r="347" spans="9:36">
      <c r="I347" s="42">
        <v>5.3400000000000003E-2</v>
      </c>
      <c r="J347" s="35">
        <v>-230.3674164</v>
      </c>
      <c r="K347" s="25">
        <v>0.46850383200000001</v>
      </c>
      <c r="L347" s="25">
        <v>-0.40157479000000001</v>
      </c>
      <c r="M347" s="25">
        <v>-0.35433071900000002</v>
      </c>
      <c r="N347" s="25">
        <v>-0.56692928200000003</v>
      </c>
      <c r="O347" s="25">
        <v>-0.51574814400000002</v>
      </c>
      <c r="P347" s="25">
        <v>-0.236220599</v>
      </c>
      <c r="Q347" s="25">
        <v>-0.15354330799999999</v>
      </c>
      <c r="R347" s="25">
        <v>0</v>
      </c>
      <c r="S347" s="25">
        <v>0</v>
      </c>
      <c r="T347" s="25">
        <v>81</v>
      </c>
      <c r="Z347" s="67">
        <v>5.3400000000000003E-2</v>
      </c>
      <c r="AA347" s="66">
        <f t="shared" si="7"/>
        <v>-2.3274477559814866E-2</v>
      </c>
      <c r="AB347" s="26">
        <v>-1.4285729147962845</v>
      </c>
      <c r="AC347" s="26">
        <v>-1.5745140049138926</v>
      </c>
      <c r="AD347" s="26">
        <v>-1.6982449967869158</v>
      </c>
      <c r="AE347" s="26">
        <v>-1.8194319370317524</v>
      </c>
      <c r="AF347" s="26">
        <v>-1.8637534674358613</v>
      </c>
      <c r="AG347" s="26">
        <v>-1.8972523087591746</v>
      </c>
      <c r="AH347" s="26">
        <v>-1.8108765770735717</v>
      </c>
      <c r="AI347" s="26">
        <v>-1.6566409147846655</v>
      </c>
      <c r="AJ347" s="26">
        <v>0</v>
      </c>
    </row>
    <row r="348" spans="9:36">
      <c r="I348" s="42">
        <v>5.3600000000000002E-2</v>
      </c>
      <c r="J348" s="35">
        <v>-230.3674164</v>
      </c>
      <c r="K348" s="25">
        <v>0.47637796399999999</v>
      </c>
      <c r="L348" s="25">
        <v>-0.39370095799999999</v>
      </c>
      <c r="M348" s="25">
        <v>-0.34251985099999999</v>
      </c>
      <c r="N348" s="25">
        <v>-0.55905526999999999</v>
      </c>
      <c r="O348" s="25">
        <v>-0.50787401200000004</v>
      </c>
      <c r="P348" s="25">
        <v>-0.22834664700000001</v>
      </c>
      <c r="Q348" s="25">
        <v>-0.14173247</v>
      </c>
      <c r="R348" s="25">
        <v>0</v>
      </c>
      <c r="S348" s="25">
        <v>0</v>
      </c>
      <c r="T348" s="25">
        <v>81</v>
      </c>
      <c r="Z348" s="67">
        <v>5.3600000000000002E-2</v>
      </c>
      <c r="AA348" s="66">
        <f t="shared" si="7"/>
        <v>-2.3274477559814866E-2</v>
      </c>
      <c r="AB348" s="26">
        <v>-1.4205974709448981</v>
      </c>
      <c r="AC348" s="26">
        <v>-1.5658630115999381</v>
      </c>
      <c r="AD348" s="26">
        <v>-1.6891487355815396</v>
      </c>
      <c r="AE348" s="26">
        <v>-1.8101550458956064</v>
      </c>
      <c r="AF348" s="26">
        <v>-1.8548769938137311</v>
      </c>
      <c r="AG348" s="26">
        <v>-1.8900774010651507</v>
      </c>
      <c r="AH348" s="26">
        <v>-1.8066567261730013</v>
      </c>
      <c r="AI348" s="26">
        <v>-1.6560729063706141</v>
      </c>
      <c r="AJ348" s="26">
        <v>0</v>
      </c>
    </row>
    <row r="349" spans="9:36">
      <c r="I349" s="42">
        <v>5.3800000000000001E-2</v>
      </c>
      <c r="J349" s="35">
        <v>-230.3674164</v>
      </c>
      <c r="K349" s="25">
        <v>0.48818901199999998</v>
      </c>
      <c r="L349" s="25">
        <v>-0.38976374200000002</v>
      </c>
      <c r="M349" s="25">
        <v>-0.33464559900000002</v>
      </c>
      <c r="N349" s="25">
        <v>-0.55118101799999997</v>
      </c>
      <c r="O349" s="25">
        <v>-0.49999993999999998</v>
      </c>
      <c r="P349" s="25">
        <v>-0.22047238</v>
      </c>
      <c r="Q349" s="25">
        <v>-0.12992125700000001</v>
      </c>
      <c r="R349" s="25">
        <v>0</v>
      </c>
      <c r="S349" s="25">
        <v>0</v>
      </c>
      <c r="T349" s="25">
        <v>81</v>
      </c>
      <c r="Z349" s="67">
        <v>5.3800000000000001E-2</v>
      </c>
      <c r="AA349" s="66">
        <f t="shared" si="7"/>
        <v>-2.3274477559814866E-2</v>
      </c>
      <c r="AB349" s="26">
        <v>-1.4115435179279152</v>
      </c>
      <c r="AC349" s="26">
        <v>-1.5561458492394613</v>
      </c>
      <c r="AD349" s="26">
        <v>-1.6789957016264603</v>
      </c>
      <c r="AE349" s="26">
        <v>-1.7998345849167336</v>
      </c>
      <c r="AF349" s="26">
        <v>-1.8449695723084623</v>
      </c>
      <c r="AG349" s="26">
        <v>-1.8819029732940473</v>
      </c>
      <c r="AH349" s="26">
        <v>-1.8014794523896729</v>
      </c>
      <c r="AI349" s="26">
        <v>-1.6546073901299885</v>
      </c>
      <c r="AJ349" s="26">
        <v>0</v>
      </c>
    </row>
    <row r="350" spans="9:36">
      <c r="I350" s="42">
        <v>5.3999999999999999E-2</v>
      </c>
      <c r="J350" s="35">
        <v>-230.3674164</v>
      </c>
      <c r="K350" s="25">
        <v>0.49606299399999998</v>
      </c>
      <c r="L350" s="25">
        <v>-0.38188976000000002</v>
      </c>
      <c r="M350" s="25">
        <v>-0.326771647</v>
      </c>
      <c r="N350" s="25">
        <v>-0.54330706600000001</v>
      </c>
      <c r="O350" s="25">
        <v>-0.49212598800000001</v>
      </c>
      <c r="P350" s="25">
        <v>-0.21259842800000001</v>
      </c>
      <c r="Q350" s="25">
        <v>-0.12204725299999999</v>
      </c>
      <c r="R350" s="25">
        <v>0</v>
      </c>
      <c r="S350" s="25">
        <v>0</v>
      </c>
      <c r="T350" s="25">
        <v>81</v>
      </c>
      <c r="Z350" s="67">
        <v>5.3999999999999999E-2</v>
      </c>
      <c r="AA350" s="66">
        <f t="shared" si="7"/>
        <v>-2.3274477559814866E-2</v>
      </c>
      <c r="AB350" s="26">
        <v>-1.4014300904362602</v>
      </c>
      <c r="AC350" s="26">
        <v>-1.5453803999360285</v>
      </c>
      <c r="AD350" s="26">
        <v>-1.667802876173891</v>
      </c>
      <c r="AE350" s="26">
        <v>-1.7884871814932162</v>
      </c>
      <c r="AF350" s="26">
        <v>-1.8340474443872039</v>
      </c>
      <c r="AG350" s="26">
        <v>-1.8727439152014747</v>
      </c>
      <c r="AH350" s="26">
        <v>-1.7953569879116686</v>
      </c>
      <c r="AI350" s="26">
        <v>-1.6522531130205553</v>
      </c>
      <c r="AJ350" s="26">
        <v>0</v>
      </c>
    </row>
    <row r="351" spans="9:36">
      <c r="I351" s="42">
        <v>5.4199999999999998E-2</v>
      </c>
      <c r="J351" s="35">
        <v>-230.3674164</v>
      </c>
      <c r="K351" s="25">
        <v>0.50787395199999996</v>
      </c>
      <c r="L351" s="25">
        <v>-0.37795278399999999</v>
      </c>
      <c r="M351" s="25">
        <v>-0.31496068900000002</v>
      </c>
      <c r="N351" s="25">
        <v>-0.53543317400000001</v>
      </c>
      <c r="O351" s="25">
        <v>-0.48425197599999997</v>
      </c>
      <c r="P351" s="25">
        <v>-0.200787455</v>
      </c>
      <c r="Q351" s="25">
        <v>-0.11417329399999999</v>
      </c>
      <c r="R351" s="25">
        <v>0</v>
      </c>
      <c r="S351" s="25">
        <v>0</v>
      </c>
      <c r="T351" s="25">
        <v>81</v>
      </c>
      <c r="Z351" s="67">
        <v>5.4199999999999998E-2</v>
      </c>
      <c r="AA351" s="66">
        <f t="shared" si="7"/>
        <v>-2.3274477559814866E-2</v>
      </c>
      <c r="AB351" s="26">
        <v>-1.3902748407708432</v>
      </c>
      <c r="AC351" s="26">
        <v>-1.5335846224087293</v>
      </c>
      <c r="AD351" s="26">
        <v>-1.6555883776371876</v>
      </c>
      <c r="AE351" s="26">
        <v>-1.7761304658867534</v>
      </c>
      <c r="AF351" s="26">
        <v>-1.8221276432256504</v>
      </c>
      <c r="AG351" s="26">
        <v>-1.8626153808638994</v>
      </c>
      <c r="AH351" s="26">
        <v>-1.7883019172435977</v>
      </c>
      <c r="AI351" s="26">
        <v>-1.6490191515452548</v>
      </c>
      <c r="AJ351" s="26">
        <v>0</v>
      </c>
    </row>
    <row r="352" spans="9:36">
      <c r="I352" s="42">
        <v>5.4399999999999997E-2</v>
      </c>
      <c r="J352" s="35">
        <v>-230.3674164</v>
      </c>
      <c r="K352" s="25">
        <v>0.51574790400000003</v>
      </c>
      <c r="L352" s="25">
        <v>-0.37401574900000001</v>
      </c>
      <c r="M352" s="25">
        <v>-0.30708661700000001</v>
      </c>
      <c r="N352" s="25">
        <v>-0.52755922200000005</v>
      </c>
      <c r="O352" s="25">
        <v>-0.47637796399999999</v>
      </c>
      <c r="P352" s="25">
        <v>-0.19685038899999999</v>
      </c>
      <c r="Q352" s="25">
        <v>-0.11023622</v>
      </c>
      <c r="R352" s="25">
        <v>0</v>
      </c>
      <c r="S352" s="25">
        <v>0</v>
      </c>
      <c r="T352" s="25">
        <v>81</v>
      </c>
      <c r="Z352" s="67">
        <v>5.4399999999999997E-2</v>
      </c>
      <c r="AA352" s="66">
        <f t="shared" si="7"/>
        <v>-2.3274477559814866E-2</v>
      </c>
      <c r="AB352" s="26">
        <v>-1.378096128375885</v>
      </c>
      <c r="AC352" s="26">
        <v>-1.5207771738222768</v>
      </c>
      <c r="AD352" s="26">
        <v>-1.6423710043248023</v>
      </c>
      <c r="AE352" s="26">
        <v>-1.762782703164643</v>
      </c>
      <c r="AF352" s="26">
        <v>-1.8092277539430586</v>
      </c>
      <c r="AG352" s="26">
        <v>-1.8515329411494255</v>
      </c>
      <c r="AH352" s="26">
        <v>-1.7803271717638522</v>
      </c>
      <c r="AI352" s="26">
        <v>-1.6449149434440169</v>
      </c>
      <c r="AJ352" s="26">
        <v>0</v>
      </c>
    </row>
    <row r="353" spans="9:36">
      <c r="I353" s="42">
        <v>5.4600000000000003E-2</v>
      </c>
      <c r="J353" s="35">
        <v>-230.3674164</v>
      </c>
      <c r="K353" s="25">
        <v>0.51968502999999999</v>
      </c>
      <c r="L353" s="25">
        <v>-0.37007895200000002</v>
      </c>
      <c r="M353" s="25">
        <v>-0.29921260500000002</v>
      </c>
      <c r="N353" s="25">
        <v>-0.51968521000000001</v>
      </c>
      <c r="O353" s="25">
        <v>-0.46850413200000002</v>
      </c>
      <c r="P353" s="25">
        <v>-0.18897639199999999</v>
      </c>
      <c r="Q353" s="25">
        <v>-0.102362208</v>
      </c>
      <c r="R353" s="25">
        <v>0</v>
      </c>
      <c r="S353" s="25">
        <v>0</v>
      </c>
      <c r="T353" s="25">
        <v>81</v>
      </c>
      <c r="Z353" s="67">
        <v>5.4600000000000003E-2</v>
      </c>
      <c r="AA353" s="66">
        <f t="shared" si="7"/>
        <v>-2.3274477559814866E-2</v>
      </c>
      <c r="AB353" s="26">
        <v>-1.364914209532883</v>
      </c>
      <c r="AC353" s="26">
        <v>-1.5069778367543658</v>
      </c>
      <c r="AD353" s="26">
        <v>-1.6281701816149365</v>
      </c>
      <c r="AE353" s="26">
        <v>-1.7484626983006462</v>
      </c>
      <c r="AF353" s="26">
        <v>-1.7953658254225631</v>
      </c>
      <c r="AG353" s="26">
        <v>-1.8395126162178024</v>
      </c>
      <c r="AH353" s="26">
        <v>-1.7714460132147913</v>
      </c>
      <c r="AI353" s="26">
        <v>-1.6399502949713087</v>
      </c>
      <c r="AJ353" s="26">
        <v>0</v>
      </c>
    </row>
    <row r="354" spans="9:36">
      <c r="I354" s="42">
        <v>5.4800000000000001E-2</v>
      </c>
      <c r="J354" s="35">
        <v>-230.3674164</v>
      </c>
      <c r="K354" s="25">
        <v>0.52755916199999997</v>
      </c>
      <c r="L354" s="25">
        <v>-0.370078772</v>
      </c>
      <c r="M354" s="25">
        <v>-0.29133853300000001</v>
      </c>
      <c r="N354" s="25">
        <v>-0.515747964</v>
      </c>
      <c r="O354" s="25">
        <v>-0.46456688600000001</v>
      </c>
      <c r="P354" s="25">
        <v>-0.18110230499999999</v>
      </c>
      <c r="Q354" s="25">
        <v>-9.4488136E-2</v>
      </c>
      <c r="R354" s="25">
        <v>0</v>
      </c>
      <c r="S354" s="25">
        <v>0</v>
      </c>
      <c r="T354" s="25">
        <v>81</v>
      </c>
      <c r="Z354" s="67">
        <v>5.4800000000000001E-2</v>
      </c>
      <c r="AA354" s="66">
        <f t="shared" si="7"/>
        <v>-2.3274477559814866E-2</v>
      </c>
      <c r="AB354" s="26">
        <v>-1.3507503728449213</v>
      </c>
      <c r="AC354" s="26">
        <v>-1.4922071145080347</v>
      </c>
      <c r="AD354" s="26">
        <v>-1.6130058703770727</v>
      </c>
      <c r="AE354" s="26">
        <v>-1.7331897537377943</v>
      </c>
      <c r="AF354" s="26">
        <v>-1.7805603560837</v>
      </c>
      <c r="AG354" s="26">
        <v>-1.8265708416753239</v>
      </c>
      <c r="AH354" s="26">
        <v>-1.7616720570967854</v>
      </c>
      <c r="AI354" s="26">
        <v>-1.6341353848862299</v>
      </c>
      <c r="AJ354" s="26">
        <v>0</v>
      </c>
    </row>
    <row r="355" spans="9:36">
      <c r="I355" s="42">
        <v>5.5E-2</v>
      </c>
      <c r="J355" s="35">
        <v>-230.3674164</v>
      </c>
      <c r="K355" s="25">
        <v>0.53149604800000005</v>
      </c>
      <c r="L355" s="25">
        <v>-0.36614173700000002</v>
      </c>
      <c r="M355" s="25">
        <v>-0.28346458099999999</v>
      </c>
      <c r="N355" s="25">
        <v>-0.50787401200000004</v>
      </c>
      <c r="O355" s="25">
        <v>-0.45669293399999999</v>
      </c>
      <c r="P355" s="25">
        <v>-0.173228353</v>
      </c>
      <c r="Q355" s="25">
        <v>-8.6614177000000001E-2</v>
      </c>
      <c r="R355" s="25">
        <v>0</v>
      </c>
      <c r="S355" s="25">
        <v>0</v>
      </c>
      <c r="T355" s="25">
        <v>81</v>
      </c>
      <c r="Z355" s="67">
        <v>5.5E-2</v>
      </c>
      <c r="AA355" s="66">
        <f t="shared" si="7"/>
        <v>-2.3274477559814866E-2</v>
      </c>
      <c r="AB355" s="26">
        <v>-1.3356260664118793</v>
      </c>
      <c r="AC355" s="26">
        <v>-1.4764858249308273</v>
      </c>
      <c r="AD355" s="26">
        <v>-1.5968984728496052</v>
      </c>
      <c r="AE355" s="26">
        <v>-1.7169836232264812</v>
      </c>
      <c r="AF355" s="26">
        <v>-1.7648302770350279</v>
      </c>
      <c r="AG355" s="26">
        <v>-1.8127244321838225</v>
      </c>
      <c r="AH355" s="26">
        <v>-1.7510192945334444</v>
      </c>
      <c r="AI355" s="26">
        <v>-1.627480767130228</v>
      </c>
      <c r="AJ355" s="26">
        <v>0</v>
      </c>
    </row>
    <row r="356" spans="9:36">
      <c r="I356" s="42">
        <v>5.5199999999999999E-2</v>
      </c>
      <c r="J356" s="35">
        <v>-230.3674164</v>
      </c>
      <c r="K356" s="25">
        <v>0.53937000000000002</v>
      </c>
      <c r="L356" s="25">
        <v>-0.36220479100000003</v>
      </c>
      <c r="M356" s="25">
        <v>-0.27559059899999999</v>
      </c>
      <c r="N356" s="25">
        <v>-0.50393700600000002</v>
      </c>
      <c r="O356" s="25">
        <v>-0.45275589799999999</v>
      </c>
      <c r="P356" s="25">
        <v>-0.16535440100000001</v>
      </c>
      <c r="Q356" s="25">
        <v>-7.8740157000000005E-2</v>
      </c>
      <c r="R356" s="25">
        <v>0</v>
      </c>
      <c r="S356" s="25">
        <v>0</v>
      </c>
      <c r="T356" s="25">
        <v>81</v>
      </c>
      <c r="Z356" s="67">
        <v>5.5199999999999999E-2</v>
      </c>
      <c r="AA356" s="66">
        <f t="shared" si="7"/>
        <v>-2.3274477559814866E-2</v>
      </c>
      <c r="AB356" s="26">
        <v>-1.3195628990819761</v>
      </c>
      <c r="AC356" s="26">
        <v>-1.459835084459177</v>
      </c>
      <c r="AD356" s="26">
        <v>-1.5798688027029044</v>
      </c>
      <c r="AE356" s="26">
        <v>-1.699864482886557</v>
      </c>
      <c r="AF356" s="26">
        <v>-1.7481949274076836</v>
      </c>
      <c r="AG356" s="26">
        <v>-1.7979905672920191</v>
      </c>
      <c r="AH356" s="26">
        <v>-1.7395020820860776</v>
      </c>
      <c r="AI356" s="26">
        <v>-1.6199973642928853</v>
      </c>
      <c r="AJ356" s="26">
        <v>0</v>
      </c>
    </row>
    <row r="357" spans="9:36">
      <c r="I357" s="42">
        <v>5.5399999999999998E-2</v>
      </c>
      <c r="J357" s="35">
        <v>-230.3674164</v>
      </c>
      <c r="K357" s="25">
        <v>0.54330706600000001</v>
      </c>
      <c r="L357" s="25">
        <v>-0.35826784499999997</v>
      </c>
      <c r="M357" s="25">
        <v>-0.271653533</v>
      </c>
      <c r="N357" s="25">
        <v>-0.5</v>
      </c>
      <c r="O357" s="25">
        <v>-0.44881892200000001</v>
      </c>
      <c r="P357" s="25">
        <v>-0.16141732</v>
      </c>
      <c r="Q357" s="25">
        <v>-7.4803150999999998E-2</v>
      </c>
      <c r="R357" s="25">
        <v>0</v>
      </c>
      <c r="S357" s="25">
        <v>0</v>
      </c>
      <c r="T357" s="25">
        <v>81</v>
      </c>
      <c r="Z357" s="67">
        <v>5.5399999999999998E-2</v>
      </c>
      <c r="AA357" s="66">
        <f t="shared" si="7"/>
        <v>-2.3274477559814866E-2</v>
      </c>
      <c r="AB357" s="26">
        <v>-1.3025828399194153</v>
      </c>
      <c r="AC357" s="26">
        <v>-1.4422763530581502</v>
      </c>
      <c r="AD357" s="26">
        <v>-1.5619380197048016</v>
      </c>
      <c r="AE357" s="26">
        <v>-1.6818528610921148</v>
      </c>
      <c r="AF357" s="26">
        <v>-1.7306739943652902</v>
      </c>
      <c r="AG357" s="26">
        <v>-1.782386773739097</v>
      </c>
      <c r="AH357" s="26">
        <v>-1.7271351254707294</v>
      </c>
      <c r="AI357" s="26">
        <v>-1.6116964643045872</v>
      </c>
      <c r="AJ357" s="26">
        <v>0</v>
      </c>
    </row>
    <row r="358" spans="9:36">
      <c r="I358" s="42">
        <v>5.5599999999999997E-2</v>
      </c>
      <c r="J358" s="35">
        <v>-230.3674164</v>
      </c>
      <c r="K358" s="25">
        <v>0.54724413199999999</v>
      </c>
      <c r="L358" s="25">
        <v>-0.35826772499999998</v>
      </c>
      <c r="M358" s="25">
        <v>-0.263779551</v>
      </c>
      <c r="N358" s="25">
        <v>-0.49606299399999998</v>
      </c>
      <c r="O358" s="25">
        <v>-0.44094506</v>
      </c>
      <c r="P358" s="25">
        <v>-0.15354348800000001</v>
      </c>
      <c r="Q358" s="25">
        <v>-7.0866145000000005E-2</v>
      </c>
      <c r="R358" s="25">
        <v>0</v>
      </c>
      <c r="S358" s="25">
        <v>0</v>
      </c>
      <c r="T358" s="25">
        <v>81</v>
      </c>
      <c r="Z358" s="67">
        <v>5.5599999999999997E-2</v>
      </c>
      <c r="AA358" s="66">
        <f t="shared" si="7"/>
        <v>-2.3274477559814866E-2</v>
      </c>
      <c r="AB358" s="26">
        <v>-1.2847082432267491</v>
      </c>
      <c r="AC358" s="26">
        <v>-1.4238314285080864</v>
      </c>
      <c r="AD358" s="26">
        <v>-1.5431275966922964</v>
      </c>
      <c r="AE358" s="26">
        <v>-1.6629696038231747</v>
      </c>
      <c r="AF358" s="26">
        <v>-1.7122874826123673</v>
      </c>
      <c r="AG358" s="26">
        <v>-1.7659309067876114</v>
      </c>
      <c r="AH358" s="26">
        <v>-1.713933463762791</v>
      </c>
      <c r="AI358" s="26">
        <v>-1.6025897098171236</v>
      </c>
      <c r="AJ358" s="26">
        <v>0</v>
      </c>
    </row>
    <row r="359" spans="9:36">
      <c r="I359" s="42">
        <v>5.5800000000000002E-2</v>
      </c>
      <c r="J359" s="35">
        <v>-230.3674164</v>
      </c>
      <c r="K359" s="25">
        <v>0.54724413199999999</v>
      </c>
      <c r="L359" s="25">
        <v>-0.35433071900000002</v>
      </c>
      <c r="M359" s="25">
        <v>-0.25590550899999998</v>
      </c>
      <c r="N359" s="25">
        <v>-0.49212592799999999</v>
      </c>
      <c r="O359" s="25">
        <v>-0.43700787400000002</v>
      </c>
      <c r="P359" s="25">
        <v>-0.149606302</v>
      </c>
      <c r="Q359" s="25">
        <v>-6.2992125999999996E-2</v>
      </c>
      <c r="R359" s="25">
        <v>0</v>
      </c>
      <c r="S359" s="25">
        <v>0</v>
      </c>
      <c r="T359" s="25">
        <v>81</v>
      </c>
      <c r="Z359" s="67">
        <v>5.5800000000000002E-2</v>
      </c>
      <c r="AA359" s="66">
        <f t="shared" si="7"/>
        <v>-2.3274477559814866E-2</v>
      </c>
      <c r="AB359" s="26">
        <v>-1.265961755147706</v>
      </c>
      <c r="AC359" s="26">
        <v>-1.4045223937010174</v>
      </c>
      <c r="AD359" s="26">
        <v>-1.5234592856047016</v>
      </c>
      <c r="AE359" s="26">
        <v>-1.6432358425756046</v>
      </c>
      <c r="AF359" s="26">
        <v>-1.6930556872205427</v>
      </c>
      <c r="AG359" s="26">
        <v>-1.7486411255507586</v>
      </c>
      <c r="AH359" s="26">
        <v>-1.6999124544496416</v>
      </c>
      <c r="AI359" s="26">
        <v>-1.5926890864025509</v>
      </c>
      <c r="AJ359" s="26">
        <v>0</v>
      </c>
    </row>
    <row r="360" spans="9:36">
      <c r="I360" s="42">
        <v>5.6000000000000001E-2</v>
      </c>
      <c r="J360" s="35">
        <v>-230.3674164</v>
      </c>
      <c r="K360" s="25">
        <v>0.54724413199999999</v>
      </c>
      <c r="L360" s="25">
        <v>-0.350393713</v>
      </c>
      <c r="M360" s="25">
        <v>-0.25196850300000001</v>
      </c>
      <c r="N360" s="25">
        <v>-0.48818901199999998</v>
      </c>
      <c r="O360" s="25">
        <v>-0.43700787400000002</v>
      </c>
      <c r="P360" s="25">
        <v>-0.145669296</v>
      </c>
      <c r="Q360" s="25">
        <v>-5.9055120000000003E-2</v>
      </c>
      <c r="R360" s="25">
        <v>0</v>
      </c>
      <c r="S360" s="25">
        <v>0</v>
      </c>
      <c r="T360" s="25">
        <v>81</v>
      </c>
      <c r="Z360" s="67">
        <v>5.6000000000000001E-2</v>
      </c>
      <c r="AA360" s="66">
        <f t="shared" si="7"/>
        <v>-2.3274477559814866E-2</v>
      </c>
      <c r="AB360" s="26">
        <v>-1.2463662211906601</v>
      </c>
      <c r="AC360" s="26">
        <v>-1.3843715614115977</v>
      </c>
      <c r="AD360" s="26">
        <v>-1.5029550816076152</v>
      </c>
      <c r="AE360" s="26">
        <v>-1.6226729611263329</v>
      </c>
      <c r="AF360" s="26">
        <v>-1.6729991649462181</v>
      </c>
      <c r="AG360" s="26">
        <v>-1.7305358672895139</v>
      </c>
      <c r="AH360" s="26">
        <v>-1.685087757507753</v>
      </c>
      <c r="AI360" s="26">
        <v>-1.5820069102316745</v>
      </c>
      <c r="AJ360" s="26">
        <v>0</v>
      </c>
    </row>
    <row r="361" spans="9:36">
      <c r="I361" s="42">
        <v>5.62E-2</v>
      </c>
      <c r="J361" s="35">
        <v>-230.3674164</v>
      </c>
      <c r="K361" s="25">
        <v>0.54724413199999999</v>
      </c>
      <c r="L361" s="25">
        <v>-0.350393713</v>
      </c>
      <c r="M361" s="25">
        <v>-0.24803149699999999</v>
      </c>
      <c r="N361" s="25">
        <v>-0.48425197599999997</v>
      </c>
      <c r="O361" s="25">
        <v>-0.433070868</v>
      </c>
      <c r="P361" s="25">
        <v>-0.13779532899999999</v>
      </c>
      <c r="Q361" s="25">
        <v>-5.5118109999999998E-2</v>
      </c>
      <c r="R361" s="25">
        <v>0</v>
      </c>
      <c r="S361" s="25">
        <v>0</v>
      </c>
      <c r="T361" s="25">
        <v>81</v>
      </c>
      <c r="Z361" s="67">
        <v>5.62E-2</v>
      </c>
      <c r="AA361" s="66">
        <f t="shared" si="7"/>
        <v>-2.3274477559814866E-2</v>
      </c>
      <c r="AB361" s="26">
        <v>-1.2259446413569095</v>
      </c>
      <c r="AC361" s="26">
        <v>-1.3634014468964355</v>
      </c>
      <c r="AD361" s="26">
        <v>-1.4816371923128449</v>
      </c>
      <c r="AE361" s="26">
        <v>-1.6013025620481314</v>
      </c>
      <c r="AF361" s="26">
        <v>-1.652138704917792</v>
      </c>
      <c r="AG361" s="26">
        <v>-1.7116338215822837</v>
      </c>
      <c r="AH361" s="26">
        <v>-1.6694753160369373</v>
      </c>
      <c r="AI361" s="26">
        <v>-1.5705558130770707</v>
      </c>
      <c r="AJ361" s="26">
        <v>0</v>
      </c>
    </row>
    <row r="362" spans="9:36">
      <c r="I362" s="42">
        <v>5.6399999999999999E-2</v>
      </c>
      <c r="J362" s="35">
        <v>-230.3674164</v>
      </c>
      <c r="K362" s="25">
        <v>0.54724413199999999</v>
      </c>
      <c r="L362" s="25">
        <v>-0.350393713</v>
      </c>
      <c r="M362" s="25">
        <v>-0.24015759</v>
      </c>
      <c r="N362" s="25">
        <v>-0.48031494000000002</v>
      </c>
      <c r="O362" s="25">
        <v>-0.42913389200000002</v>
      </c>
      <c r="P362" s="25">
        <v>-0.13385839799999999</v>
      </c>
      <c r="Q362" s="25">
        <v>-5.1181103999999998E-2</v>
      </c>
      <c r="R362" s="25">
        <v>0</v>
      </c>
      <c r="S362" s="25">
        <v>0</v>
      </c>
      <c r="T362" s="25">
        <v>81</v>
      </c>
      <c r="Z362" s="67">
        <v>5.6399999999999999E-2</v>
      </c>
      <c r="AA362" s="66">
        <f t="shared" si="7"/>
        <v>-2.3274477559814866E-2</v>
      </c>
      <c r="AB362" s="26">
        <v>-1.2047201300954586</v>
      </c>
      <c r="AC362" s="26">
        <v>-1.3416347278752276</v>
      </c>
      <c r="AD362" s="26">
        <v>-1.4595279907552152</v>
      </c>
      <c r="AE362" s="26">
        <v>-1.5791464191433622</v>
      </c>
      <c r="AF362" s="26">
        <v>-1.630495286009894</v>
      </c>
      <c r="AG362" s="26">
        <v>-1.6919538977950817</v>
      </c>
      <c r="AH362" s="26">
        <v>-1.6530913334057267</v>
      </c>
      <c r="AI362" s="26">
        <v>-1.5583487266682021</v>
      </c>
      <c r="AJ362" s="26">
        <v>0</v>
      </c>
    </row>
    <row r="363" spans="9:36">
      <c r="I363" s="42">
        <v>5.6599999999999998E-2</v>
      </c>
      <c r="J363" s="35">
        <v>-230.3674164</v>
      </c>
      <c r="K363" s="25">
        <v>0.54724413199999999</v>
      </c>
      <c r="L363" s="25">
        <v>-0.350393713</v>
      </c>
      <c r="M363" s="25">
        <v>-0.23622047900000001</v>
      </c>
      <c r="N363" s="25">
        <v>-0.48031494000000002</v>
      </c>
      <c r="O363" s="25">
        <v>-0.42519703599999997</v>
      </c>
      <c r="P363" s="25">
        <v>-0.133858278</v>
      </c>
      <c r="Q363" s="25">
        <v>-4.7244097999999998E-2</v>
      </c>
      <c r="R363" s="25">
        <v>0</v>
      </c>
      <c r="S363" s="25">
        <v>0</v>
      </c>
      <c r="T363" s="25">
        <v>81</v>
      </c>
      <c r="Z363" s="67">
        <v>5.6599999999999998E-2</v>
      </c>
      <c r="AA363" s="66">
        <f t="shared" si="7"/>
        <v>-2.3274477559814866E-2</v>
      </c>
      <c r="AB363" s="26">
        <v>-1.1827158784237173</v>
      </c>
      <c r="AC363" s="26">
        <v>-1.3190942126111778</v>
      </c>
      <c r="AD363" s="26">
        <v>-1.4366499811179374</v>
      </c>
      <c r="AE363" s="26">
        <v>-1.5562264426009997</v>
      </c>
      <c r="AF363" s="26">
        <v>-1.608090044862245</v>
      </c>
      <c r="AG363" s="26">
        <v>-1.6715151975765881</v>
      </c>
      <c r="AH363" s="26">
        <v>-1.6359522515110716</v>
      </c>
      <c r="AI363" s="26">
        <v>-1.5453988660391507</v>
      </c>
      <c r="AJ363" s="26">
        <v>0</v>
      </c>
    </row>
    <row r="364" spans="9:36">
      <c r="I364" s="42">
        <v>5.6800000000000003E-2</v>
      </c>
      <c r="J364" s="35">
        <v>-230.3674164</v>
      </c>
      <c r="K364" s="25">
        <v>0.54330706600000001</v>
      </c>
      <c r="L364" s="25">
        <v>-0.350393713</v>
      </c>
      <c r="M364" s="25">
        <v>-0.23228347299999999</v>
      </c>
      <c r="N364" s="25">
        <v>-0.47637796399999999</v>
      </c>
      <c r="O364" s="25">
        <v>-0.42519685600000001</v>
      </c>
      <c r="P364" s="25">
        <v>-0.12992125700000001</v>
      </c>
      <c r="Q364" s="25">
        <v>-4.3307088000000001E-2</v>
      </c>
      <c r="R364" s="25">
        <v>0</v>
      </c>
      <c r="S364" s="25">
        <v>0</v>
      </c>
      <c r="T364" s="25">
        <v>81</v>
      </c>
      <c r="Z364" s="67">
        <v>5.6800000000000003E-2</v>
      </c>
      <c r="AA364" s="66">
        <f t="shared" si="7"/>
        <v>-2.3274477559814866E-2</v>
      </c>
      <c r="AB364" s="26">
        <v>-1.1599551213819586</v>
      </c>
      <c r="AC364" s="26">
        <v>-1.2958028079033121</v>
      </c>
      <c r="AD364" s="26">
        <v>-1.4130257671126409</v>
      </c>
      <c r="AE364" s="26">
        <v>-1.5325646482273843</v>
      </c>
      <c r="AF364" s="26">
        <v>-1.5849442463177965</v>
      </c>
      <c r="AG364" s="26">
        <v>-1.6503369884997874</v>
      </c>
      <c r="AH364" s="26">
        <v>-1.6180747286105452</v>
      </c>
      <c r="AI364" s="26">
        <v>-1.5317197122913868</v>
      </c>
      <c r="AJ364" s="26">
        <v>0</v>
      </c>
    </row>
    <row r="365" spans="9:36">
      <c r="I365" s="42">
        <v>5.7000000000000002E-2</v>
      </c>
      <c r="J365" s="35">
        <v>-230.3674164</v>
      </c>
      <c r="K365" s="25">
        <v>0.54330706600000001</v>
      </c>
      <c r="L365" s="25">
        <v>-0.350393713</v>
      </c>
      <c r="M365" s="25">
        <v>-0.228346467</v>
      </c>
      <c r="N365" s="25">
        <v>-0.47637796399999999</v>
      </c>
      <c r="O365" s="25">
        <v>-0.42519685600000001</v>
      </c>
      <c r="P365" s="25">
        <v>-0.12598425099999999</v>
      </c>
      <c r="Q365" s="25">
        <v>-4.3307088000000001E-2</v>
      </c>
      <c r="R365" s="25">
        <v>0</v>
      </c>
      <c r="S365" s="25">
        <v>0</v>
      </c>
      <c r="T365" s="25">
        <v>81</v>
      </c>
      <c r="Z365" s="67">
        <v>5.7000000000000002E-2</v>
      </c>
      <c r="AA365" s="66">
        <f t="shared" si="7"/>
        <v>-2.3274477559814866E-2</v>
      </c>
      <c r="AB365" s="26">
        <v>-1.1364611110009062</v>
      </c>
      <c r="AC365" s="26">
        <v>-1.2717834850529621</v>
      </c>
      <c r="AD365" s="26">
        <v>-1.3886780196965642</v>
      </c>
      <c r="AE365" s="26">
        <v>-1.5081831276295086</v>
      </c>
      <c r="AF365" s="26">
        <v>-1.5610792538655547</v>
      </c>
      <c r="AG365" s="26">
        <v>-1.6284386782789402</v>
      </c>
      <c r="AH365" s="26">
        <v>-1.5994756171398246</v>
      </c>
      <c r="AI365" s="26">
        <v>-1.517324995488329</v>
      </c>
      <c r="AJ365" s="26">
        <v>0</v>
      </c>
    </row>
    <row r="366" spans="9:36">
      <c r="I366" s="42">
        <v>5.7200000000000001E-2</v>
      </c>
      <c r="J366" s="35">
        <v>-230.3674164</v>
      </c>
      <c r="K366" s="25">
        <v>0.53937005999999998</v>
      </c>
      <c r="L366" s="25">
        <v>-0.350393713</v>
      </c>
      <c r="M366" s="25">
        <v>-0.224409461</v>
      </c>
      <c r="N366" s="25">
        <v>-0.47244095800000002</v>
      </c>
      <c r="O366" s="25">
        <v>-0.42125982000000001</v>
      </c>
      <c r="P366" s="25">
        <v>-0.12598425099999999</v>
      </c>
      <c r="Q366" s="25">
        <v>-3.9370079000000002E-2</v>
      </c>
      <c r="R366" s="25">
        <v>0</v>
      </c>
      <c r="S366" s="25">
        <v>0</v>
      </c>
      <c r="T366" s="25">
        <v>81</v>
      </c>
      <c r="Z366" s="67">
        <v>5.7200000000000001E-2</v>
      </c>
      <c r="AA366" s="66">
        <f t="shared" si="7"/>
        <v>-2.3274477559814866E-2</v>
      </c>
      <c r="AB366" s="26">
        <v>-1.1122570870273625</v>
      </c>
      <c r="AC366" s="26">
        <v>-1.2470592446729958</v>
      </c>
      <c r="AD366" s="26">
        <v>-1.3636294432135989</v>
      </c>
      <c r="AE366" s="26">
        <v>-1.483104016350683</v>
      </c>
      <c r="AF366" s="26">
        <v>-1.5365164983008279</v>
      </c>
      <c r="AG366" s="26">
        <v>-1.6058397875570725</v>
      </c>
      <c r="AH366" s="26">
        <v>-1.5801719409053177</v>
      </c>
      <c r="AI366" s="26">
        <v>-1.5022286773817857</v>
      </c>
      <c r="AJ366" s="26">
        <v>0</v>
      </c>
    </row>
    <row r="367" spans="9:36">
      <c r="I367" s="42">
        <v>5.74E-2</v>
      </c>
      <c r="J367" s="35">
        <v>-230.3674164</v>
      </c>
      <c r="K367" s="25">
        <v>0.53937005999999998</v>
      </c>
      <c r="L367" s="25">
        <v>-0.34645670699999997</v>
      </c>
      <c r="M367" s="25">
        <v>-0.22047243999999999</v>
      </c>
      <c r="N367" s="25">
        <v>-0.47244095800000002</v>
      </c>
      <c r="O367" s="25">
        <v>-0.42125982000000001</v>
      </c>
      <c r="P367" s="25">
        <v>-0.12204725299999999</v>
      </c>
      <c r="Q367" s="25">
        <v>-3.5433073000000002E-2</v>
      </c>
      <c r="R367" s="25">
        <v>0</v>
      </c>
      <c r="S367" s="25">
        <v>0</v>
      </c>
      <c r="T367" s="25">
        <v>81</v>
      </c>
      <c r="Z367" s="67">
        <v>5.74E-2</v>
      </c>
      <c r="AA367" s="66">
        <f t="shared" si="7"/>
        <v>-2.3274477559814866E-2</v>
      </c>
      <c r="AB367" s="26">
        <v>-1.0873662450008459</v>
      </c>
      <c r="AC367" s="26">
        <v>-1.2216530771419252</v>
      </c>
      <c r="AD367" s="26">
        <v>-1.3379027371818299</v>
      </c>
      <c r="AE367" s="26">
        <v>-1.4573494577883885</v>
      </c>
      <c r="AF367" s="26">
        <v>-1.5112774426306896</v>
      </c>
      <c r="AG367" s="26">
        <v>-1.5825599208632573</v>
      </c>
      <c r="AH367" s="26">
        <v>-1.5601808723297903</v>
      </c>
      <c r="AI367" s="26">
        <v>-1.4864449349366431</v>
      </c>
      <c r="AJ367" s="26">
        <v>0</v>
      </c>
    </row>
    <row r="368" spans="9:36">
      <c r="I368" s="42">
        <v>5.7599999999999998E-2</v>
      </c>
      <c r="J368" s="35">
        <v>-230.3674164</v>
      </c>
      <c r="K368" s="25">
        <v>0.53543311400000004</v>
      </c>
      <c r="L368" s="25">
        <v>-0.34645670699999997</v>
      </c>
      <c r="M368" s="25">
        <v>-0.216535434</v>
      </c>
      <c r="N368" s="25">
        <v>-0.468503952</v>
      </c>
      <c r="O368" s="25">
        <v>-0.42125982000000001</v>
      </c>
      <c r="P368" s="25">
        <v>-0.12204725299999999</v>
      </c>
      <c r="Q368" s="25">
        <v>-3.1496062999999998E-2</v>
      </c>
      <c r="R368" s="25">
        <v>0</v>
      </c>
      <c r="S368" s="25">
        <v>0</v>
      </c>
      <c r="T368" s="25">
        <v>81</v>
      </c>
      <c r="Z368" s="67">
        <v>5.7599999999999998E-2</v>
      </c>
      <c r="AA368" s="66">
        <f t="shared" si="7"/>
        <v>-2.3274477559814866E-2</v>
      </c>
      <c r="AB368" s="26">
        <v>-1.0618117114403032</v>
      </c>
      <c r="AC368" s="26">
        <v>-1.1955879287004127</v>
      </c>
      <c r="AD368" s="26">
        <v>-1.3115205643415155</v>
      </c>
      <c r="AE368" s="26">
        <v>-1.4309415739358984</v>
      </c>
      <c r="AF368" s="26">
        <v>-1.4853835528764816</v>
      </c>
      <c r="AG368" s="26">
        <v>-1.5586187415074888</v>
      </c>
      <c r="AH368" s="26">
        <v>-1.5395197109606737</v>
      </c>
      <c r="AI368" s="26">
        <v>-1.4699881437047799</v>
      </c>
      <c r="AJ368" s="26">
        <v>0</v>
      </c>
    </row>
    <row r="369" spans="9:36">
      <c r="I369" s="42">
        <v>5.7799999999999997E-2</v>
      </c>
      <c r="J369" s="35">
        <v>-230.3674164</v>
      </c>
      <c r="K369" s="25">
        <v>0.53149598799999997</v>
      </c>
      <c r="L369" s="25">
        <v>-0.34645670699999997</v>
      </c>
      <c r="M369" s="25">
        <v>-0.21259842800000001</v>
      </c>
      <c r="N369" s="25">
        <v>-0.468503952</v>
      </c>
      <c r="O369" s="25">
        <v>-0.42125982000000001</v>
      </c>
      <c r="P369" s="25">
        <v>-0.122047193</v>
      </c>
      <c r="Q369" s="25">
        <v>-2.7559054999999999E-2</v>
      </c>
      <c r="R369" s="25">
        <v>0</v>
      </c>
      <c r="S369" s="25">
        <v>0</v>
      </c>
      <c r="T369" s="25">
        <v>81</v>
      </c>
      <c r="Z369" s="67">
        <v>5.7799999999999997E-2</v>
      </c>
      <c r="AA369" s="66">
        <f t="shared" si="7"/>
        <v>-2.3274477559814866E-2</v>
      </c>
      <c r="AB369" s="26">
        <v>-1.0356165209776635</v>
      </c>
      <c r="AC369" s="26">
        <v>-1.1688866728261964</v>
      </c>
      <c r="AD369" s="26">
        <v>-1.2845055233575062</v>
      </c>
      <c r="AE369" s="26">
        <v>-1.4039024399432329</v>
      </c>
      <c r="AF369" s="26">
        <v>-1.4588562727141545</v>
      </c>
      <c r="AG369" s="26">
        <v>-1.5340359490313349</v>
      </c>
      <c r="AH369" s="26">
        <v>-1.5182058637128362</v>
      </c>
      <c r="AI369" s="26">
        <v>-1.4528728622277494</v>
      </c>
      <c r="AJ369" s="26">
        <v>0</v>
      </c>
    </row>
    <row r="370" spans="9:36">
      <c r="I370" s="42">
        <v>5.8000000000000003E-2</v>
      </c>
      <c r="J370" s="35">
        <v>-230.3674164</v>
      </c>
      <c r="K370" s="25">
        <v>0.52362203600000001</v>
      </c>
      <c r="L370" s="25">
        <v>-0.350393713</v>
      </c>
      <c r="M370" s="25">
        <v>-0.21259842800000001</v>
      </c>
      <c r="N370" s="25">
        <v>-0.468503952</v>
      </c>
      <c r="O370" s="25">
        <v>-0.42125982000000001</v>
      </c>
      <c r="P370" s="25">
        <v>-0.11811024000000001</v>
      </c>
      <c r="Q370" s="25">
        <v>-2.7559054999999999E-2</v>
      </c>
      <c r="R370" s="25">
        <v>0</v>
      </c>
      <c r="S370" s="25">
        <v>0</v>
      </c>
      <c r="T370" s="25">
        <v>81</v>
      </c>
      <c r="Z370" s="67">
        <v>5.8000000000000003E-2</v>
      </c>
      <c r="AA370" s="66">
        <f t="shared" si="7"/>
        <v>-2.3274477559814866E-2</v>
      </c>
      <c r="AB370" s="26">
        <v>-1.0088035931064554</v>
      </c>
      <c r="AC370" s="26">
        <v>-1.1415720833464129</v>
      </c>
      <c r="AD370" s="26">
        <v>-1.2568801228610897</v>
      </c>
      <c r="AE370" s="26">
        <v>-1.3762540595195201</v>
      </c>
      <c r="AF370" s="26">
        <v>-1.431716999154985</v>
      </c>
      <c r="AG370" s="26">
        <v>-1.5088312573325822</v>
      </c>
      <c r="AH370" s="26">
        <v>-1.496256825662539</v>
      </c>
      <c r="AI370" s="26">
        <v>-1.4351138166085182</v>
      </c>
      <c r="AJ370" s="26">
        <v>0</v>
      </c>
    </row>
    <row r="371" spans="9:36">
      <c r="I371" s="42">
        <v>5.8200000000000002E-2</v>
      </c>
      <c r="J371" s="35">
        <v>-230.3674164</v>
      </c>
      <c r="K371" s="25">
        <v>0.51968502999999999</v>
      </c>
      <c r="L371" s="25">
        <v>-0.350393713</v>
      </c>
      <c r="M371" s="25">
        <v>-0.20866142200000001</v>
      </c>
      <c r="N371" s="25">
        <v>-0.468503952</v>
      </c>
      <c r="O371" s="25">
        <v>-0.42125982000000001</v>
      </c>
      <c r="P371" s="25">
        <v>-0.11811024000000001</v>
      </c>
      <c r="Q371" s="25">
        <v>-2.7559054999999999E-2</v>
      </c>
      <c r="R371" s="25">
        <v>0</v>
      </c>
      <c r="S371" s="25">
        <v>0</v>
      </c>
      <c r="T371" s="25">
        <v>81</v>
      </c>
      <c r="Z371" s="67">
        <v>5.8200000000000002E-2</v>
      </c>
      <c r="AA371" s="66">
        <f t="shared" si="7"/>
        <v>-2.3274477559814866E-2</v>
      </c>
      <c r="AB371" s="26">
        <v>-0.9813957161321466</v>
      </c>
      <c r="AC371" s="26">
        <v>-1.1136668073868787</v>
      </c>
      <c r="AD371" s="26">
        <v>-1.2286667564109681</v>
      </c>
      <c r="AE371" s="26">
        <v>-1.3480183425939627</v>
      </c>
      <c r="AF371" s="26">
        <v>-1.4039870594999471</v>
      </c>
      <c r="AG371" s="26">
        <v>-1.4830243744681835</v>
      </c>
      <c r="AH371" s="26">
        <v>-1.4736901618198168</v>
      </c>
      <c r="AI371" s="26">
        <v>-1.416725885901873</v>
      </c>
      <c r="AJ371" s="26">
        <v>0</v>
      </c>
    </row>
    <row r="372" spans="9:36">
      <c r="I372" s="42">
        <v>5.8400000000000001E-2</v>
      </c>
      <c r="J372" s="35">
        <v>-230.3674164</v>
      </c>
      <c r="K372" s="25">
        <v>0.51574814400000002</v>
      </c>
      <c r="L372" s="25">
        <v>-0.350393713</v>
      </c>
      <c r="M372" s="25">
        <v>-0.20472441599999999</v>
      </c>
      <c r="N372" s="25">
        <v>-0.468503952</v>
      </c>
      <c r="O372" s="25">
        <v>-0.42125982000000001</v>
      </c>
      <c r="P372" s="25">
        <v>-0.11811024000000001</v>
      </c>
      <c r="Q372" s="25">
        <v>-2.7559054999999999E-2</v>
      </c>
      <c r="R372" s="25">
        <v>0</v>
      </c>
      <c r="S372" s="25">
        <v>0</v>
      </c>
      <c r="T372" s="25">
        <v>81</v>
      </c>
      <c r="Z372" s="67">
        <v>5.8400000000000001E-2</v>
      </c>
      <c r="AA372" s="66">
        <f t="shared" si="7"/>
        <v>-2.3274477559814866E-2</v>
      </c>
      <c r="AB372" s="26">
        <v>-0.95341553132193269</v>
      </c>
      <c r="AC372" s="26">
        <v>-1.085193341426387</v>
      </c>
      <c r="AD372" s="26">
        <v>-1.1998876792771482</v>
      </c>
      <c r="AE372" s="26">
        <v>-1.3192170835401404</v>
      </c>
      <c r="AF372" s="26">
        <v>-1.3756876892499366</v>
      </c>
      <c r="AG372" s="26">
        <v>-1.4566349833625289</v>
      </c>
      <c r="AH372" s="26">
        <v>-1.4505234905129505</v>
      </c>
      <c r="AI372" s="26">
        <v>-1.3977240889584364</v>
      </c>
      <c r="AJ372" s="26">
        <v>0</v>
      </c>
    </row>
    <row r="373" spans="9:36">
      <c r="I373" s="42">
        <v>5.8599999999999999E-2</v>
      </c>
      <c r="J373" s="35">
        <v>-230.3674164</v>
      </c>
      <c r="K373" s="25">
        <v>0.51574802399999997</v>
      </c>
      <c r="L373" s="25">
        <v>-0.35433071900000002</v>
      </c>
      <c r="M373" s="25">
        <v>-0.20472441599999999</v>
      </c>
      <c r="N373" s="25">
        <v>-0.468503952</v>
      </c>
      <c r="O373" s="25">
        <v>-0.425196676</v>
      </c>
      <c r="P373" s="25">
        <v>-0.11811024000000001</v>
      </c>
      <c r="Q373" s="25">
        <v>-2.3622048999999999E-2</v>
      </c>
      <c r="R373" s="25">
        <v>0</v>
      </c>
      <c r="S373" s="25">
        <v>0</v>
      </c>
      <c r="T373" s="25">
        <v>81</v>
      </c>
      <c r="Z373" s="67">
        <v>5.8599999999999999E-2</v>
      </c>
      <c r="AA373" s="66">
        <f t="shared" si="7"/>
        <v>-2.3274477559814866E-2</v>
      </c>
      <c r="AB373" s="26">
        <v>-0.92488551888865511</v>
      </c>
      <c r="AC373" s="26">
        <v>-1.0561740104288708</v>
      </c>
      <c r="AD373" s="26">
        <v>-1.170564988752578</v>
      </c>
      <c r="AE373" s="26">
        <v>-1.2898719430963774</v>
      </c>
      <c r="AF373" s="26">
        <v>-1.3468400135600511</v>
      </c>
      <c r="AG373" s="26">
        <v>-1.4296827249755191</v>
      </c>
      <c r="AH373" s="26">
        <v>-1.4267744677583125</v>
      </c>
      <c r="AI373" s="26">
        <v>-1.3781235710671429</v>
      </c>
      <c r="AJ373" s="26">
        <v>0</v>
      </c>
    </row>
    <row r="374" spans="9:36">
      <c r="I374" s="42">
        <v>5.8799999999999998E-2</v>
      </c>
      <c r="J374" s="35">
        <v>-230.3674164</v>
      </c>
      <c r="K374" s="25">
        <v>0.51181101799999995</v>
      </c>
      <c r="L374" s="25">
        <v>-0.35826772499999998</v>
      </c>
      <c r="M374" s="25">
        <v>-0.20472441599999999</v>
      </c>
      <c r="N374" s="25">
        <v>-0.468503952</v>
      </c>
      <c r="O374" s="25">
        <v>-0.42519685600000001</v>
      </c>
      <c r="P374" s="25">
        <v>-0.11811024000000001</v>
      </c>
      <c r="Q374" s="25">
        <v>-2.3622048999999999E-2</v>
      </c>
      <c r="R374" s="25">
        <v>0</v>
      </c>
      <c r="S374" s="25">
        <v>0</v>
      </c>
      <c r="T374" s="25">
        <v>81</v>
      </c>
      <c r="Z374" s="67">
        <v>5.8799999999999998E-2</v>
      </c>
      <c r="AA374" s="66">
        <f t="shared" si="7"/>
        <v>-2.3274477559814866E-2</v>
      </c>
      <c r="AB374" s="26">
        <v>-0.89582798320130852</v>
      </c>
      <c r="AC374" s="26">
        <v>-1.0266309524274022</v>
      </c>
      <c r="AD374" s="26">
        <v>-1.1407206089227184</v>
      </c>
      <c r="AE374" s="26">
        <v>-1.2600044334068325</v>
      </c>
      <c r="AF374" s="26">
        <v>-1.3174650323641777</v>
      </c>
      <c r="AG374" s="26">
        <v>-1.4021871840056779</v>
      </c>
      <c r="AH374" s="26">
        <v>-1.4024607737702166</v>
      </c>
      <c r="AI374" s="26">
        <v>-1.3579395918014048</v>
      </c>
      <c r="AJ374" s="26">
        <v>0</v>
      </c>
    </row>
    <row r="375" spans="9:36">
      <c r="I375" s="42">
        <v>5.8999999999999997E-2</v>
      </c>
      <c r="J375" s="35">
        <v>-230.3674164</v>
      </c>
      <c r="K375" s="25">
        <v>0.51181101799999995</v>
      </c>
      <c r="L375" s="25">
        <v>-0.35826772499999998</v>
      </c>
      <c r="M375" s="25">
        <v>-0.20078739500000001</v>
      </c>
      <c r="N375" s="25">
        <v>-0.468503952</v>
      </c>
      <c r="O375" s="25">
        <v>-0.42519685600000001</v>
      </c>
      <c r="P375" s="25">
        <v>-0.11811024000000001</v>
      </c>
      <c r="Q375" s="25">
        <v>-2.3622048999999999E-2</v>
      </c>
      <c r="R375" s="25">
        <v>0</v>
      </c>
      <c r="S375" s="25">
        <v>0</v>
      </c>
      <c r="T375" s="25">
        <v>81</v>
      </c>
      <c r="Z375" s="67">
        <v>5.8999999999999997E-2</v>
      </c>
      <c r="AA375" s="66">
        <f t="shared" si="7"/>
        <v>-2.3274477559814866E-2</v>
      </c>
      <c r="AB375" s="26">
        <v>-0.86626503761962026</v>
      </c>
      <c r="AC375" s="26">
        <v>-0.99658610681814297</v>
      </c>
      <c r="AD375" s="26">
        <v>-1.1103762783731035</v>
      </c>
      <c r="AE375" s="26">
        <v>-1.2296359050433248</v>
      </c>
      <c r="AF375" s="26">
        <v>-1.2875836078803704</v>
      </c>
      <c r="AG375" s="26">
        <v>-1.3741678763265865</v>
      </c>
      <c r="AH375" s="26">
        <v>-1.3776001010511612</v>
      </c>
      <c r="AI375" s="26">
        <v>-1.337187513775876</v>
      </c>
      <c r="AJ375" s="26">
        <v>0</v>
      </c>
    </row>
    <row r="376" spans="9:36">
      <c r="I376" s="42">
        <v>5.9200000000000003E-2</v>
      </c>
      <c r="J376" s="35">
        <v>-230.3674164</v>
      </c>
      <c r="K376" s="25">
        <v>0.50787401200000004</v>
      </c>
      <c r="L376" s="25">
        <v>-0.362204731</v>
      </c>
      <c r="M376" s="25">
        <v>-0.20078739500000001</v>
      </c>
      <c r="N376" s="25">
        <v>-0.472440898</v>
      </c>
      <c r="O376" s="25">
        <v>-0.42913383199999999</v>
      </c>
      <c r="P376" s="25">
        <v>-0.12204725299999999</v>
      </c>
      <c r="Q376" s="25">
        <v>-2.3622048999999999E-2</v>
      </c>
      <c r="R376" s="25">
        <v>0</v>
      </c>
      <c r="S376" s="25">
        <v>0</v>
      </c>
      <c r="T376" s="25">
        <v>81</v>
      </c>
      <c r="Z376" s="67">
        <v>5.9200000000000003E-2</v>
      </c>
      <c r="AA376" s="66">
        <f t="shared" si="7"/>
        <v>-2.3274477559814866E-2</v>
      </c>
      <c r="AB376" s="26">
        <v>-0.83621859255785747</v>
      </c>
      <c r="AC376" s="26">
        <v>-0.96606120549400254</v>
      </c>
      <c r="AD376" s="26">
        <v>-1.0795535405880972</v>
      </c>
      <c r="AE376" s="26">
        <v>-1.1987875364915039</v>
      </c>
      <c r="AF376" s="26">
        <v>-1.2572164543236783</v>
      </c>
      <c r="AG376" s="26">
        <v>-1.3456442381747609</v>
      </c>
      <c r="AH376" s="26">
        <v>-1.3522101438111442</v>
      </c>
      <c r="AI376" s="26">
        <v>-1.3158827923272614</v>
      </c>
      <c r="AJ376" s="26">
        <v>0</v>
      </c>
    </row>
    <row r="377" spans="9:36">
      <c r="I377" s="42">
        <v>5.9400000000000001E-2</v>
      </c>
      <c r="J377" s="35">
        <v>-230.3674164</v>
      </c>
      <c r="K377" s="25">
        <v>0.50393700600000002</v>
      </c>
      <c r="L377" s="25">
        <v>-0.362204731</v>
      </c>
      <c r="M377" s="25">
        <v>-0.20078739500000001</v>
      </c>
      <c r="N377" s="25">
        <v>-0.47244095800000002</v>
      </c>
      <c r="O377" s="25">
        <v>-0.42913389200000002</v>
      </c>
      <c r="P377" s="25">
        <v>-0.12204725299999999</v>
      </c>
      <c r="Q377" s="25">
        <v>-2.3622048999999999E-2</v>
      </c>
      <c r="R377" s="25">
        <v>0</v>
      </c>
      <c r="S377" s="25">
        <v>0</v>
      </c>
      <c r="T377" s="25">
        <v>81</v>
      </c>
      <c r="Z377" s="67">
        <v>5.9400000000000001E-2</v>
      </c>
      <c r="AA377" s="66">
        <f t="shared" si="7"/>
        <v>-2.3274477559814866E-2</v>
      </c>
      <c r="AB377" s="26">
        <v>-0.80571034281899778</v>
      </c>
      <c r="AC377" s="26">
        <v>-0.93507776695359446</v>
      </c>
      <c r="AD377" s="26">
        <v>-1.0482737362963659</v>
      </c>
      <c r="AE377" s="26">
        <v>-1.1674803243762688</v>
      </c>
      <c r="AF377" s="26">
        <v>-1.2263841287161326</v>
      </c>
      <c r="AG377" s="26">
        <v>-1.3166356160154924</v>
      </c>
      <c r="AH377" s="26">
        <v>-1.3263085884796815</v>
      </c>
      <c r="AI377" s="26">
        <v>-1.2940409661015162</v>
      </c>
      <c r="AJ377" s="26">
        <v>0</v>
      </c>
    </row>
    <row r="378" spans="9:36">
      <c r="I378" s="42">
        <v>5.96E-2</v>
      </c>
      <c r="J378" s="35">
        <v>-230.3674164</v>
      </c>
      <c r="K378" s="25">
        <v>0.5</v>
      </c>
      <c r="L378" s="25">
        <v>-0.36614173700000002</v>
      </c>
      <c r="M378" s="25">
        <v>-0.20078739500000001</v>
      </c>
      <c r="N378" s="25">
        <v>-0.47244095800000002</v>
      </c>
      <c r="O378" s="25">
        <v>-0.42913389200000002</v>
      </c>
      <c r="P378" s="25">
        <v>-0.12204725299999999</v>
      </c>
      <c r="Q378" s="25">
        <v>-2.7559054999999999E-2</v>
      </c>
      <c r="R378" s="25">
        <v>0</v>
      </c>
      <c r="S378" s="25">
        <v>0</v>
      </c>
      <c r="T378" s="25">
        <v>81</v>
      </c>
      <c r="Z378" s="67">
        <v>5.96E-2</v>
      </c>
      <c r="AA378" s="66">
        <f t="shared" si="7"/>
        <v>-2.3274477559814866E-2</v>
      </c>
      <c r="AB378" s="26">
        <v>-0.77476175912991219</v>
      </c>
      <c r="AC378" s="26">
        <v>-0.90365709279848905</v>
      </c>
      <c r="AD378" s="26">
        <v>-1.0165579988226345</v>
      </c>
      <c r="AE378" s="26">
        <v>-1.1357350773210169</v>
      </c>
      <c r="AF378" s="26">
        <v>-1.1951070249628677</v>
      </c>
      <c r="AG378" s="26">
        <v>-1.2871612592264425</v>
      </c>
      <c r="AH378" s="26">
        <v>-1.2999131057922904</v>
      </c>
      <c r="AI378" s="26">
        <v>-1.2716776482075776</v>
      </c>
      <c r="AJ378" s="26">
        <v>0</v>
      </c>
    </row>
    <row r="379" spans="9:36">
      <c r="I379" s="42">
        <v>5.9799999999999999E-2</v>
      </c>
      <c r="J379" s="35">
        <v>-230.3674164</v>
      </c>
      <c r="K379" s="25">
        <v>0.5</v>
      </c>
      <c r="L379" s="25">
        <v>-0.370078772</v>
      </c>
      <c r="M379" s="25">
        <v>-0.20078739500000001</v>
      </c>
      <c r="N379" s="25">
        <v>-0.47244095800000002</v>
      </c>
      <c r="O379" s="25">
        <v>-0.433070868</v>
      </c>
      <c r="P379" s="25">
        <v>-0.12204725299999999</v>
      </c>
      <c r="Q379" s="25">
        <v>-2.7559054999999999E-2</v>
      </c>
      <c r="R379" s="25">
        <v>0</v>
      </c>
      <c r="S379" s="25">
        <v>0</v>
      </c>
      <c r="T379" s="25">
        <v>81</v>
      </c>
      <c r="Z379" s="67">
        <v>5.9799999999999999E-2</v>
      </c>
      <c r="AA379" s="66">
        <f t="shared" si="7"/>
        <v>-2.3274477559814866E-2</v>
      </c>
      <c r="AB379" s="26">
        <v>-0.74339408434679577</v>
      </c>
      <c r="AC379" s="26">
        <v>-0.87182026574196747</v>
      </c>
      <c r="AD379" s="26">
        <v>-0.9844272515442074</v>
      </c>
      <c r="AE379" s="26">
        <v>-1.1035724125513764</v>
      </c>
      <c r="AF379" s="26">
        <v>-1.1634053701294729</v>
      </c>
      <c r="AG379" s="26">
        <v>-1.2572403147941131</v>
      </c>
      <c r="AH379" s="26">
        <v>-1.2730413441043396</v>
      </c>
      <c r="AI379" s="26">
        <v>-1.2488085182229824</v>
      </c>
      <c r="AJ379" s="26">
        <v>0</v>
      </c>
    </row>
    <row r="380" spans="9:36">
      <c r="R380" s="1"/>
    </row>
    <row r="381" spans="9:36">
      <c r="R381" s="1"/>
    </row>
    <row r="382" spans="9:36">
      <c r="R382" s="1"/>
    </row>
    <row r="383" spans="9:36">
      <c r="R383" s="1"/>
    </row>
    <row r="384" spans="9:36">
      <c r="R384" s="1"/>
    </row>
    <row r="385" spans="18:18">
      <c r="R385" s="1"/>
    </row>
    <row r="386" spans="18:18">
      <c r="R386" s="1"/>
    </row>
    <row r="387" spans="18:18">
      <c r="R387" s="1"/>
    </row>
    <row r="388" spans="18:18">
      <c r="R388" s="1"/>
    </row>
    <row r="389" spans="18:18">
      <c r="R389" s="1"/>
    </row>
    <row r="390" spans="18:18">
      <c r="R390" s="1"/>
    </row>
    <row r="391" spans="18:18">
      <c r="R391" s="1"/>
    </row>
  </sheetData>
  <mergeCells count="47">
    <mergeCell ref="AB53:AC53"/>
    <mergeCell ref="AD53:AE53"/>
    <mergeCell ref="AF53:AG53"/>
    <mergeCell ref="AH53:AI53"/>
    <mergeCell ref="Z53:AA54"/>
    <mergeCell ref="Z44:AA44"/>
    <mergeCell ref="Z45:AA45"/>
    <mergeCell ref="Z46:AA46"/>
    <mergeCell ref="Z47:AA47"/>
    <mergeCell ref="Z48:AA48"/>
    <mergeCell ref="Z42:AA43"/>
    <mergeCell ref="AB42:AC42"/>
    <mergeCell ref="AD42:AE42"/>
    <mergeCell ref="AF42:AG42"/>
    <mergeCell ref="AH42:AI42"/>
    <mergeCell ref="AJ42:AK42"/>
    <mergeCell ref="I62:V62"/>
    <mergeCell ref="I63:V63"/>
    <mergeCell ref="I65:V65"/>
    <mergeCell ref="I64:V64"/>
    <mergeCell ref="I42:V42"/>
    <mergeCell ref="J55:L55"/>
    <mergeCell ref="I43:V43"/>
    <mergeCell ref="J53:L53"/>
    <mergeCell ref="J54:L54"/>
    <mergeCell ref="J56:L56"/>
    <mergeCell ref="J57:L57"/>
    <mergeCell ref="Z55:AA55"/>
    <mergeCell ref="Z56:AA56"/>
    <mergeCell ref="Z57:AA57"/>
    <mergeCell ref="Z49:AA49"/>
    <mergeCell ref="J25:K25"/>
    <mergeCell ref="J26:K26"/>
    <mergeCell ref="J27:K27"/>
    <mergeCell ref="I20:V20"/>
    <mergeCell ref="I19:V19"/>
    <mergeCell ref="I21:V21"/>
    <mergeCell ref="AC2:AL5"/>
    <mergeCell ref="J24:K24"/>
    <mergeCell ref="M2:V5"/>
    <mergeCell ref="J11:K11"/>
    <mergeCell ref="J12:K12"/>
    <mergeCell ref="J13:K13"/>
    <mergeCell ref="J14:K14"/>
    <mergeCell ref="J15:K15"/>
    <mergeCell ref="J16:K16"/>
    <mergeCell ref="J17:K17"/>
  </mergeCells>
  <phoneticPr fontId="1" type="noConversion"/>
  <pageMargins left="0.7" right="0.7" top="0.75" bottom="0.75" header="0.3" footer="0.3"/>
  <pageSetup scale="58" orientation="portrait" r:id="rId1"/>
  <rowBreaks count="1" manualBreakCount="1">
    <brk id="58" max="16383" man="1"/>
  </rowBreaks>
  <colBreaks count="1" manualBreakCount="1">
    <brk id="2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Default">
                <anchor moveWithCells="1" sizeWithCells="1">
                  <from>
                    <xdr:col>17</xdr:col>
                    <xdr:colOff>38100</xdr:colOff>
                    <xdr:row>14</xdr:row>
                    <xdr:rowOff>66675</xdr:rowOff>
                  </from>
                  <to>
                    <xdr:col>19</xdr:col>
                    <xdr:colOff>190500</xdr:colOff>
                    <xdr:row>17</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Export_to_Default">
                <anchor moveWithCells="1" sizeWithCells="1">
                  <from>
                    <xdr:col>19</xdr:col>
                    <xdr:colOff>485775</xdr:colOff>
                    <xdr:row>14</xdr:row>
                    <xdr:rowOff>57150</xdr:rowOff>
                  </from>
                  <to>
                    <xdr:col>22</xdr:col>
                    <xdr:colOff>0</xdr:colOff>
                    <xdr:row>16</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HalfSine_Load">
                <anchor moveWithCells="1" sizeWithCells="1">
                  <from>
                    <xdr:col>8</xdr:col>
                    <xdr:colOff>600075</xdr:colOff>
                    <xdr:row>72</xdr:row>
                    <xdr:rowOff>161925</xdr:rowOff>
                  </from>
                  <to>
                    <xdr:col>11</xdr:col>
                    <xdr:colOff>104775</xdr:colOff>
                    <xdr:row>75</xdr:row>
                    <xdr:rowOff>104775</xdr:rowOff>
                  </to>
                </anchor>
              </controlPr>
            </control>
          </mc:Choice>
        </mc:AlternateContent>
        <mc:AlternateContent xmlns:mc="http://schemas.openxmlformats.org/markup-compatibility/2006">
          <mc:Choice Requires="x14">
            <control shapeId="1028" r:id="rId7" name="Button 4">
              <controlPr defaultSize="0" print="0" autoFill="0" autoPict="0" macro="[0]!HaverSine_Load">
                <anchor moveWithCells="1" sizeWithCells="1">
                  <from>
                    <xdr:col>13</xdr:col>
                    <xdr:colOff>542925</xdr:colOff>
                    <xdr:row>72</xdr:row>
                    <xdr:rowOff>152400</xdr:rowOff>
                  </from>
                  <to>
                    <xdr:col>16</xdr:col>
                    <xdr:colOff>47625</xdr:colOff>
                    <xdr:row>75</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Normal_Load">
                <anchor moveWithCells="1" sizeWithCells="1">
                  <from>
                    <xdr:col>18</xdr:col>
                    <xdr:colOff>628650</xdr:colOff>
                    <xdr:row>72</xdr:row>
                    <xdr:rowOff>152400</xdr:rowOff>
                  </from>
                  <to>
                    <xdr:col>21</xdr:col>
                    <xdr:colOff>133350</xdr:colOff>
                    <xdr:row>75</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Clear_Time_History">
                <anchor moveWithCells="1" sizeWithCells="1">
                  <from>
                    <xdr:col>20</xdr:col>
                    <xdr:colOff>361950</xdr:colOff>
                    <xdr:row>78</xdr:row>
                    <xdr:rowOff>552450</xdr:rowOff>
                  </from>
                  <to>
                    <xdr:col>24</xdr:col>
                    <xdr:colOff>295275</xdr:colOff>
                    <xdr:row>82</xdr:row>
                    <xdr:rowOff>38100</xdr:rowOff>
                  </to>
                </anchor>
              </controlPr>
            </control>
          </mc:Choice>
        </mc:AlternateContent>
        <mc:AlternateContent xmlns:mc="http://schemas.openxmlformats.org/markup-compatibility/2006">
          <mc:Choice Requires="x14">
            <control shapeId="1031" r:id="rId10" name="Button 7">
              <controlPr defaultSize="0" print="0" autoFill="0" autoPict="0" macro="[0]!Import_CSV">
                <anchor moveWithCells="1" sizeWithCells="1">
                  <from>
                    <xdr:col>20</xdr:col>
                    <xdr:colOff>361950</xdr:colOff>
                    <xdr:row>83</xdr:row>
                    <xdr:rowOff>0</xdr:rowOff>
                  </from>
                  <to>
                    <xdr:col>24</xdr:col>
                    <xdr:colOff>295275</xdr:colOff>
                    <xdr:row>86</xdr:row>
                    <xdr:rowOff>38100</xdr:rowOff>
                  </to>
                </anchor>
              </controlPr>
            </control>
          </mc:Choice>
        </mc:AlternateContent>
        <mc:AlternateContent xmlns:mc="http://schemas.openxmlformats.org/markup-compatibility/2006">
          <mc:Choice Requires="x14">
            <control shapeId="1032" r:id="rId11" name="Button 8">
              <controlPr defaultSize="0" print="0" autoFill="0" autoPict="0" macro="[0]!VW_Backcal_Unconstrained">
                <anchor moveWithCells="1" sizeWithCells="1">
                  <from>
                    <xdr:col>24</xdr:col>
                    <xdr:colOff>609600</xdr:colOff>
                    <xdr:row>34</xdr:row>
                    <xdr:rowOff>38100</xdr:rowOff>
                  </from>
                  <to>
                    <xdr:col>29</xdr:col>
                    <xdr:colOff>247650</xdr:colOff>
                    <xdr:row>37</xdr:row>
                    <xdr:rowOff>104775</xdr:rowOff>
                  </to>
                </anchor>
              </controlPr>
            </control>
          </mc:Choice>
        </mc:AlternateContent>
        <mc:AlternateContent xmlns:mc="http://schemas.openxmlformats.org/markup-compatibility/2006">
          <mc:Choice Requires="x14">
            <control shapeId="1034" r:id="rId12" name="Button 10">
              <controlPr defaultSize="0" print="0" autoFill="0" autoPict="0" macro="[0]!Extract_Dynatest_Data">
                <anchor moveWithCells="1" sizeWithCells="1">
                  <from>
                    <xdr:col>0</xdr:col>
                    <xdr:colOff>523875</xdr:colOff>
                    <xdr:row>11</xdr:row>
                    <xdr:rowOff>57150</xdr:rowOff>
                  </from>
                  <to>
                    <xdr:col>5</xdr:col>
                    <xdr:colOff>600075</xdr:colOff>
                    <xdr:row>14</xdr:row>
                    <xdr:rowOff>57150</xdr:rowOff>
                  </to>
                </anchor>
              </controlPr>
            </control>
          </mc:Choice>
        </mc:AlternateContent>
        <mc:AlternateContent xmlns:mc="http://schemas.openxmlformats.org/markup-compatibility/2006">
          <mc:Choice Requires="x14">
            <control shapeId="1035" r:id="rId13" name="Button 11">
              <controlPr defaultSize="0" print="0" autoFill="0" autoPict="0" macro="[0]!Extract_JILS_Data">
                <anchor moveWithCells="1" sizeWithCells="1">
                  <from>
                    <xdr:col>0</xdr:col>
                    <xdr:colOff>523875</xdr:colOff>
                    <xdr:row>14</xdr:row>
                    <xdr:rowOff>161925</xdr:rowOff>
                  </from>
                  <to>
                    <xdr:col>5</xdr:col>
                    <xdr:colOff>600075</xdr:colOff>
                    <xdr:row>17</xdr:row>
                    <xdr:rowOff>161925</xdr:rowOff>
                  </to>
                </anchor>
              </controlPr>
            </control>
          </mc:Choice>
        </mc:AlternateContent>
        <mc:AlternateContent xmlns:mc="http://schemas.openxmlformats.org/markup-compatibility/2006">
          <mc:Choice Requires="x14">
            <control shapeId="1036" r:id="rId14" name="Button 12">
              <controlPr defaultSize="0" print="0" autoFill="0" autoPict="0" macro="[0]!Extract_Kuab_Data">
                <anchor moveWithCells="1" sizeWithCells="1">
                  <from>
                    <xdr:col>0</xdr:col>
                    <xdr:colOff>523875</xdr:colOff>
                    <xdr:row>18</xdr:row>
                    <xdr:rowOff>66675</xdr:rowOff>
                  </from>
                  <to>
                    <xdr:col>5</xdr:col>
                    <xdr:colOff>600075</xdr:colOff>
                    <xdr:row>21</xdr:row>
                    <xdr:rowOff>38100</xdr:rowOff>
                  </to>
                </anchor>
              </controlPr>
            </control>
          </mc:Choice>
        </mc:AlternateContent>
        <mc:AlternateContent xmlns:mc="http://schemas.openxmlformats.org/markup-compatibility/2006">
          <mc:Choice Requires="x14">
            <control shapeId="1037" r:id="rId15" name="Button 13">
              <controlPr defaultSize="0" print="0" autoFill="0" autoPict="0" macro="[0]!Batch_VW_Backcal_Unconstrained">
                <anchor moveWithCells="1" sizeWithCells="1">
                  <from>
                    <xdr:col>0</xdr:col>
                    <xdr:colOff>495300</xdr:colOff>
                    <xdr:row>27</xdr:row>
                    <xdr:rowOff>171450</xdr:rowOff>
                  </from>
                  <to>
                    <xdr:col>5</xdr:col>
                    <xdr:colOff>571500</xdr:colOff>
                    <xdr:row>30</xdr:row>
                    <xdr:rowOff>142875</xdr:rowOff>
                  </to>
                </anchor>
              </controlPr>
            </control>
          </mc:Choice>
        </mc:AlternateContent>
        <mc:AlternateContent xmlns:mc="http://schemas.openxmlformats.org/markup-compatibility/2006">
          <mc:Choice Requires="x14">
            <control shapeId="1038" r:id="rId16" name="Button 14">
              <controlPr defaultSize="0" print="0" autoFill="0" autoPict="0" macro="[0]!Batch_VW_Backcal_Constrained">
                <anchor moveWithCells="1" sizeWithCells="1">
                  <from>
                    <xdr:col>0</xdr:col>
                    <xdr:colOff>485775</xdr:colOff>
                    <xdr:row>31</xdr:row>
                    <xdr:rowOff>28575</xdr:rowOff>
                  </from>
                  <to>
                    <xdr:col>5</xdr:col>
                    <xdr:colOff>561975</xdr:colOff>
                    <xdr:row>33</xdr:row>
                    <xdr:rowOff>142875</xdr:rowOff>
                  </to>
                </anchor>
              </controlPr>
            </control>
          </mc:Choice>
        </mc:AlternateContent>
        <mc:AlternateContent xmlns:mc="http://schemas.openxmlformats.org/markup-compatibility/2006">
          <mc:Choice Requires="x14">
            <control shapeId="1040" r:id="rId17" name="Button 16">
              <controlPr defaultSize="0" print="0" autoFill="0" autoPict="0" macro="[0]!VW_Backcal_Constrained">
                <anchor moveWithCells="1" sizeWithCells="1">
                  <from>
                    <xdr:col>30</xdr:col>
                    <xdr:colOff>609600</xdr:colOff>
                    <xdr:row>34</xdr:row>
                    <xdr:rowOff>47625</xdr:rowOff>
                  </from>
                  <to>
                    <xdr:col>35</xdr:col>
                    <xdr:colOff>247650</xdr:colOff>
                    <xdr:row>37</xdr:row>
                    <xdr:rowOff>123825</xdr:rowOff>
                  </to>
                </anchor>
              </controlPr>
            </control>
          </mc:Choice>
        </mc:AlternateContent>
        <mc:AlternateContent xmlns:mc="http://schemas.openxmlformats.org/markup-compatibility/2006">
          <mc:Choice Requires="x14">
            <control shapeId="1041" r:id="rId18" name="Button 17">
              <controlPr defaultSize="0" print="0" autoFill="0" autoPict="0" macro="[0]!Create_Backcal_Summary">
                <anchor moveWithCells="1" sizeWithCells="1">
                  <from>
                    <xdr:col>0</xdr:col>
                    <xdr:colOff>476250</xdr:colOff>
                    <xdr:row>41</xdr:row>
                    <xdr:rowOff>19050</xdr:rowOff>
                  </from>
                  <to>
                    <xdr:col>5</xdr:col>
                    <xdr:colOff>552450</xdr:colOff>
                    <xdr:row>43</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2192A-565F-4589-B7FD-70E55ACB2392}">
  <sheetPr codeName="Sheet5">
    <tabColor rgb="FF00B0F0"/>
  </sheetPr>
  <dimension ref="A1:BO454"/>
  <sheetViews>
    <sheetView showGridLines="0" zoomScale="85" zoomScaleNormal="85" workbookViewId="0">
      <selection activeCell="E13" sqref="E13"/>
    </sheetView>
  </sheetViews>
  <sheetFormatPr defaultRowHeight="15"/>
  <cols>
    <col min="1" max="5" width="9.140625" style="1"/>
    <col min="6" max="6" width="9.140625" style="1" customWidth="1"/>
    <col min="7" max="12" width="9.140625" style="1"/>
    <col min="13" max="13" width="9.140625" style="1" customWidth="1"/>
    <col min="14" max="19" width="9.140625" style="1"/>
    <col min="20" max="20" width="9.7109375" style="1" bestFit="1" customWidth="1"/>
    <col min="21" max="48" width="9.140625" style="1"/>
    <col min="49" max="49" width="9.140625" style="220" customWidth="1"/>
    <col min="50" max="67" width="9.140625" style="220"/>
    <col min="68" max="16384" width="9.140625" style="1"/>
  </cols>
  <sheetData>
    <row r="1" spans="1:48">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c r="AF1" s="7"/>
      <c r="AG1" s="7"/>
      <c r="AH1" s="149"/>
      <c r="AI1" s="149"/>
      <c r="AJ1" s="149"/>
      <c r="AK1" s="149"/>
      <c r="AL1" s="149"/>
      <c r="AM1" s="149"/>
      <c r="AN1" s="149"/>
      <c r="AO1" s="149"/>
      <c r="AP1" s="149"/>
      <c r="AQ1" s="149"/>
      <c r="AR1" s="149"/>
      <c r="AS1" s="149"/>
      <c r="AT1" s="149"/>
      <c r="AU1" s="149"/>
      <c r="AV1" s="7"/>
    </row>
    <row r="2" spans="1:48" ht="15" customHeight="1">
      <c r="A2" s="7"/>
      <c r="B2" s="152"/>
      <c r="C2" s="152"/>
      <c r="D2" s="152"/>
      <c r="E2" s="152"/>
      <c r="F2" s="238" t="s">
        <v>19</v>
      </c>
      <c r="G2" s="238"/>
      <c r="H2" s="238"/>
      <c r="I2" s="238"/>
      <c r="J2" s="238"/>
      <c r="K2" s="238"/>
      <c r="L2" s="238"/>
      <c r="M2" s="238"/>
      <c r="N2" s="238"/>
      <c r="O2" s="238"/>
      <c r="Q2" s="7"/>
      <c r="R2" s="152"/>
      <c r="S2" s="152"/>
      <c r="T2" s="152"/>
      <c r="U2" s="152"/>
      <c r="V2" s="238" t="s">
        <v>19</v>
      </c>
      <c r="W2" s="238"/>
      <c r="X2" s="238"/>
      <c r="Y2" s="238"/>
      <c r="Z2" s="238"/>
      <c r="AA2" s="238"/>
      <c r="AB2" s="238"/>
      <c r="AC2" s="238"/>
      <c r="AD2" s="238"/>
      <c r="AE2" s="238"/>
      <c r="AF2" s="227"/>
      <c r="AG2" s="7"/>
      <c r="AH2" s="152"/>
      <c r="AI2" s="152"/>
      <c r="AJ2" s="152"/>
      <c r="AK2" s="152"/>
      <c r="AL2" s="238" t="s">
        <v>19</v>
      </c>
      <c r="AM2" s="238"/>
      <c r="AN2" s="238"/>
      <c r="AO2" s="238"/>
      <c r="AP2" s="238"/>
      <c r="AQ2" s="238"/>
      <c r="AR2" s="238"/>
      <c r="AS2" s="238"/>
      <c r="AT2" s="238"/>
      <c r="AU2" s="238"/>
      <c r="AV2" s="227"/>
    </row>
    <row r="3" spans="1:48" ht="15" customHeight="1">
      <c r="A3" s="7"/>
      <c r="B3" s="152"/>
      <c r="C3" s="152"/>
      <c r="D3" s="152"/>
      <c r="E3" s="152"/>
      <c r="F3" s="238"/>
      <c r="G3" s="238"/>
      <c r="H3" s="238"/>
      <c r="I3" s="238"/>
      <c r="J3" s="238"/>
      <c r="K3" s="238"/>
      <c r="L3" s="238"/>
      <c r="M3" s="238"/>
      <c r="N3" s="238"/>
      <c r="O3" s="238"/>
      <c r="Q3" s="7"/>
      <c r="R3" s="152"/>
      <c r="S3" s="152"/>
      <c r="T3" s="152"/>
      <c r="U3" s="152"/>
      <c r="V3" s="238"/>
      <c r="W3" s="238"/>
      <c r="X3" s="238"/>
      <c r="Y3" s="238"/>
      <c r="Z3" s="238"/>
      <c r="AA3" s="238"/>
      <c r="AB3" s="238"/>
      <c r="AC3" s="238"/>
      <c r="AD3" s="238"/>
      <c r="AE3" s="238"/>
      <c r="AF3" s="227"/>
      <c r="AG3" s="7"/>
      <c r="AH3" s="152"/>
      <c r="AI3" s="152"/>
      <c r="AJ3" s="152"/>
      <c r="AK3" s="152"/>
      <c r="AL3" s="238"/>
      <c r="AM3" s="238"/>
      <c r="AN3" s="238"/>
      <c r="AO3" s="238"/>
      <c r="AP3" s="238"/>
      <c r="AQ3" s="238"/>
      <c r="AR3" s="238"/>
      <c r="AS3" s="238"/>
      <c r="AT3" s="238"/>
      <c r="AU3" s="238"/>
      <c r="AV3" s="227"/>
    </row>
    <row r="4" spans="1:48" ht="15" customHeight="1">
      <c r="A4" s="7"/>
      <c r="B4" s="152"/>
      <c r="C4" s="152"/>
      <c r="D4" s="152"/>
      <c r="E4" s="152"/>
      <c r="F4" s="238"/>
      <c r="G4" s="238"/>
      <c r="H4" s="238"/>
      <c r="I4" s="238"/>
      <c r="J4" s="238"/>
      <c r="K4" s="238"/>
      <c r="L4" s="238"/>
      <c r="M4" s="238"/>
      <c r="N4" s="238"/>
      <c r="O4" s="238"/>
      <c r="Q4" s="7"/>
      <c r="R4" s="152"/>
      <c r="S4" s="152"/>
      <c r="T4" s="152"/>
      <c r="U4" s="152"/>
      <c r="V4" s="238"/>
      <c r="W4" s="238"/>
      <c r="X4" s="238"/>
      <c r="Y4" s="238"/>
      <c r="Z4" s="238"/>
      <c r="AA4" s="238"/>
      <c r="AB4" s="238"/>
      <c r="AC4" s="238"/>
      <c r="AD4" s="238"/>
      <c r="AE4" s="238"/>
      <c r="AF4" s="227"/>
      <c r="AG4" s="7"/>
      <c r="AH4" s="152"/>
      <c r="AI4" s="152"/>
      <c r="AJ4" s="152"/>
      <c r="AK4" s="152"/>
      <c r="AL4" s="238"/>
      <c r="AM4" s="238"/>
      <c r="AN4" s="238"/>
      <c r="AO4" s="238"/>
      <c r="AP4" s="238"/>
      <c r="AQ4" s="238"/>
      <c r="AR4" s="238"/>
      <c r="AS4" s="238"/>
      <c r="AT4" s="238"/>
      <c r="AU4" s="238"/>
      <c r="AV4" s="227"/>
    </row>
    <row r="5" spans="1:48" ht="15" customHeight="1">
      <c r="A5" s="7"/>
      <c r="B5" s="7"/>
      <c r="C5" s="7"/>
      <c r="D5" s="7"/>
      <c r="E5" s="7"/>
      <c r="F5" s="238"/>
      <c r="G5" s="238"/>
      <c r="H5" s="238"/>
      <c r="I5" s="238"/>
      <c r="J5" s="238"/>
      <c r="K5" s="238"/>
      <c r="L5" s="238"/>
      <c r="M5" s="238"/>
      <c r="N5" s="238"/>
      <c r="O5" s="238"/>
      <c r="Q5" s="7"/>
      <c r="R5" s="7"/>
      <c r="S5" s="7"/>
      <c r="T5" s="7"/>
      <c r="U5" s="7"/>
      <c r="V5" s="238"/>
      <c r="W5" s="238"/>
      <c r="X5" s="238"/>
      <c r="Y5" s="238"/>
      <c r="Z5" s="238"/>
      <c r="AA5" s="238"/>
      <c r="AB5" s="238"/>
      <c r="AC5" s="238"/>
      <c r="AD5" s="238"/>
      <c r="AE5" s="238"/>
      <c r="AF5" s="227"/>
      <c r="AG5" s="7"/>
      <c r="AH5" s="7"/>
      <c r="AI5" s="7"/>
      <c r="AJ5" s="7"/>
      <c r="AK5" s="7"/>
      <c r="AL5" s="238"/>
      <c r="AM5" s="238"/>
      <c r="AN5" s="238"/>
      <c r="AO5" s="238"/>
      <c r="AP5" s="238"/>
      <c r="AQ5" s="238"/>
      <c r="AR5" s="238"/>
      <c r="AS5" s="238"/>
      <c r="AT5" s="238"/>
      <c r="AU5" s="238"/>
      <c r="AV5" s="227"/>
    </row>
    <row r="6" spans="1:48">
      <c r="A6" s="7"/>
      <c r="B6" s="7"/>
      <c r="C6" s="7"/>
      <c r="D6" s="7"/>
      <c r="E6" s="7"/>
      <c r="F6" s="7"/>
      <c r="G6" s="7"/>
      <c r="H6" s="7"/>
      <c r="I6" s="7"/>
      <c r="J6" s="7"/>
      <c r="K6" s="7"/>
      <c r="L6" s="7"/>
      <c r="M6" s="7"/>
      <c r="N6" s="7"/>
      <c r="O6" s="236" t="s">
        <v>745</v>
      </c>
      <c r="Q6" s="7"/>
      <c r="R6" s="7"/>
      <c r="S6" s="7"/>
      <c r="T6" s="7"/>
      <c r="U6" s="7"/>
      <c r="V6" s="7"/>
      <c r="W6" s="7"/>
      <c r="X6" s="7"/>
      <c r="Y6" s="7"/>
      <c r="Z6" s="7"/>
      <c r="AA6" s="7"/>
      <c r="AB6" s="7"/>
      <c r="AC6" s="7"/>
      <c r="AD6" s="7"/>
      <c r="AE6" s="236" t="s">
        <v>745</v>
      </c>
      <c r="AF6" s="7"/>
      <c r="AG6" s="7"/>
      <c r="AH6" s="7"/>
      <c r="AI6" s="7"/>
      <c r="AJ6" s="7"/>
      <c r="AK6" s="7"/>
      <c r="AL6" s="7"/>
      <c r="AM6" s="7"/>
      <c r="AN6" s="7"/>
      <c r="AO6" s="7"/>
      <c r="AP6" s="7"/>
      <c r="AQ6" s="7"/>
      <c r="AR6" s="7"/>
      <c r="AS6" s="7"/>
      <c r="AT6" s="7"/>
      <c r="AU6" s="236" t="s">
        <v>745</v>
      </c>
      <c r="AV6" s="7"/>
    </row>
    <row r="7" spans="1:48">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c r="AF7" s="154"/>
      <c r="AG7" s="7"/>
      <c r="AH7" s="7"/>
      <c r="AI7" s="7"/>
      <c r="AJ7" s="7"/>
      <c r="AK7" s="7"/>
      <c r="AL7" s="7"/>
      <c r="AM7" s="7"/>
      <c r="AN7" s="7"/>
      <c r="AO7" s="7"/>
      <c r="AP7" s="7"/>
      <c r="AQ7" s="7"/>
      <c r="AR7" s="7"/>
      <c r="AS7" s="7"/>
      <c r="AT7" s="7"/>
      <c r="AU7" s="154" t="s">
        <v>21</v>
      </c>
      <c r="AV7" s="154"/>
    </row>
    <row r="8" spans="1:48">
      <c r="A8" s="7"/>
      <c r="C8" s="13"/>
      <c r="D8" s="13"/>
      <c r="E8" s="13"/>
      <c r="F8" s="13"/>
      <c r="G8" s="13"/>
      <c r="H8" s="187"/>
      <c r="I8" s="13"/>
      <c r="J8" s="13"/>
      <c r="K8" s="13"/>
      <c r="L8" s="188"/>
      <c r="M8" s="13"/>
      <c r="P8" s="12"/>
      <c r="Q8" s="7"/>
      <c r="S8" s="13"/>
      <c r="T8" s="13"/>
      <c r="U8" s="13"/>
      <c r="V8" s="13"/>
      <c r="W8" s="13"/>
      <c r="X8" s="187"/>
      <c r="Y8" s="13"/>
      <c r="Z8" s="13"/>
      <c r="AA8" s="13"/>
      <c r="AB8" s="188"/>
      <c r="AC8" s="13"/>
      <c r="AG8" s="7"/>
      <c r="AI8" s="13"/>
      <c r="AJ8" s="13"/>
      <c r="AK8" s="13"/>
      <c r="AL8" s="13"/>
      <c r="AM8" s="13"/>
      <c r="AN8" s="187"/>
      <c r="AO8" s="13"/>
      <c r="AP8" s="13"/>
      <c r="AQ8" s="13"/>
      <c r="AR8" s="188"/>
      <c r="AS8" s="13"/>
    </row>
    <row r="9" spans="1:48" ht="16.5" thickBot="1">
      <c r="A9" s="7"/>
      <c r="B9" s="4" t="s">
        <v>707</v>
      </c>
      <c r="C9" s="5"/>
      <c r="D9" s="5"/>
      <c r="E9" s="5"/>
      <c r="F9" s="5"/>
      <c r="G9" s="5"/>
      <c r="H9" s="5"/>
      <c r="I9" s="5"/>
      <c r="J9" s="5"/>
      <c r="K9" s="5"/>
      <c r="L9" s="5"/>
      <c r="M9" s="5"/>
      <c r="N9" s="5"/>
      <c r="O9" s="5"/>
      <c r="Q9" s="7"/>
      <c r="R9" s="4" t="s">
        <v>722</v>
      </c>
      <c r="S9" s="5"/>
      <c r="T9" s="5"/>
      <c r="U9" s="5"/>
      <c r="V9" s="5"/>
      <c r="W9" s="5"/>
      <c r="X9" s="5"/>
      <c r="Y9" s="5"/>
      <c r="Z9" s="5"/>
      <c r="AA9" s="5"/>
      <c r="AB9" s="5"/>
      <c r="AC9" s="5"/>
      <c r="AD9" s="5"/>
      <c r="AE9" s="5"/>
      <c r="AF9" s="7"/>
      <c r="AG9" s="7"/>
      <c r="AH9" s="4" t="s">
        <v>722</v>
      </c>
      <c r="AI9" s="5"/>
      <c r="AJ9" s="5"/>
      <c r="AK9" s="5"/>
      <c r="AL9" s="5"/>
      <c r="AM9" s="5"/>
      <c r="AN9" s="5"/>
      <c r="AO9" s="5"/>
      <c r="AP9" s="5"/>
      <c r="AQ9" s="5"/>
      <c r="AR9" s="5"/>
      <c r="AS9" s="5"/>
      <c r="AT9" s="5"/>
      <c r="AU9" s="5"/>
      <c r="AV9" s="7"/>
    </row>
    <row r="10" spans="1:48"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c r="AF10" s="7"/>
      <c r="AG10" s="7"/>
      <c r="AH10" s="6"/>
      <c r="AI10" s="7"/>
      <c r="AJ10" s="7"/>
      <c r="AK10" s="7"/>
      <c r="AL10" s="7"/>
      <c r="AM10" s="7"/>
      <c r="AN10" s="7"/>
      <c r="AO10" s="7"/>
      <c r="AP10" s="7"/>
      <c r="AQ10" s="7"/>
      <c r="AR10" s="7"/>
      <c r="AS10" s="7"/>
      <c r="AT10" s="7"/>
      <c r="AU10" s="7"/>
      <c r="AV10" s="7"/>
    </row>
    <row r="11" spans="1:48" ht="17.25">
      <c r="A11" s="7"/>
      <c r="B11" s="11" t="s">
        <v>701</v>
      </c>
      <c r="H11" s="11" t="s">
        <v>708</v>
      </c>
      <c r="L11" s="13"/>
      <c r="M11" s="188"/>
      <c r="P11" s="12"/>
      <c r="Q11" s="12"/>
      <c r="R11" s="12"/>
      <c r="AG11" s="12"/>
      <c r="AH11" s="12"/>
    </row>
    <row r="12" spans="1:48">
      <c r="A12" s="7"/>
      <c r="P12" s="12"/>
      <c r="Q12" s="12"/>
      <c r="R12" s="12"/>
      <c r="AG12" s="12"/>
      <c r="AH12" s="12"/>
    </row>
    <row r="13" spans="1:48">
      <c r="A13" s="7"/>
      <c r="B13" s="190" t="s">
        <v>705</v>
      </c>
      <c r="E13" s="196">
        <v>70</v>
      </c>
      <c r="F13" s="192" t="s">
        <v>695</v>
      </c>
      <c r="G13" s="194" t="s">
        <v>702</v>
      </c>
      <c r="H13" s="191">
        <f>CONVERT(E13,"F","C")</f>
        <v>21.111111111111111</v>
      </c>
      <c r="I13" s="193" t="s">
        <v>703</v>
      </c>
      <c r="T13" s="14"/>
      <c r="AJ13" s="14"/>
    </row>
    <row r="14" spans="1:48">
      <c r="A14" s="7"/>
      <c r="B14" s="13"/>
      <c r="E14" s="13"/>
      <c r="H14" s="13"/>
      <c r="I14" s="13"/>
      <c r="J14" s="13"/>
      <c r="K14" s="188"/>
      <c r="L14" s="13"/>
      <c r="T14" s="14"/>
    </row>
    <row r="15" spans="1:48">
      <c r="A15" s="7"/>
      <c r="B15" s="190" t="s">
        <v>704</v>
      </c>
      <c r="D15" s="219" t="s">
        <v>697</v>
      </c>
      <c r="E15" s="197">
        <v>6.9999999999999999E-4</v>
      </c>
      <c r="F15" s="13"/>
      <c r="G15" s="219" t="s">
        <v>698</v>
      </c>
      <c r="H15" s="197">
        <v>-0.15920000000000001</v>
      </c>
      <c r="I15" s="187"/>
      <c r="J15" s="219" t="s">
        <v>699</v>
      </c>
      <c r="K15" s="195">
        <f>-E15*H13^2-H15*H13</f>
        <v>3.0489135802469134</v>
      </c>
      <c r="L15" s="7"/>
      <c r="T15" s="14"/>
    </row>
    <row r="16" spans="1:48" ht="15.75">
      <c r="A16" s="7"/>
      <c r="B16" s="6"/>
      <c r="C16" s="7"/>
      <c r="D16" s="7"/>
      <c r="E16" s="7"/>
      <c r="F16" s="7"/>
      <c r="G16" s="7"/>
      <c r="H16" s="7"/>
      <c r="I16" s="7"/>
      <c r="J16" s="7"/>
      <c r="K16" s="7"/>
      <c r="L16" s="7"/>
      <c r="M16" s="7"/>
      <c r="N16" s="7"/>
      <c r="O16" s="7"/>
      <c r="T16" s="14"/>
    </row>
    <row r="17" spans="1:67">
      <c r="A17" s="7"/>
      <c r="B17" s="217" t="s">
        <v>706</v>
      </c>
      <c r="C17" s="217"/>
      <c r="D17" s="217"/>
      <c r="E17" s="217"/>
      <c r="F17" s="217"/>
      <c r="G17" s="217"/>
      <c r="H17" s="217"/>
      <c r="I17" s="217"/>
      <c r="J17" s="217"/>
      <c r="K17" s="217"/>
      <c r="L17" s="217"/>
      <c r="M17" s="217"/>
      <c r="N17" s="217"/>
      <c r="O17" s="217"/>
      <c r="T17" s="14"/>
    </row>
    <row r="18" spans="1:67">
      <c r="A18" s="7"/>
      <c r="B18" s="281" t="s">
        <v>725</v>
      </c>
      <c r="C18" s="281"/>
      <c r="D18" s="281"/>
      <c r="E18" s="281"/>
      <c r="F18" s="281"/>
      <c r="G18" s="281"/>
      <c r="H18" s="281"/>
      <c r="I18" s="281"/>
      <c r="J18" s="281"/>
      <c r="K18" s="281"/>
      <c r="L18" s="281"/>
      <c r="M18" s="281"/>
      <c r="N18" s="281"/>
      <c r="O18" s="281"/>
      <c r="T18" s="14"/>
    </row>
    <row r="19" spans="1:67">
      <c r="A19" s="7"/>
      <c r="B19" s="218" t="s">
        <v>726</v>
      </c>
      <c r="C19" s="218"/>
      <c r="D19" s="218"/>
      <c r="E19" s="218"/>
      <c r="F19" s="218"/>
      <c r="G19" s="218"/>
      <c r="H19" s="218"/>
      <c r="I19" s="218"/>
      <c r="J19" s="218"/>
      <c r="K19" s="218"/>
      <c r="L19" s="218"/>
      <c r="M19" s="218"/>
      <c r="N19" s="218"/>
      <c r="O19" s="218"/>
      <c r="T19" s="14"/>
    </row>
    <row r="20" spans="1:67">
      <c r="A20" s="7"/>
      <c r="B20" s="281" t="s">
        <v>727</v>
      </c>
      <c r="C20" s="281"/>
      <c r="D20" s="281"/>
      <c r="E20" s="281"/>
      <c r="F20" s="281"/>
      <c r="G20" s="281"/>
      <c r="H20" s="281"/>
      <c r="I20" s="281"/>
      <c r="J20" s="281"/>
      <c r="K20" s="281"/>
      <c r="L20" s="281"/>
      <c r="M20" s="281"/>
      <c r="N20" s="281"/>
      <c r="O20" s="281"/>
      <c r="T20" s="14"/>
    </row>
    <row r="21" spans="1:67">
      <c r="A21" s="7"/>
      <c r="B21" s="281" t="s">
        <v>709</v>
      </c>
      <c r="C21" s="281"/>
      <c r="D21" s="281"/>
      <c r="E21" s="281"/>
      <c r="F21" s="281"/>
      <c r="G21" s="281"/>
      <c r="H21" s="281"/>
      <c r="I21" s="281"/>
      <c r="J21" s="281"/>
      <c r="K21" s="281"/>
      <c r="L21" s="281"/>
      <c r="M21" s="281"/>
      <c r="N21" s="281"/>
      <c r="O21" s="281"/>
      <c r="T21" s="14"/>
    </row>
    <row r="22" spans="1:67" ht="15.75">
      <c r="A22" s="7"/>
      <c r="B22" s="6"/>
      <c r="C22" s="7"/>
      <c r="D22" s="7"/>
      <c r="E22" s="7"/>
      <c r="F22" s="7"/>
      <c r="G22" s="7"/>
      <c r="H22" s="7"/>
      <c r="I22" s="7"/>
      <c r="J22" s="7"/>
      <c r="K22" s="7"/>
      <c r="L22" s="7"/>
      <c r="M22" s="7"/>
      <c r="N22" s="7"/>
      <c r="O22" s="7"/>
      <c r="T22" s="14"/>
    </row>
    <row r="23" spans="1:67" ht="16.5" thickBot="1">
      <c r="A23" s="7"/>
      <c r="B23" s="4" t="s">
        <v>700</v>
      </c>
      <c r="C23" s="5"/>
      <c r="D23" s="5"/>
      <c r="E23" s="5"/>
      <c r="F23" s="5"/>
      <c r="G23" s="5"/>
      <c r="H23" s="5"/>
      <c r="I23" s="5"/>
      <c r="J23" s="5"/>
      <c r="K23" s="5"/>
      <c r="L23" s="5"/>
      <c r="M23" s="5"/>
      <c r="N23" s="5"/>
      <c r="O23" s="5"/>
      <c r="AZ23" s="220" t="s">
        <v>716</v>
      </c>
    </row>
    <row r="24" spans="1:67" ht="16.5" thickTop="1">
      <c r="A24" s="7"/>
      <c r="B24" s="6"/>
      <c r="C24" s="7"/>
      <c r="D24" s="7"/>
      <c r="E24" s="7"/>
      <c r="F24" s="7"/>
      <c r="G24" s="7"/>
      <c r="H24" s="7"/>
      <c r="I24" s="7"/>
      <c r="J24" s="7"/>
      <c r="K24" s="7"/>
      <c r="L24" s="7"/>
      <c r="M24" s="7"/>
      <c r="N24" s="7"/>
      <c r="O24" s="7"/>
      <c r="AZ24" s="221">
        <f>IF(ISERROR(AVERAGE(AW58:AW157)),"",AVERAGE(AW58:AW157))</f>
        <v>671.49091380217772</v>
      </c>
      <c r="BA24" s="221">
        <f>IF(ISERROR(AVERAGE(AX58:AX157)),"",AVERAGE(AX58:AX157))</f>
        <v>5701135.8328863727</v>
      </c>
      <c r="BB24" s="221">
        <f>IF(ISERROR(AVERAGE(J58:J157)),"",AVERAGE(J58:J157))</f>
        <v>-0.76234789547222015</v>
      </c>
      <c r="BC24" s="221">
        <f>IF(ISERROR(AVERAGE(K58:K157)),"",AVERAGE(K58:K157))</f>
        <v>-0.49881551923365863</v>
      </c>
    </row>
    <row r="25" spans="1:67">
      <c r="A25" s="7"/>
      <c r="B25" s="52" t="s">
        <v>692</v>
      </c>
      <c r="D25" s="13"/>
      <c r="E25" s="52"/>
      <c r="F25" s="13"/>
      <c r="G25" s="52"/>
      <c r="H25" s="13"/>
      <c r="I25" s="185"/>
      <c r="J25" s="12"/>
      <c r="K25" s="186"/>
      <c r="L25" s="12"/>
      <c r="AW25" s="222"/>
      <c r="AX25" s="222"/>
      <c r="AY25" s="222"/>
      <c r="BA25" s="223"/>
      <c r="BB25" s="223"/>
      <c r="BC25" s="223"/>
      <c r="BD25" s="223"/>
      <c r="BE25" s="223"/>
      <c r="BF25" s="223"/>
      <c r="BG25" s="223"/>
      <c r="BH25" s="223"/>
      <c r="BI25" s="223"/>
      <c r="BJ25" s="223"/>
      <c r="BK25" s="223"/>
      <c r="BL25" s="223"/>
      <c r="BM25" s="223"/>
      <c r="BN25" s="223"/>
      <c r="BO25" s="223"/>
    </row>
    <row r="26" spans="1:67">
      <c r="A26" s="7"/>
      <c r="B26" s="269" t="s">
        <v>694</v>
      </c>
      <c r="C26" s="269"/>
      <c r="D26" s="275" t="s">
        <v>693</v>
      </c>
      <c r="E26" s="276"/>
      <c r="F26" s="277"/>
      <c r="G26" s="189" t="s">
        <v>106</v>
      </c>
      <c r="H26" s="189" t="s">
        <v>107</v>
      </c>
      <c r="I26" s="189" t="s">
        <v>108</v>
      </c>
      <c r="J26" s="189" t="s">
        <v>109</v>
      </c>
      <c r="K26" s="189" t="s">
        <v>679</v>
      </c>
      <c r="L26" s="189" t="s">
        <v>680</v>
      </c>
      <c r="AW26" s="222"/>
      <c r="AX26" s="222"/>
      <c r="AY26" s="222"/>
      <c r="AZ26" s="220" t="s">
        <v>682</v>
      </c>
      <c r="BA26" s="220">
        <v>-7</v>
      </c>
      <c r="BB26" s="220">
        <v>-6</v>
      </c>
      <c r="BC26" s="220">
        <v>-5</v>
      </c>
      <c r="BD26" s="220">
        <v>-4</v>
      </c>
      <c r="BE26" s="220">
        <v>-3</v>
      </c>
      <c r="BF26" s="220">
        <v>-2</v>
      </c>
      <c r="BG26" s="220">
        <v>-1</v>
      </c>
      <c r="BH26" s="220">
        <v>0</v>
      </c>
      <c r="BI26" s="220">
        <v>1</v>
      </c>
      <c r="BJ26" s="220">
        <v>2</v>
      </c>
      <c r="BK26" s="220">
        <v>3</v>
      </c>
      <c r="BL26" s="220">
        <v>4</v>
      </c>
      <c r="BM26" s="220">
        <v>5</v>
      </c>
      <c r="BN26" s="220">
        <v>6</v>
      </c>
      <c r="BO26" s="220">
        <v>7</v>
      </c>
    </row>
    <row r="27" spans="1:67">
      <c r="A27" s="7"/>
      <c r="B27" s="282">
        <v>1</v>
      </c>
      <c r="C27" s="282"/>
      <c r="D27" s="278" t="s">
        <v>720</v>
      </c>
      <c r="E27" s="279"/>
      <c r="F27" s="280"/>
      <c r="G27" s="201">
        <f>IF(AZ24&lt;&gt;"",LOG10(AZ24),"")</f>
        <v>2.8270401404414081</v>
      </c>
      <c r="H27" s="201">
        <f>IF(BA24&lt;&gt;"",LOG10(BA24)-G27,"")</f>
        <v>3.9289212480053219</v>
      </c>
      <c r="I27" s="201">
        <v>-2.618712179062457E-2</v>
      </c>
      <c r="J27" s="201">
        <v>-0.4498590624848236</v>
      </c>
      <c r="K27" s="202">
        <f>IF(ISERROR(AVERAGE(L58:L157)),"",AVERAGE(L58:L157))</f>
        <v>68</v>
      </c>
      <c r="L27" s="202">
        <f t="shared" ref="L27:L28" si="0">IF(K27&lt;&gt;"",CONVERT(K27,"F","C"),"")</f>
        <v>20</v>
      </c>
      <c r="AW27" s="222"/>
      <c r="AX27" s="222"/>
      <c r="AY27" s="222"/>
      <c r="AZ27" s="224" t="s">
        <v>717</v>
      </c>
      <c r="BA27" s="223">
        <f t="shared" ref="BA27:BO28" si="1">IF(AND($G27&lt;&gt;"",$H27&lt;&gt;"",$I27&lt;&gt;"",$J27&lt;&gt;""),10^($G27+$H27/(1+EXP($I27+$J27*(LOG10(BA$57))))),1)</f>
        <v>983.43160873559123</v>
      </c>
      <c r="BB27" s="223">
        <f t="shared" si="1"/>
        <v>1204.4789480565601</v>
      </c>
      <c r="BC27" s="223">
        <f t="shared" si="1"/>
        <v>1625.0773371976359</v>
      </c>
      <c r="BD27" s="223">
        <f t="shared" si="1"/>
        <v>2496.196636417731</v>
      </c>
      <c r="BE27" s="223">
        <f t="shared" si="1"/>
        <v>4498.9876497467021</v>
      </c>
      <c r="BF27" s="223">
        <f t="shared" si="1"/>
        <v>9642.4287821186717</v>
      </c>
      <c r="BG27" s="223">
        <f t="shared" si="1"/>
        <v>24069.792262059564</v>
      </c>
      <c r="BH27" s="223">
        <f t="shared" si="1"/>
        <v>65647.936483026482</v>
      </c>
      <c r="BI27" s="223">
        <f t="shared" si="1"/>
        <v>178013.52718058525</v>
      </c>
      <c r="BJ27" s="223">
        <f t="shared" si="1"/>
        <v>437628.57134735078</v>
      </c>
      <c r="BK27" s="223">
        <f t="shared" si="1"/>
        <v>919468.26414179406</v>
      </c>
      <c r="BL27" s="223">
        <f t="shared" si="1"/>
        <v>1624734.4525166203</v>
      </c>
      <c r="BM27" s="223">
        <f t="shared" si="1"/>
        <v>2454077.4501196286</v>
      </c>
      <c r="BN27" s="223">
        <f t="shared" si="1"/>
        <v>3268544.9261070085</v>
      </c>
      <c r="BO27" s="223">
        <f t="shared" si="1"/>
        <v>3966189.8466162952</v>
      </c>
    </row>
    <row r="28" spans="1:67">
      <c r="A28" s="7"/>
      <c r="B28" s="282">
        <f>B27</f>
        <v>1</v>
      </c>
      <c r="C28" s="282"/>
      <c r="D28" s="278" t="s">
        <v>721</v>
      </c>
      <c r="E28" s="279"/>
      <c r="F28" s="280"/>
      <c r="G28" s="201">
        <f>G27</f>
        <v>2.8270401404414081</v>
      </c>
      <c r="H28" s="201">
        <f>H27</f>
        <v>3.9289212480053219</v>
      </c>
      <c r="I28" s="201">
        <f>IF(ISERROR($I27+$J27*(-$E$15*(($L$27)^2-$H$13^2)-$H$15*($L$27-$H$13))),"",($I27+$J27*(-$E$15*(($L$27)^2-$H$13^2)-$H$15*($L$27-$H$13))))</f>
        <v>3.9003565560571218E-2</v>
      </c>
      <c r="J28" s="201">
        <f>J27</f>
        <v>-0.4498590624848236</v>
      </c>
      <c r="K28" s="202">
        <f>E13</f>
        <v>70</v>
      </c>
      <c r="L28" s="202">
        <f t="shared" si="0"/>
        <v>21.111111111111111</v>
      </c>
      <c r="AW28" s="222"/>
      <c r="AX28" s="222"/>
      <c r="AY28" s="222"/>
      <c r="AZ28" s="224" t="s">
        <v>718</v>
      </c>
      <c r="BA28" s="223">
        <f t="shared" si="1"/>
        <v>960.94982204498501</v>
      </c>
      <c r="BB28" s="223">
        <f t="shared" si="1"/>
        <v>1163.4754649256809</v>
      </c>
      <c r="BC28" s="223">
        <f t="shared" si="1"/>
        <v>1544.8303184598738</v>
      </c>
      <c r="BD28" s="223">
        <f t="shared" si="1"/>
        <v>2323.9632289410893</v>
      </c>
      <c r="BE28" s="223">
        <f t="shared" si="1"/>
        <v>4086.8442522243886</v>
      </c>
      <c r="BF28" s="223">
        <f t="shared" si="1"/>
        <v>8544.5706660151391</v>
      </c>
      <c r="BG28" s="223">
        <f t="shared" si="1"/>
        <v>20924.972341960496</v>
      </c>
      <c r="BH28" s="223">
        <f t="shared" si="1"/>
        <v>56649.376738290746</v>
      </c>
      <c r="BI28" s="223">
        <f t="shared" si="1"/>
        <v>154693.81776108872</v>
      </c>
      <c r="BJ28" s="223">
        <f t="shared" si="1"/>
        <v>387547.54200772673</v>
      </c>
      <c r="BK28" s="223">
        <f t="shared" si="1"/>
        <v>834630.74296815088</v>
      </c>
      <c r="BL28" s="223">
        <f t="shared" si="1"/>
        <v>1511633.756717212</v>
      </c>
      <c r="BM28" s="223">
        <f t="shared" si="1"/>
        <v>2331662.8979659588</v>
      </c>
      <c r="BN28" s="223">
        <f t="shared" si="1"/>
        <v>3156044.02810123</v>
      </c>
      <c r="BO28" s="223">
        <f t="shared" si="1"/>
        <v>3874460.3521685912</v>
      </c>
    </row>
    <row r="29" spans="1:67">
      <c r="A29" s="7"/>
      <c r="C29" s="13"/>
      <c r="D29" s="13"/>
      <c r="E29" s="13"/>
      <c r="F29" s="13"/>
      <c r="G29" s="13"/>
      <c r="H29" s="187"/>
      <c r="I29" s="13"/>
      <c r="J29" s="13"/>
      <c r="K29" s="13"/>
      <c r="L29" s="188"/>
      <c r="M29" s="13"/>
      <c r="AW29" s="222"/>
      <c r="AX29" s="222"/>
      <c r="AY29" s="222"/>
    </row>
    <row r="30" spans="1:67">
      <c r="A30" s="7"/>
      <c r="C30" s="13"/>
      <c r="D30" s="13"/>
      <c r="E30" s="13"/>
      <c r="F30" s="13"/>
      <c r="G30" s="13"/>
      <c r="H30" s="187"/>
      <c r="I30" s="13"/>
      <c r="J30" s="13"/>
      <c r="K30" s="13"/>
      <c r="L30" s="188"/>
      <c r="M30" s="13"/>
      <c r="AW30" s="222"/>
      <c r="AX30" s="222"/>
      <c r="AY30" s="222"/>
    </row>
    <row r="31" spans="1:67" ht="16.5" thickBot="1">
      <c r="A31" s="7"/>
      <c r="B31" s="4" t="s">
        <v>710</v>
      </c>
      <c r="C31" s="5"/>
      <c r="D31" s="5"/>
      <c r="E31" s="5"/>
      <c r="F31" s="5"/>
      <c r="G31" s="5"/>
      <c r="H31" s="5"/>
      <c r="I31" s="5"/>
      <c r="J31" s="5"/>
      <c r="K31" s="5"/>
      <c r="L31" s="5"/>
      <c r="M31" s="5"/>
      <c r="N31" s="5"/>
      <c r="O31" s="5"/>
    </row>
    <row r="32" spans="1:67" ht="16.5" thickTop="1">
      <c r="A32" s="7"/>
      <c r="B32" s="6"/>
      <c r="C32" s="7"/>
      <c r="D32" s="7"/>
      <c r="E32" s="7"/>
      <c r="F32" s="7"/>
      <c r="G32" s="7"/>
      <c r="H32" s="7"/>
      <c r="I32" s="7"/>
      <c r="J32" s="7"/>
      <c r="K32" s="7"/>
      <c r="L32" s="7"/>
      <c r="M32" s="7"/>
      <c r="N32" s="7"/>
      <c r="O32" s="7"/>
    </row>
    <row r="33" spans="1:67">
      <c r="A33" s="7"/>
      <c r="C33" s="52" t="s">
        <v>712</v>
      </c>
      <c r="D33" s="13"/>
      <c r="E33" s="13"/>
      <c r="F33" s="13"/>
      <c r="G33" s="13"/>
      <c r="H33" s="187"/>
      <c r="I33" s="13"/>
      <c r="J33" s="13"/>
      <c r="K33" s="13"/>
      <c r="L33" s="188"/>
      <c r="M33" s="13"/>
      <c r="AW33" s="222"/>
      <c r="AX33" s="222"/>
      <c r="AY33" s="222"/>
    </row>
    <row r="34" spans="1:67" ht="15.75">
      <c r="A34" s="7"/>
      <c r="C34" s="283" t="s">
        <v>690</v>
      </c>
      <c r="D34" s="284"/>
      <c r="E34" s="269" t="s">
        <v>711</v>
      </c>
      <c r="F34" s="269"/>
      <c r="G34" s="269"/>
      <c r="H34" s="269"/>
      <c r="I34" s="269"/>
      <c r="J34" s="269"/>
      <c r="K34" s="13"/>
      <c r="L34" s="203"/>
      <c r="M34" s="203"/>
      <c r="N34" s="203"/>
      <c r="AW34" s="222"/>
      <c r="AX34" s="222"/>
      <c r="AY34" s="222"/>
    </row>
    <row r="35" spans="1:67" ht="15.75">
      <c r="A35" s="7"/>
      <c r="C35" s="204" t="s">
        <v>696</v>
      </c>
      <c r="D35" s="204" t="s">
        <v>695</v>
      </c>
      <c r="E35" s="204">
        <v>0.1</v>
      </c>
      <c r="F35" s="204">
        <v>0.5</v>
      </c>
      <c r="G35" s="204">
        <v>1</v>
      </c>
      <c r="H35" s="204">
        <v>5</v>
      </c>
      <c r="I35" s="198">
        <v>10</v>
      </c>
      <c r="J35" s="198">
        <v>25</v>
      </c>
      <c r="K35" s="13"/>
      <c r="L35" s="203"/>
      <c r="M35" s="203"/>
      <c r="N35" s="203"/>
      <c r="AW35" s="222"/>
      <c r="AX35" s="222"/>
      <c r="AY35" s="222"/>
    </row>
    <row r="36" spans="1:67" ht="15.75">
      <c r="A36" s="7"/>
      <c r="B36" s="6"/>
      <c r="C36" s="205">
        <f>CONVERT(D36,"F","C")</f>
        <v>-10</v>
      </c>
      <c r="D36" s="206">
        <v>14</v>
      </c>
      <c r="E36" s="199">
        <f>IF(AND($G$27&lt;&gt;"",$H$27&lt;&gt;"",$I$27&lt;&gt;"",$J$27&lt;&gt;"",$K$27&lt;&gt;""),10^($G$27+$H$27/(1+EXP($I$27+$J$27*(LOG10(E$35)-($E$15*(($L$27)^2-$C45^2)+$H$15*($L$27-$C45)))))),1)</f>
        <v>1295662.060207027</v>
      </c>
      <c r="F36" s="199">
        <f t="shared" ref="F36:J36" si="2">IF(AND($G$27&lt;&gt;"",$H$27&lt;&gt;"",$I$27&lt;&gt;"",$J$27&lt;&gt;"",$K$27&lt;&gt;""),10^($G$27+$H$27/(1+EXP($I$27+$J$27*(LOG10(F$35)-($E$15*(($L$27)^2-$C45^2)+$H$15*($L$27-$C45)))))),1)</f>
        <v>1838140.3290440666</v>
      </c>
      <c r="G36" s="199">
        <f t="shared" si="2"/>
        <v>2087977.0387678652</v>
      </c>
      <c r="H36" s="199">
        <f t="shared" si="2"/>
        <v>2676612.3845498925</v>
      </c>
      <c r="I36" s="199">
        <f t="shared" si="2"/>
        <v>2924870.7055615606</v>
      </c>
      <c r="J36" s="199">
        <f t="shared" si="2"/>
        <v>3240782.4469064404</v>
      </c>
      <c r="K36" s="12"/>
      <c r="L36" s="203"/>
      <c r="M36" s="203"/>
      <c r="N36" s="203"/>
      <c r="O36" s="7"/>
      <c r="AZ36" s="220" t="str">
        <f>D36&amp;$D$35</f>
        <v>14⁰F</v>
      </c>
      <c r="BA36" s="223"/>
    </row>
    <row r="37" spans="1:67" ht="15.75">
      <c r="A37" s="7"/>
      <c r="B37" s="6"/>
      <c r="C37" s="205">
        <f t="shared" ref="C37:C40" si="3">CONVERT(D37,"F","C")</f>
        <v>4.4444444444444446</v>
      </c>
      <c r="D37" s="206">
        <v>40</v>
      </c>
      <c r="E37" s="199">
        <f t="shared" ref="E37:J37" si="4">IF(AND($G$27&lt;&gt;"",$H$27&lt;&gt;"",$I$27&lt;&gt;"",$J$27&lt;&gt;"",$K$27&lt;&gt;""),10^($G$27+$H$27/(1+EXP($I$27+$J$27*(LOG10(E$35)-($E$15*(($L$27)^2-$C46^2)+$H$15*($L$27-$C46)))))),1)</f>
        <v>217404.93415405109</v>
      </c>
      <c r="F37" s="199">
        <f t="shared" si="4"/>
        <v>405712.11991015502</v>
      </c>
      <c r="G37" s="199">
        <f t="shared" si="4"/>
        <v>518884.32819401973</v>
      </c>
      <c r="H37" s="199">
        <f t="shared" si="4"/>
        <v>865752.69242449792</v>
      </c>
      <c r="I37" s="199">
        <f t="shared" si="4"/>
        <v>1051215.332365924</v>
      </c>
      <c r="J37" s="199">
        <f t="shared" si="4"/>
        <v>1326308.1417271285</v>
      </c>
      <c r="K37" s="12"/>
      <c r="L37" s="203"/>
      <c r="M37" s="203"/>
      <c r="N37" s="203"/>
      <c r="O37" s="7"/>
      <c r="AZ37" s="220" t="str">
        <f>D37&amp;$D$35</f>
        <v>40⁰F</v>
      </c>
      <c r="BA37" s="223"/>
    </row>
    <row r="38" spans="1:67" ht="15.75">
      <c r="A38" s="7"/>
      <c r="B38" s="6"/>
      <c r="C38" s="205">
        <f t="shared" si="3"/>
        <v>21.111111111111111</v>
      </c>
      <c r="D38" s="206">
        <v>70</v>
      </c>
      <c r="E38" s="199">
        <f t="shared" ref="E38:J38" si="5">IF(AND($G$27&lt;&gt;"",$H$27&lt;&gt;"",$I$27&lt;&gt;"",$J$27&lt;&gt;"",$K$27&lt;&gt;""),10^($G$27+$H$27/(1+EXP($I$27+$J$27*(LOG10(E$35)-($E$15*(($L$27)^2-$C47^2)+$H$15*($L$27-$C47)))))),1)</f>
        <v>20924.972341960496</v>
      </c>
      <c r="F38" s="199">
        <f t="shared" si="5"/>
        <v>41745.401937291128</v>
      </c>
      <c r="G38" s="199">
        <f t="shared" si="5"/>
        <v>56649.376738290746</v>
      </c>
      <c r="H38" s="199">
        <f t="shared" si="5"/>
        <v>114906.16377415392</v>
      </c>
      <c r="I38" s="199">
        <f t="shared" si="5"/>
        <v>154693.81776108872</v>
      </c>
      <c r="J38" s="199">
        <f t="shared" si="5"/>
        <v>226285.18195895117</v>
      </c>
      <c r="K38" s="12"/>
      <c r="L38" s="203"/>
      <c r="M38" s="203"/>
      <c r="N38" s="203"/>
      <c r="O38" s="7"/>
      <c r="AZ38" s="220" t="str">
        <f>D38&amp;$D$35</f>
        <v>70⁰F</v>
      </c>
      <c r="BA38" s="223"/>
    </row>
    <row r="39" spans="1:67" ht="15.75">
      <c r="A39" s="7"/>
      <c r="B39" s="6"/>
      <c r="C39" s="205">
        <f t="shared" si="3"/>
        <v>37.777777777777779</v>
      </c>
      <c r="D39" s="206">
        <v>100</v>
      </c>
      <c r="E39" s="199">
        <f t="shared" ref="E39:J39" si="6">IF(AND($G$27&lt;&gt;"",$H$27&lt;&gt;"",$I$27&lt;&gt;"",$J$27&lt;&gt;"",$K$27&lt;&gt;""),10^($G$27+$H$27/(1+EXP($I$27+$J$27*(LOG10(E$35)-($E$15*(($L$27)^2-$C48^2)+$H$15*($L$27-$C48)))))),1)</f>
        <v>4177.8185142449993</v>
      </c>
      <c r="F39" s="199">
        <f t="shared" si="6"/>
        <v>6898.4912385335974</v>
      </c>
      <c r="G39" s="199">
        <f t="shared" si="6"/>
        <v>8785.5648836699438</v>
      </c>
      <c r="H39" s="199">
        <f t="shared" si="6"/>
        <v>16256.992263846176</v>
      </c>
      <c r="I39" s="199">
        <f t="shared" si="6"/>
        <v>21613.602919506942</v>
      </c>
      <c r="J39" s="199">
        <f t="shared" si="6"/>
        <v>31924.931876217855</v>
      </c>
      <c r="K39" s="12"/>
      <c r="L39" s="203"/>
      <c r="M39" s="203"/>
      <c r="N39" s="203"/>
      <c r="O39" s="7"/>
      <c r="AZ39" s="220" t="str">
        <f>D39&amp;$D$35</f>
        <v>100⁰F</v>
      </c>
      <c r="BA39" s="223"/>
    </row>
    <row r="40" spans="1:67" ht="15.75">
      <c r="A40" s="7"/>
      <c r="B40" s="6"/>
      <c r="C40" s="205">
        <f t="shared" si="3"/>
        <v>54.444444444444443</v>
      </c>
      <c r="D40" s="206">
        <v>130</v>
      </c>
      <c r="E40" s="199">
        <f t="shared" ref="E40:J40" si="7">IF(AND($G$27&lt;&gt;"",$H$27&lt;&gt;"",$I$27&lt;&gt;"",$J$27&lt;&gt;"",$K$27&lt;&gt;""),10^($G$27+$H$27/(1+EXP($I$27+$J$27*(LOG10(E$35)-($E$15*(($L$27)^2-$C49^2)+$H$15*($L$27-$C49)))))),1)</f>
        <v>1828.9274288192441</v>
      </c>
      <c r="F40" s="199">
        <f t="shared" si="7"/>
        <v>2509.3015093584681</v>
      </c>
      <c r="G40" s="199">
        <f t="shared" si="7"/>
        <v>2944.5026804379931</v>
      </c>
      <c r="H40" s="199">
        <f t="shared" si="7"/>
        <v>4530.6159239080016</v>
      </c>
      <c r="I40" s="199">
        <f t="shared" si="7"/>
        <v>5600.2092605546304</v>
      </c>
      <c r="J40" s="199">
        <f t="shared" si="7"/>
        <v>7592.3369806534511</v>
      </c>
      <c r="K40" s="12"/>
      <c r="L40" s="203"/>
      <c r="M40" s="203"/>
      <c r="N40" s="203"/>
      <c r="O40" s="7"/>
      <c r="AZ40" s="220" t="str">
        <f>D40&amp;$D$35</f>
        <v>130⁰F</v>
      </c>
      <c r="BA40" s="223"/>
    </row>
    <row r="41" spans="1:67" ht="15.75">
      <c r="A41" s="7"/>
      <c r="B41" s="184"/>
      <c r="C41" s="16"/>
      <c r="D41" s="207"/>
      <c r="E41" s="208"/>
      <c r="F41" s="208"/>
      <c r="G41" s="208"/>
      <c r="H41" s="208"/>
      <c r="I41" s="208"/>
      <c r="J41" s="208"/>
      <c r="K41" s="12"/>
      <c r="L41" s="13"/>
      <c r="M41" s="13"/>
      <c r="AW41" s="222"/>
      <c r="AX41" s="222"/>
      <c r="AY41" s="222"/>
      <c r="AZ41" s="223"/>
      <c r="BA41" s="223"/>
    </row>
    <row r="42" spans="1:67" ht="17.25">
      <c r="A42" s="7"/>
      <c r="B42" s="184"/>
      <c r="C42" s="52" t="s">
        <v>713</v>
      </c>
      <c r="D42" s="209"/>
      <c r="E42" s="210"/>
      <c r="F42" s="210"/>
      <c r="G42" s="210"/>
      <c r="H42" s="210"/>
      <c r="I42" s="210"/>
      <c r="J42" s="210"/>
      <c r="K42" s="12"/>
      <c r="L42" s="20" t="s">
        <v>714</v>
      </c>
      <c r="M42" s="12"/>
      <c r="AW42" s="222"/>
      <c r="AX42" s="222"/>
      <c r="AY42" s="222"/>
      <c r="BA42" s="223"/>
      <c r="BB42" s="223"/>
      <c r="BC42" s="223"/>
      <c r="BD42" s="223"/>
      <c r="BE42" s="223"/>
      <c r="BF42" s="223"/>
      <c r="BG42" s="223"/>
      <c r="BH42" s="223"/>
      <c r="BI42" s="223"/>
      <c r="BJ42" s="223"/>
      <c r="BK42" s="223"/>
      <c r="BL42" s="223"/>
      <c r="BM42" s="223"/>
      <c r="BN42" s="223"/>
      <c r="BO42" s="223"/>
    </row>
    <row r="43" spans="1:67" ht="16.5" customHeight="1">
      <c r="A43" s="7"/>
      <c r="B43" s="184"/>
      <c r="C43" s="283" t="s">
        <v>690</v>
      </c>
      <c r="D43" s="284"/>
      <c r="E43" s="269" t="s">
        <v>711</v>
      </c>
      <c r="F43" s="269"/>
      <c r="G43" s="269"/>
      <c r="H43" s="269"/>
      <c r="I43" s="269"/>
      <c r="J43" s="269"/>
      <c r="K43" s="12"/>
      <c r="L43" s="273" t="s">
        <v>690</v>
      </c>
      <c r="M43" s="273"/>
      <c r="N43" s="274" t="s">
        <v>715</v>
      </c>
      <c r="AW43" s="222"/>
      <c r="AX43" s="222"/>
      <c r="AY43" s="222"/>
      <c r="BA43" s="223"/>
      <c r="BB43" s="223"/>
      <c r="BC43" s="223"/>
      <c r="BD43" s="223"/>
      <c r="BE43" s="223"/>
      <c r="BF43" s="223"/>
      <c r="BG43" s="223"/>
      <c r="BH43" s="223"/>
      <c r="BI43" s="223"/>
      <c r="BJ43" s="223"/>
      <c r="BK43" s="223"/>
      <c r="BL43" s="223"/>
      <c r="BM43" s="223"/>
      <c r="BN43" s="223"/>
      <c r="BO43" s="223"/>
    </row>
    <row r="44" spans="1:67" ht="15.75">
      <c r="A44" s="7"/>
      <c r="B44" s="184"/>
      <c r="C44" s="204" t="s">
        <v>696</v>
      </c>
      <c r="D44" s="204" t="s">
        <v>695</v>
      </c>
      <c r="E44" s="204">
        <v>0.1</v>
      </c>
      <c r="F44" s="204">
        <v>0.5</v>
      </c>
      <c r="G44" s="204">
        <v>1</v>
      </c>
      <c r="H44" s="204">
        <v>5</v>
      </c>
      <c r="I44" s="198">
        <v>10</v>
      </c>
      <c r="J44" s="198">
        <v>25</v>
      </c>
      <c r="K44" s="12"/>
      <c r="L44" s="204" t="s">
        <v>696</v>
      </c>
      <c r="M44" s="204" t="s">
        <v>695</v>
      </c>
      <c r="N44" s="274"/>
      <c r="AW44" s="222"/>
      <c r="AX44" s="222"/>
      <c r="AY44" s="222"/>
      <c r="BC44" s="223"/>
      <c r="BD44" s="223"/>
      <c r="BE44" s="223"/>
      <c r="BF44" s="223"/>
      <c r="BG44" s="223"/>
      <c r="BH44" s="223"/>
      <c r="BI44" s="223"/>
      <c r="BJ44" s="223"/>
      <c r="BK44" s="223"/>
      <c r="BL44" s="223"/>
      <c r="BM44" s="223"/>
      <c r="BN44" s="223"/>
      <c r="BO44" s="223"/>
    </row>
    <row r="45" spans="1:67" ht="15.75">
      <c r="A45" s="7"/>
      <c r="B45" s="184"/>
      <c r="C45" s="205">
        <f>CONVERT(D45,"F","C")</f>
        <v>-10</v>
      </c>
      <c r="D45" s="206">
        <v>14</v>
      </c>
      <c r="E45" s="199">
        <f t="shared" ref="E45:J49" si="8">(LOG10(E$35)+$N45)</f>
        <v>3.7109135802469142</v>
      </c>
      <c r="F45" s="199">
        <f t="shared" si="8"/>
        <v>4.4098835845829329</v>
      </c>
      <c r="G45" s="199">
        <f t="shared" si="8"/>
        <v>4.7109135802469142</v>
      </c>
      <c r="H45" s="199">
        <f t="shared" si="8"/>
        <v>5.4098835845829329</v>
      </c>
      <c r="I45" s="199">
        <f t="shared" si="8"/>
        <v>5.7109135802469142</v>
      </c>
      <c r="J45" s="199">
        <f t="shared" si="8"/>
        <v>6.1088535889189517</v>
      </c>
      <c r="K45" s="12"/>
      <c r="L45" s="211">
        <f>CONVERT(M45,"F","C")</f>
        <v>-10</v>
      </c>
      <c r="M45" s="206">
        <v>14</v>
      </c>
      <c r="N45" s="200">
        <f>($E$15*(($C45)^2-$H$13^2)+$H$15*($C45-$H$13))</f>
        <v>4.7109135802469142</v>
      </c>
      <c r="AW45" s="222"/>
      <c r="AX45" s="222"/>
      <c r="AY45" s="222"/>
      <c r="BC45" s="223"/>
      <c r="BD45" s="223"/>
      <c r="BE45" s="223"/>
      <c r="BF45" s="223"/>
      <c r="BG45" s="223"/>
      <c r="BH45" s="223"/>
      <c r="BI45" s="223"/>
      <c r="BJ45" s="223"/>
      <c r="BK45" s="223"/>
      <c r="BL45" s="223"/>
      <c r="BM45" s="223"/>
      <c r="BN45" s="223"/>
      <c r="BO45" s="223"/>
    </row>
    <row r="46" spans="1:67" ht="15.75">
      <c r="A46" s="7"/>
      <c r="B46" s="184"/>
      <c r="C46" s="205">
        <f t="shared" ref="C46:C49" si="9">CONVERT(D46,"F","C")</f>
        <v>4.4444444444444446</v>
      </c>
      <c r="D46" s="206">
        <v>40</v>
      </c>
      <c r="E46" s="199">
        <f t="shared" si="8"/>
        <v>1.3551851851851846</v>
      </c>
      <c r="F46" s="199">
        <f t="shared" si="8"/>
        <v>2.0541551895212034</v>
      </c>
      <c r="G46" s="199">
        <f t="shared" si="8"/>
        <v>2.3551851851851846</v>
      </c>
      <c r="H46" s="199">
        <f t="shared" si="8"/>
        <v>3.0541551895212034</v>
      </c>
      <c r="I46" s="199">
        <f t="shared" si="8"/>
        <v>3.3551851851851846</v>
      </c>
      <c r="J46" s="199">
        <f t="shared" si="8"/>
        <v>3.7531251938572225</v>
      </c>
      <c r="K46" s="12"/>
      <c r="L46" s="211">
        <f t="shared" ref="L46:L49" si="10">CONVERT(M46,"F","C")</f>
        <v>4.4444444444444446</v>
      </c>
      <c r="M46" s="206">
        <v>40</v>
      </c>
      <c r="N46" s="200">
        <f>($E$15*(($C46)^2-$H$13^2)+$H$15*($C46-$H$13))</f>
        <v>2.3551851851851846</v>
      </c>
      <c r="AW46" s="222"/>
      <c r="AX46" s="222"/>
      <c r="AY46" s="222"/>
    </row>
    <row r="47" spans="1:67" ht="15.75">
      <c r="A47" s="7"/>
      <c r="B47" s="184"/>
      <c r="C47" s="205">
        <f t="shared" si="9"/>
        <v>21.111111111111111</v>
      </c>
      <c r="D47" s="206">
        <v>70</v>
      </c>
      <c r="E47" s="199">
        <f t="shared" si="8"/>
        <v>-1</v>
      </c>
      <c r="F47" s="199">
        <f t="shared" si="8"/>
        <v>-0.3010299956639812</v>
      </c>
      <c r="G47" s="199">
        <f t="shared" si="8"/>
        <v>0</v>
      </c>
      <c r="H47" s="199">
        <f t="shared" si="8"/>
        <v>0.69897000433601886</v>
      </c>
      <c r="I47" s="199">
        <f t="shared" si="8"/>
        <v>1</v>
      </c>
      <c r="J47" s="199">
        <f t="shared" si="8"/>
        <v>1.3979400086720377</v>
      </c>
      <c r="K47" s="12"/>
      <c r="L47" s="211">
        <f t="shared" si="10"/>
        <v>21.111111111111111</v>
      </c>
      <c r="M47" s="206">
        <v>70</v>
      </c>
      <c r="N47" s="200">
        <f>($E$15*(($C47)^2-$H$13^2)+$H$15*($C47-$H$13))</f>
        <v>0</v>
      </c>
      <c r="O47" s="13"/>
      <c r="AW47" s="222"/>
      <c r="AX47" s="222"/>
      <c r="AY47" s="222"/>
    </row>
    <row r="48" spans="1:67" ht="15.75">
      <c r="A48" s="7"/>
      <c r="B48" s="184"/>
      <c r="C48" s="205">
        <f t="shared" si="9"/>
        <v>37.777777777777779</v>
      </c>
      <c r="D48" s="206">
        <v>100</v>
      </c>
      <c r="E48" s="199">
        <f t="shared" si="8"/>
        <v>-2.9662962962962967</v>
      </c>
      <c r="F48" s="199">
        <f t="shared" si="8"/>
        <v>-2.2673262919602779</v>
      </c>
      <c r="G48" s="199">
        <f t="shared" si="8"/>
        <v>-1.9662962962962967</v>
      </c>
      <c r="H48" s="199">
        <f t="shared" si="8"/>
        <v>-1.2673262919602779</v>
      </c>
      <c r="I48" s="199">
        <f t="shared" si="8"/>
        <v>-0.96629629629629665</v>
      </c>
      <c r="J48" s="199">
        <f t="shared" si="8"/>
        <v>-0.56835628762425894</v>
      </c>
      <c r="K48" s="12"/>
      <c r="L48" s="211">
        <f t="shared" si="10"/>
        <v>37.777777777777779</v>
      </c>
      <c r="M48" s="206">
        <v>100</v>
      </c>
      <c r="N48" s="200">
        <f>($E$15*(($C48)^2-$H$13^2)+$H$15*($C48-$H$13))</f>
        <v>-1.9662962962962967</v>
      </c>
      <c r="O48" s="13"/>
      <c r="AW48" s="222"/>
      <c r="AX48" s="222"/>
      <c r="AY48" s="222"/>
    </row>
    <row r="49" spans="1:67" ht="15.75">
      <c r="A49" s="7"/>
      <c r="B49" s="184"/>
      <c r="C49" s="205">
        <f t="shared" si="9"/>
        <v>54.444444444444443</v>
      </c>
      <c r="D49" s="206">
        <v>130</v>
      </c>
      <c r="E49" s="199">
        <f t="shared" si="8"/>
        <v>-4.5437037037037031</v>
      </c>
      <c r="F49" s="199">
        <f t="shared" si="8"/>
        <v>-3.8447336993676844</v>
      </c>
      <c r="G49" s="199">
        <f t="shared" si="8"/>
        <v>-3.5437037037037031</v>
      </c>
      <c r="H49" s="199">
        <f t="shared" si="8"/>
        <v>-2.8447336993676844</v>
      </c>
      <c r="I49" s="199">
        <f t="shared" si="8"/>
        <v>-2.5437037037037031</v>
      </c>
      <c r="J49" s="199">
        <f t="shared" si="8"/>
        <v>-2.1457636950316656</v>
      </c>
      <c r="K49" s="12"/>
      <c r="L49" s="211">
        <f t="shared" si="10"/>
        <v>54.444444444444443</v>
      </c>
      <c r="M49" s="206">
        <v>130</v>
      </c>
      <c r="N49" s="200">
        <f>($E$15*(($C49)^2-$H$13^2)+$H$15*($C49-$H$13))</f>
        <v>-3.5437037037037031</v>
      </c>
      <c r="O49" s="13"/>
      <c r="AW49" s="222"/>
      <c r="AX49" s="222"/>
      <c r="AY49" s="222"/>
      <c r="BN49" s="220" t="s">
        <v>719</v>
      </c>
      <c r="BO49" s="220">
        <f>SUMXMY2(BA50:BO50,BA51:BO51)</f>
        <v>0.84601350418243804</v>
      </c>
    </row>
    <row r="50" spans="1:67" ht="15.75">
      <c r="A50" s="7"/>
      <c r="B50" s="184"/>
      <c r="N50" s="13"/>
      <c r="O50" s="13"/>
      <c r="AW50" s="222"/>
      <c r="AX50" s="222"/>
      <c r="AY50" s="222"/>
      <c r="AZ50" s="220" t="s">
        <v>688</v>
      </c>
      <c r="BA50" s="220">
        <f>LOG10(BA52)</f>
        <v>2.9927441629523481</v>
      </c>
      <c r="BB50" s="220">
        <f t="shared" ref="BB50:BO51" si="11">LOG10(BB52)</f>
        <v>3.0807992137799682</v>
      </c>
      <c r="BC50" s="220">
        <f t="shared" si="11"/>
        <v>3.2108740338188708</v>
      </c>
      <c r="BD50" s="220">
        <f t="shared" si="11"/>
        <v>3.3972787936496012</v>
      </c>
      <c r="BE50" s="220">
        <f t="shared" si="11"/>
        <v>3.6531148009774763</v>
      </c>
      <c r="BF50" s="220">
        <f t="shared" si="11"/>
        <v>3.98418643990032</v>
      </c>
      <c r="BG50" s="220">
        <f t="shared" si="11"/>
        <v>4.3814723420477542</v>
      </c>
      <c r="BH50" s="220">
        <f t="shared" si="11"/>
        <v>4.8172210794259627</v>
      </c>
      <c r="BI50" s="220">
        <f t="shared" si="11"/>
        <v>5.2504530054362375</v>
      </c>
      <c r="BJ50" s="220">
        <f t="shared" si="11"/>
        <v>5.6411056679264595</v>
      </c>
      <c r="BK50" s="220">
        <f t="shared" si="11"/>
        <v>5.9635367439645774</v>
      </c>
      <c r="BL50" s="220">
        <f t="shared" si="11"/>
        <v>6.2107823897883341</v>
      </c>
      <c r="BM50" s="220">
        <f t="shared" si="11"/>
        <v>6.3898882648411881</v>
      </c>
      <c r="BN50" s="220">
        <f t="shared" si="11"/>
        <v>6.5143544587149016</v>
      </c>
      <c r="BO50" s="220">
        <f t="shared" si="11"/>
        <v>6.5983734984130464</v>
      </c>
    </row>
    <row r="51" spans="1:67">
      <c r="A51" s="7"/>
      <c r="C51" s="13"/>
      <c r="D51" s="13"/>
      <c r="E51" s="13"/>
      <c r="F51" s="13"/>
      <c r="G51" s="13"/>
      <c r="H51" s="187"/>
      <c r="I51" s="13"/>
      <c r="J51" s="13"/>
      <c r="K51" s="13"/>
      <c r="L51" s="188"/>
      <c r="M51" s="13"/>
      <c r="AW51" s="222"/>
      <c r="AX51" s="222"/>
      <c r="AY51" s="222"/>
      <c r="BA51" s="220">
        <f>LOG10(BA53)</f>
        <v>2.5913585748817991</v>
      </c>
      <c r="BB51" s="220">
        <f t="shared" si="11"/>
        <v>2.7317220956305475</v>
      </c>
      <c r="BC51" s="220">
        <f t="shared" si="11"/>
        <v>2.941028652807538</v>
      </c>
      <c r="BD51" s="220">
        <f t="shared" si="11"/>
        <v>3.2367334456762311</v>
      </c>
      <c r="BE51" s="220">
        <f t="shared" si="11"/>
        <v>3.6241209348559589</v>
      </c>
      <c r="BF51" s="220">
        <f t="shared" si="11"/>
        <v>4.0843613640335956</v>
      </c>
      <c r="BG51" s="220">
        <f t="shared" si="11"/>
        <v>4.5717490142339434</v>
      </c>
      <c r="BH51" s="220">
        <f t="shared" si="11"/>
        <v>5.0289086847596067</v>
      </c>
      <c r="BI51" s="220">
        <f t="shared" si="11"/>
        <v>5.4114388466931018</v>
      </c>
      <c r="BJ51" s="220">
        <f t="shared" si="11"/>
        <v>5.7021026575315892</v>
      </c>
      <c r="BK51" s="220">
        <f t="shared" si="11"/>
        <v>5.9071898117731925</v>
      </c>
      <c r="BL51" s="220">
        <f t="shared" si="11"/>
        <v>6.0444476185908016</v>
      </c>
      <c r="BM51" s="220">
        <f t="shared" si="11"/>
        <v>6.133090406550342</v>
      </c>
      <c r="BN51" s="220">
        <f t="shared" si="11"/>
        <v>6.1890251578038207</v>
      </c>
      <c r="BO51" s="220">
        <f t="shared" si="11"/>
        <v>6.2238059793161753</v>
      </c>
    </row>
    <row r="52" spans="1:67" ht="16.5" thickBot="1">
      <c r="A52" s="7"/>
      <c r="B52" s="4" t="s">
        <v>732</v>
      </c>
      <c r="C52" s="5"/>
      <c r="D52" s="5"/>
      <c r="E52" s="5"/>
      <c r="F52" s="5"/>
      <c r="G52" s="5"/>
      <c r="H52" s="5"/>
      <c r="I52" s="5"/>
      <c r="J52" s="5"/>
      <c r="K52" s="5"/>
      <c r="L52" s="5"/>
      <c r="M52" s="5"/>
      <c r="N52" s="5"/>
      <c r="O52" s="5"/>
      <c r="AX52" s="222"/>
      <c r="AY52" s="222"/>
      <c r="AZ52" s="220" t="s">
        <v>685</v>
      </c>
      <c r="BA52" s="223">
        <f t="shared" ref="BA52:BO52" si="12">IF(AND($G27&lt;&gt;"",$H27&lt;&gt;"",$I27&lt;&gt;"",$J27&lt;&gt;""),10^($G27+$H27/(1+EXP($I27+$J27*LOG10(BA$57)))),1)</f>
        <v>983.43160873559123</v>
      </c>
      <c r="BB52" s="223">
        <f t="shared" si="12"/>
        <v>1204.4789480565601</v>
      </c>
      <c r="BC52" s="223">
        <f t="shared" si="12"/>
        <v>1625.0773371976359</v>
      </c>
      <c r="BD52" s="223">
        <f t="shared" si="12"/>
        <v>2496.196636417731</v>
      </c>
      <c r="BE52" s="223">
        <f t="shared" si="12"/>
        <v>4498.9876497467021</v>
      </c>
      <c r="BF52" s="223">
        <f t="shared" si="12"/>
        <v>9642.4287821186717</v>
      </c>
      <c r="BG52" s="223">
        <f t="shared" si="12"/>
        <v>24069.792262059564</v>
      </c>
      <c r="BH52" s="223">
        <f t="shared" si="12"/>
        <v>65647.936483026482</v>
      </c>
      <c r="BI52" s="223">
        <f t="shared" si="12"/>
        <v>178013.52718058525</v>
      </c>
      <c r="BJ52" s="223">
        <f t="shared" si="12"/>
        <v>437628.57134735078</v>
      </c>
      <c r="BK52" s="223">
        <f t="shared" si="12"/>
        <v>919468.26414179406</v>
      </c>
      <c r="BL52" s="223">
        <f t="shared" si="12"/>
        <v>1624734.4525166203</v>
      </c>
      <c r="BM52" s="223">
        <f t="shared" si="12"/>
        <v>2454077.4501196286</v>
      </c>
      <c r="BN52" s="223">
        <f t="shared" si="12"/>
        <v>3268544.9261070085</v>
      </c>
      <c r="BO52" s="223">
        <f t="shared" si="12"/>
        <v>3966189.8466162952</v>
      </c>
    </row>
    <row r="53" spans="1:67" ht="16.5" thickTop="1">
      <c r="A53" s="7"/>
      <c r="B53" s="6"/>
      <c r="C53" s="7"/>
      <c r="D53" s="7"/>
      <c r="E53" s="7"/>
      <c r="F53" s="7"/>
      <c r="G53" s="7"/>
      <c r="H53" s="7"/>
      <c r="I53" s="7"/>
      <c r="J53" s="7"/>
      <c r="K53" s="7"/>
      <c r="L53" s="7"/>
      <c r="M53" s="7"/>
      <c r="N53" s="7"/>
      <c r="O53" s="7"/>
      <c r="AX53" s="222"/>
      <c r="AY53" s="222"/>
      <c r="BA53" s="223">
        <f t="shared" ref="BA53:BO53" si="13">AVERAGE(BA58:BA60)</f>
        <v>390.26407490477919</v>
      </c>
      <c r="BB53" s="223">
        <f t="shared" si="13"/>
        <v>539.16550093266187</v>
      </c>
      <c r="BC53" s="223">
        <f t="shared" si="13"/>
        <v>873.02896503460545</v>
      </c>
      <c r="BD53" s="223">
        <f t="shared" si="13"/>
        <v>1724.7789598013699</v>
      </c>
      <c r="BE53" s="223">
        <f t="shared" si="13"/>
        <v>4208.4380141137617</v>
      </c>
      <c r="BF53" s="223">
        <f t="shared" si="13"/>
        <v>12143.988968263919</v>
      </c>
      <c r="BG53" s="223">
        <f t="shared" si="13"/>
        <v>37303.451284471543</v>
      </c>
      <c r="BH53" s="223">
        <f t="shared" si="13"/>
        <v>106883.01221853809</v>
      </c>
      <c r="BI53" s="223">
        <f t="shared" si="13"/>
        <v>257892.57985307625</v>
      </c>
      <c r="BJ53" s="223">
        <f t="shared" si="13"/>
        <v>503619.63917223597</v>
      </c>
      <c r="BK53" s="223">
        <f t="shared" si="13"/>
        <v>807587.91569253383</v>
      </c>
      <c r="BL53" s="223">
        <f t="shared" si="13"/>
        <v>1107764.9468484088</v>
      </c>
      <c r="BM53" s="223">
        <f t="shared" si="13"/>
        <v>1358596.2344663513</v>
      </c>
      <c r="BN53" s="223">
        <f t="shared" si="13"/>
        <v>1545343.9556056596</v>
      </c>
      <c r="BO53" s="223">
        <f t="shared" si="13"/>
        <v>1674194.763868232</v>
      </c>
    </row>
    <row r="54" spans="1:67" ht="20.25">
      <c r="A54" s="7"/>
      <c r="B54" s="270" t="s">
        <v>728</v>
      </c>
      <c r="C54" s="270"/>
      <c r="D54" s="270"/>
      <c r="E54" s="270"/>
      <c r="F54" s="270"/>
      <c r="G54" s="270"/>
      <c r="H54" s="270"/>
      <c r="I54" s="270"/>
      <c r="J54" s="270"/>
      <c r="K54" s="270"/>
      <c r="L54" s="270"/>
      <c r="M54" s="270"/>
      <c r="N54" s="270"/>
      <c r="O54" s="270"/>
      <c r="AW54" s="222"/>
      <c r="AX54" s="222"/>
      <c r="AY54" s="222"/>
    </row>
    <row r="55" spans="1:67" ht="15.75">
      <c r="A55" s="7"/>
      <c r="B55" s="216"/>
      <c r="C55" s="216"/>
      <c r="D55" s="216"/>
      <c r="E55" s="216"/>
      <c r="F55" s="216"/>
      <c r="G55" s="216"/>
      <c r="H55" s="216"/>
      <c r="I55" s="216"/>
      <c r="J55" s="216"/>
      <c r="K55" s="216"/>
      <c r="L55" s="216"/>
      <c r="M55" s="216"/>
      <c r="N55" s="216"/>
      <c r="O55" s="216"/>
      <c r="AW55" s="222"/>
      <c r="AX55" s="222"/>
      <c r="AY55" s="222"/>
    </row>
    <row r="56" spans="1:67">
      <c r="A56" s="7"/>
      <c r="B56" s="13"/>
      <c r="C56" s="52" t="s">
        <v>723</v>
      </c>
      <c r="D56" s="13"/>
      <c r="E56" s="13"/>
      <c r="F56" s="13"/>
      <c r="G56" s="187"/>
      <c r="H56" s="13"/>
      <c r="I56" s="13"/>
      <c r="J56" s="13"/>
      <c r="K56" s="188"/>
      <c r="L56" s="13"/>
      <c r="M56" s="187"/>
      <c r="N56" s="187"/>
      <c r="O56" s="13"/>
      <c r="AW56" s="222"/>
      <c r="AX56" s="222"/>
      <c r="AY56" s="222"/>
    </row>
    <row r="57" spans="1:67">
      <c r="A57" s="7"/>
      <c r="B57" s="228" t="s">
        <v>733</v>
      </c>
      <c r="C57" s="271" t="s">
        <v>681</v>
      </c>
      <c r="D57" s="272"/>
      <c r="E57" s="272"/>
      <c r="F57" s="272"/>
      <c r="G57" s="272"/>
      <c r="H57" s="198" t="s">
        <v>106</v>
      </c>
      <c r="I57" s="213" t="s">
        <v>107</v>
      </c>
      <c r="J57" s="28" t="s">
        <v>108</v>
      </c>
      <c r="K57" s="28" t="s">
        <v>109</v>
      </c>
      <c r="L57" s="28" t="s">
        <v>679</v>
      </c>
      <c r="M57" s="28" t="s">
        <v>680</v>
      </c>
      <c r="O57" s="12"/>
      <c r="AW57" s="225" t="s">
        <v>687</v>
      </c>
      <c r="AX57" s="225" t="s">
        <v>686</v>
      </c>
      <c r="AY57" s="225"/>
      <c r="AZ57" s="220" t="s">
        <v>683</v>
      </c>
      <c r="BA57" s="226">
        <f t="shared" ref="BA57:BO57" si="14">10^BA26</f>
        <v>9.9999999999999995E-8</v>
      </c>
      <c r="BB57" s="226">
        <f t="shared" si="14"/>
        <v>9.9999999999999995E-7</v>
      </c>
      <c r="BC57" s="226">
        <f t="shared" si="14"/>
        <v>1.0000000000000001E-5</v>
      </c>
      <c r="BD57" s="226">
        <f t="shared" si="14"/>
        <v>1E-4</v>
      </c>
      <c r="BE57" s="226">
        <f t="shared" si="14"/>
        <v>1E-3</v>
      </c>
      <c r="BF57" s="226">
        <f t="shared" si="14"/>
        <v>0.01</v>
      </c>
      <c r="BG57" s="226">
        <f t="shared" si="14"/>
        <v>0.1</v>
      </c>
      <c r="BH57" s="226">
        <f t="shared" si="14"/>
        <v>1</v>
      </c>
      <c r="BI57" s="226">
        <f t="shared" si="14"/>
        <v>10</v>
      </c>
      <c r="BJ57" s="226">
        <f t="shared" si="14"/>
        <v>100</v>
      </c>
      <c r="BK57" s="226">
        <f t="shared" si="14"/>
        <v>1000</v>
      </c>
      <c r="BL57" s="226">
        <f t="shared" si="14"/>
        <v>10000</v>
      </c>
      <c r="BM57" s="226">
        <f t="shared" si="14"/>
        <v>100000</v>
      </c>
      <c r="BN57" s="226">
        <f t="shared" si="14"/>
        <v>1000000</v>
      </c>
      <c r="BO57" s="226">
        <f t="shared" si="14"/>
        <v>10000000</v>
      </c>
    </row>
    <row r="58" spans="1:67">
      <c r="B58" s="228">
        <v>1</v>
      </c>
      <c r="C58" s="267" t="s">
        <v>729</v>
      </c>
      <c r="D58" s="268"/>
      <c r="E58" s="268"/>
      <c r="F58" s="268"/>
      <c r="G58" s="268"/>
      <c r="H58" s="215">
        <v>2.8270401404414076</v>
      </c>
      <c r="I58" s="214">
        <v>3.9289212480053224</v>
      </c>
      <c r="J58" s="212">
        <v>-0.76234789547222015</v>
      </c>
      <c r="K58" s="212">
        <v>-0.49881551923365863</v>
      </c>
      <c r="L58" s="41">
        <v>68</v>
      </c>
      <c r="M58" s="41">
        <f>IF(L58&lt;&gt;"",CONVERT(L58,"F","C"),"")</f>
        <v>20</v>
      </c>
      <c r="O58" s="12"/>
      <c r="AW58" s="221">
        <f>IF(H58&lt;&gt;"",10^H58,"")</f>
        <v>671.49091380217772</v>
      </c>
      <c r="AX58" s="221">
        <f>IF(AND(H58&lt;&gt;"",I58&lt;&gt;""),10^SUM(H58:I58),"")</f>
        <v>5701135.8328863727</v>
      </c>
      <c r="AY58" s="221"/>
      <c r="AZ58" s="220" t="s">
        <v>684</v>
      </c>
      <c r="BA58" s="223">
        <f t="shared" ref="BA58:BO60" si="15">IF(AND($H58&lt;&gt;"",$I58&lt;&gt;"",$J58&lt;&gt;"",$K58&lt;&gt;""),10^($H58+$I58/(1+EXP($J58+$K58*LOG10(BA$57)))),1)</f>
        <v>1168.7922247143376</v>
      </c>
      <c r="BB58" s="223">
        <f t="shared" si="15"/>
        <v>1615.4965027979856</v>
      </c>
      <c r="BC58" s="223">
        <f t="shared" si="15"/>
        <v>2617.0868951038165</v>
      </c>
      <c r="BD58" s="223">
        <f t="shared" si="15"/>
        <v>5172.3368794041098</v>
      </c>
      <c r="BE58" s="223">
        <f t="shared" si="15"/>
        <v>12623.314042341284</v>
      </c>
      <c r="BF58" s="223">
        <f t="shared" si="15"/>
        <v>36429.966904791756</v>
      </c>
      <c r="BG58" s="223">
        <f t="shared" si="15"/>
        <v>111908.35385341462</v>
      </c>
      <c r="BH58" s="223">
        <f t="shared" si="15"/>
        <v>320647.03665561427</v>
      </c>
      <c r="BI58" s="223">
        <f t="shared" si="15"/>
        <v>773675.73955922876</v>
      </c>
      <c r="BJ58" s="223">
        <f t="shared" si="15"/>
        <v>1510856.9175167079</v>
      </c>
      <c r="BK58" s="223">
        <f t="shared" si="15"/>
        <v>2422761.7470776015</v>
      </c>
      <c r="BL58" s="223">
        <f t="shared" si="15"/>
        <v>3323292.8405452264</v>
      </c>
      <c r="BM58" s="223">
        <f t="shared" si="15"/>
        <v>4075786.7033990542</v>
      </c>
      <c r="BN58" s="223">
        <f t="shared" si="15"/>
        <v>4636029.8668169789</v>
      </c>
      <c r="BO58" s="223">
        <f t="shared" si="15"/>
        <v>5022582.2916046958</v>
      </c>
    </row>
    <row r="59" spans="1:67">
      <c r="B59" s="228">
        <v>2</v>
      </c>
      <c r="C59" s="266"/>
      <c r="D59" s="266"/>
      <c r="E59" s="266"/>
      <c r="F59" s="266"/>
      <c r="G59" s="267"/>
      <c r="H59" s="215"/>
      <c r="I59" s="214"/>
      <c r="J59" s="212"/>
      <c r="K59" s="212"/>
      <c r="L59" s="41"/>
      <c r="M59" s="41" t="str">
        <f t="shared" ref="M59:M122" si="16">IF(L59&lt;&gt;"",CONVERT(L59,"F","C"),"")</f>
        <v/>
      </c>
      <c r="O59" s="12"/>
      <c r="AW59" s="221" t="str">
        <f>IF(H59&lt;&gt;"",10^H59,"")</f>
        <v/>
      </c>
      <c r="AX59" s="221" t="str">
        <f>IF(AND(H59&lt;&gt;"",I59&lt;&gt;""),10^SUM(H59:I59),"")</f>
        <v/>
      </c>
      <c r="AY59" s="221"/>
      <c r="BA59" s="223">
        <f t="shared" si="15"/>
        <v>1</v>
      </c>
      <c r="BB59" s="223">
        <f t="shared" si="15"/>
        <v>1</v>
      </c>
      <c r="BC59" s="223">
        <f t="shared" si="15"/>
        <v>1</v>
      </c>
      <c r="BD59" s="223">
        <f t="shared" si="15"/>
        <v>1</v>
      </c>
      <c r="BE59" s="223">
        <f t="shared" si="15"/>
        <v>1</v>
      </c>
      <c r="BF59" s="223">
        <f t="shared" si="15"/>
        <v>1</v>
      </c>
      <c r="BG59" s="223">
        <f t="shared" si="15"/>
        <v>1</v>
      </c>
      <c r="BH59" s="223">
        <f t="shared" si="15"/>
        <v>1</v>
      </c>
      <c r="BI59" s="223">
        <f t="shared" si="15"/>
        <v>1</v>
      </c>
      <c r="BJ59" s="223">
        <f t="shared" si="15"/>
        <v>1</v>
      </c>
      <c r="BK59" s="223">
        <f t="shared" si="15"/>
        <v>1</v>
      </c>
      <c r="BL59" s="223">
        <f t="shared" si="15"/>
        <v>1</v>
      </c>
      <c r="BM59" s="223">
        <f t="shared" si="15"/>
        <v>1</v>
      </c>
      <c r="BN59" s="223">
        <f t="shared" si="15"/>
        <v>1</v>
      </c>
      <c r="BO59" s="223">
        <f t="shared" si="15"/>
        <v>1</v>
      </c>
    </row>
    <row r="60" spans="1:67">
      <c r="B60" s="228">
        <v>3</v>
      </c>
      <c r="C60" s="266"/>
      <c r="D60" s="266"/>
      <c r="E60" s="266"/>
      <c r="F60" s="266"/>
      <c r="G60" s="267"/>
      <c r="H60" s="215"/>
      <c r="I60" s="214"/>
      <c r="J60" s="212"/>
      <c r="K60" s="212"/>
      <c r="L60" s="41"/>
      <c r="M60" s="41" t="str">
        <f t="shared" si="16"/>
        <v/>
      </c>
      <c r="O60" s="12"/>
      <c r="AW60" s="221" t="str">
        <f>IF(H60&lt;&gt;"",10^H60,"")</f>
        <v/>
      </c>
      <c r="AX60" s="221" t="str">
        <f>IF(AND(H60&lt;&gt;"",I60&lt;&gt;""),10^SUM(H60:I60),"")</f>
        <v/>
      </c>
      <c r="AY60" s="221"/>
      <c r="BA60" s="223">
        <f t="shared" si="15"/>
        <v>1</v>
      </c>
      <c r="BB60" s="223">
        <f t="shared" si="15"/>
        <v>1</v>
      </c>
      <c r="BC60" s="223">
        <f t="shared" si="15"/>
        <v>1</v>
      </c>
      <c r="BD60" s="223">
        <f t="shared" si="15"/>
        <v>1</v>
      </c>
      <c r="BE60" s="223">
        <f t="shared" si="15"/>
        <v>1</v>
      </c>
      <c r="BF60" s="223">
        <f t="shared" si="15"/>
        <v>1</v>
      </c>
      <c r="BG60" s="223">
        <f t="shared" si="15"/>
        <v>1</v>
      </c>
      <c r="BH60" s="223">
        <f t="shared" si="15"/>
        <v>1</v>
      </c>
      <c r="BI60" s="223">
        <f t="shared" si="15"/>
        <v>1</v>
      </c>
      <c r="BJ60" s="223">
        <f t="shared" si="15"/>
        <v>1</v>
      </c>
      <c r="BK60" s="223">
        <f t="shared" si="15"/>
        <v>1</v>
      </c>
      <c r="BL60" s="223">
        <f t="shared" si="15"/>
        <v>1</v>
      </c>
      <c r="BM60" s="223">
        <f t="shared" si="15"/>
        <v>1</v>
      </c>
      <c r="BN60" s="223">
        <f t="shared" si="15"/>
        <v>1</v>
      </c>
      <c r="BO60" s="223">
        <f t="shared" si="15"/>
        <v>1</v>
      </c>
    </row>
    <row r="61" spans="1:67">
      <c r="B61" s="228">
        <v>4</v>
      </c>
      <c r="C61" s="267"/>
      <c r="D61" s="268"/>
      <c r="E61" s="268"/>
      <c r="F61" s="268"/>
      <c r="G61" s="268"/>
      <c r="H61" s="215"/>
      <c r="I61" s="214"/>
      <c r="J61" s="212"/>
      <c r="K61" s="212"/>
      <c r="L61" s="41"/>
      <c r="M61" s="41" t="str">
        <f t="shared" si="16"/>
        <v/>
      </c>
      <c r="N61" s="187" t="str">
        <f t="shared" ref="N61:N62" si="17">IF(AND(F61&lt;&gt;"",G61&lt;&gt;""),10^SUM(F61:G61),"")</f>
        <v/>
      </c>
      <c r="O61" s="12"/>
      <c r="P61" s="12"/>
      <c r="Q61" s="12"/>
      <c r="R61" s="12"/>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221" t="str">
        <f t="shared" ref="AW61:AW124" si="18">IF(H61&lt;&gt;"",10^H61,"")</f>
        <v/>
      </c>
      <c r="AX61" s="221" t="str">
        <f t="shared" ref="AX61:AX124" si="19">IF(AND(H61&lt;&gt;"",I61&lt;&gt;""),10^SUM(H61:I61),"")</f>
        <v/>
      </c>
      <c r="AY61" s="221"/>
      <c r="BA61" s="223">
        <f t="shared" ref="BA61:BO77" si="20">IF(AND($H61&lt;&gt;"",$I61&lt;&gt;"",$J61&lt;&gt;"",$K61&lt;&gt;""),10^($H61+$I61/(1+EXP($J61+$K61*LOG10(BA$57)))),1)</f>
        <v>1</v>
      </c>
      <c r="BB61" s="223">
        <f t="shared" si="20"/>
        <v>1</v>
      </c>
      <c r="BC61" s="223">
        <f t="shared" si="20"/>
        <v>1</v>
      </c>
      <c r="BD61" s="223">
        <f t="shared" si="20"/>
        <v>1</v>
      </c>
      <c r="BE61" s="223">
        <f t="shared" si="20"/>
        <v>1</v>
      </c>
      <c r="BF61" s="223">
        <f t="shared" si="20"/>
        <v>1</v>
      </c>
      <c r="BG61" s="223">
        <f t="shared" si="20"/>
        <v>1</v>
      </c>
      <c r="BH61" s="223">
        <f t="shared" si="20"/>
        <v>1</v>
      </c>
      <c r="BI61" s="223">
        <f t="shared" si="20"/>
        <v>1</v>
      </c>
      <c r="BJ61" s="223">
        <f t="shared" si="20"/>
        <v>1</v>
      </c>
      <c r="BK61" s="223">
        <f t="shared" si="20"/>
        <v>1</v>
      </c>
      <c r="BL61" s="223">
        <f t="shared" si="20"/>
        <v>1</v>
      </c>
      <c r="BM61" s="223">
        <f t="shared" si="20"/>
        <v>1</v>
      </c>
      <c r="BN61" s="223">
        <f t="shared" si="20"/>
        <v>1</v>
      </c>
      <c r="BO61" s="223">
        <f t="shared" si="20"/>
        <v>1</v>
      </c>
    </row>
    <row r="62" spans="1:67">
      <c r="B62" s="228">
        <v>5</v>
      </c>
      <c r="C62" s="266"/>
      <c r="D62" s="266"/>
      <c r="E62" s="266"/>
      <c r="F62" s="266"/>
      <c r="G62" s="267"/>
      <c r="H62" s="215"/>
      <c r="I62" s="214"/>
      <c r="J62" s="212"/>
      <c r="K62" s="212"/>
      <c r="L62" s="41"/>
      <c r="M62" s="41" t="str">
        <f t="shared" si="16"/>
        <v/>
      </c>
      <c r="N62" s="187" t="str">
        <f t="shared" si="17"/>
        <v/>
      </c>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221" t="str">
        <f t="shared" si="18"/>
        <v/>
      </c>
      <c r="AX62" s="221" t="str">
        <f t="shared" si="19"/>
        <v/>
      </c>
      <c r="AY62" s="221"/>
      <c r="BA62" s="223">
        <f t="shared" si="20"/>
        <v>1</v>
      </c>
      <c r="BB62" s="223">
        <f t="shared" si="20"/>
        <v>1</v>
      </c>
      <c r="BC62" s="223">
        <f t="shared" si="20"/>
        <v>1</v>
      </c>
      <c r="BD62" s="223">
        <f t="shared" si="20"/>
        <v>1</v>
      </c>
      <c r="BE62" s="223">
        <f t="shared" si="20"/>
        <v>1</v>
      </c>
      <c r="BF62" s="223">
        <f t="shared" si="20"/>
        <v>1</v>
      </c>
      <c r="BG62" s="223">
        <f t="shared" si="20"/>
        <v>1</v>
      </c>
      <c r="BH62" s="223">
        <f t="shared" si="20"/>
        <v>1</v>
      </c>
      <c r="BI62" s="223">
        <f t="shared" si="20"/>
        <v>1</v>
      </c>
      <c r="BJ62" s="223">
        <f t="shared" si="20"/>
        <v>1</v>
      </c>
      <c r="BK62" s="223">
        <f t="shared" si="20"/>
        <v>1</v>
      </c>
      <c r="BL62" s="223">
        <f t="shared" si="20"/>
        <v>1</v>
      </c>
      <c r="BM62" s="223">
        <f t="shared" si="20"/>
        <v>1</v>
      </c>
      <c r="BN62" s="223">
        <f t="shared" si="20"/>
        <v>1</v>
      </c>
      <c r="BO62" s="223">
        <f t="shared" si="20"/>
        <v>1</v>
      </c>
    </row>
    <row r="63" spans="1:67">
      <c r="B63" s="228">
        <v>6</v>
      </c>
      <c r="C63" s="266"/>
      <c r="D63" s="266"/>
      <c r="E63" s="266"/>
      <c r="F63" s="266"/>
      <c r="G63" s="267"/>
      <c r="H63" s="215"/>
      <c r="I63" s="214"/>
      <c r="J63" s="212"/>
      <c r="K63" s="212"/>
      <c r="L63" s="41"/>
      <c r="M63" s="41" t="str">
        <f t="shared" si="16"/>
        <v/>
      </c>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221" t="str">
        <f t="shared" si="18"/>
        <v/>
      </c>
      <c r="AX63" s="221" t="str">
        <f t="shared" si="19"/>
        <v/>
      </c>
      <c r="AY63" s="221"/>
      <c r="BA63" s="223">
        <f t="shared" si="20"/>
        <v>1</v>
      </c>
      <c r="BB63" s="223">
        <f t="shared" si="20"/>
        <v>1</v>
      </c>
      <c r="BC63" s="223">
        <f t="shared" si="20"/>
        <v>1</v>
      </c>
      <c r="BD63" s="223">
        <f t="shared" si="20"/>
        <v>1</v>
      </c>
      <c r="BE63" s="223">
        <f t="shared" si="20"/>
        <v>1</v>
      </c>
      <c r="BF63" s="223">
        <f t="shared" si="20"/>
        <v>1</v>
      </c>
      <c r="BG63" s="223">
        <f t="shared" si="20"/>
        <v>1</v>
      </c>
      <c r="BH63" s="223">
        <f t="shared" si="20"/>
        <v>1</v>
      </c>
      <c r="BI63" s="223">
        <f t="shared" si="20"/>
        <v>1</v>
      </c>
      <c r="BJ63" s="223">
        <f t="shared" si="20"/>
        <v>1</v>
      </c>
      <c r="BK63" s="223">
        <f t="shared" si="20"/>
        <v>1</v>
      </c>
      <c r="BL63" s="223">
        <f t="shared" si="20"/>
        <v>1</v>
      </c>
      <c r="BM63" s="223">
        <f t="shared" si="20"/>
        <v>1</v>
      </c>
      <c r="BN63" s="223">
        <f t="shared" si="20"/>
        <v>1</v>
      </c>
      <c r="BO63" s="223">
        <f t="shared" si="20"/>
        <v>1</v>
      </c>
    </row>
    <row r="64" spans="1:67">
      <c r="B64" s="228">
        <v>7</v>
      </c>
      <c r="C64" s="267"/>
      <c r="D64" s="268"/>
      <c r="E64" s="268"/>
      <c r="F64" s="268"/>
      <c r="G64" s="268"/>
      <c r="H64" s="215"/>
      <c r="I64" s="214"/>
      <c r="J64" s="212"/>
      <c r="K64" s="212"/>
      <c r="L64" s="41"/>
      <c r="M64" s="41" t="str">
        <f t="shared" si="16"/>
        <v/>
      </c>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221" t="str">
        <f t="shared" si="18"/>
        <v/>
      </c>
      <c r="AX64" s="221" t="str">
        <f t="shared" si="19"/>
        <v/>
      </c>
      <c r="AY64" s="221"/>
      <c r="BA64" s="223">
        <f t="shared" si="20"/>
        <v>1</v>
      </c>
      <c r="BB64" s="223">
        <f t="shared" si="20"/>
        <v>1</v>
      </c>
      <c r="BC64" s="223">
        <f t="shared" si="20"/>
        <v>1</v>
      </c>
      <c r="BD64" s="223">
        <f t="shared" si="20"/>
        <v>1</v>
      </c>
      <c r="BE64" s="223">
        <f t="shared" si="20"/>
        <v>1</v>
      </c>
      <c r="BF64" s="223">
        <f t="shared" si="20"/>
        <v>1</v>
      </c>
      <c r="BG64" s="223">
        <f t="shared" si="20"/>
        <v>1</v>
      </c>
      <c r="BH64" s="223">
        <f t="shared" si="20"/>
        <v>1</v>
      </c>
      <c r="BI64" s="223">
        <f t="shared" si="20"/>
        <v>1</v>
      </c>
      <c r="BJ64" s="223">
        <f t="shared" si="20"/>
        <v>1</v>
      </c>
      <c r="BK64" s="223">
        <f t="shared" si="20"/>
        <v>1</v>
      </c>
      <c r="BL64" s="223">
        <f t="shared" si="20"/>
        <v>1</v>
      </c>
      <c r="BM64" s="223">
        <f t="shared" si="20"/>
        <v>1</v>
      </c>
      <c r="BN64" s="223">
        <f t="shared" si="20"/>
        <v>1</v>
      </c>
      <c r="BO64" s="223">
        <f t="shared" si="20"/>
        <v>1</v>
      </c>
    </row>
    <row r="65" spans="2:67">
      <c r="B65" s="228">
        <v>8</v>
      </c>
      <c r="C65" s="266"/>
      <c r="D65" s="266"/>
      <c r="E65" s="266"/>
      <c r="F65" s="266"/>
      <c r="G65" s="267"/>
      <c r="H65" s="215"/>
      <c r="I65" s="214"/>
      <c r="J65" s="212"/>
      <c r="K65" s="212"/>
      <c r="L65" s="41"/>
      <c r="M65" s="41" t="str">
        <f t="shared" si="16"/>
        <v/>
      </c>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221" t="str">
        <f t="shared" si="18"/>
        <v/>
      </c>
      <c r="AX65" s="221" t="str">
        <f t="shared" si="19"/>
        <v/>
      </c>
      <c r="AY65" s="221"/>
      <c r="BA65" s="223">
        <f t="shared" si="20"/>
        <v>1</v>
      </c>
      <c r="BB65" s="223">
        <f t="shared" si="20"/>
        <v>1</v>
      </c>
      <c r="BC65" s="223">
        <f t="shared" si="20"/>
        <v>1</v>
      </c>
      <c r="BD65" s="223">
        <f t="shared" si="20"/>
        <v>1</v>
      </c>
      <c r="BE65" s="223">
        <f t="shared" si="20"/>
        <v>1</v>
      </c>
      <c r="BF65" s="223">
        <f t="shared" si="20"/>
        <v>1</v>
      </c>
      <c r="BG65" s="223">
        <f t="shared" si="20"/>
        <v>1</v>
      </c>
      <c r="BH65" s="223">
        <f t="shared" si="20"/>
        <v>1</v>
      </c>
      <c r="BI65" s="223">
        <f t="shared" si="20"/>
        <v>1</v>
      </c>
      <c r="BJ65" s="223">
        <f t="shared" si="20"/>
        <v>1</v>
      </c>
      <c r="BK65" s="223">
        <f t="shared" si="20"/>
        <v>1</v>
      </c>
      <c r="BL65" s="223">
        <f t="shared" si="20"/>
        <v>1</v>
      </c>
      <c r="BM65" s="223">
        <f t="shared" si="20"/>
        <v>1</v>
      </c>
      <c r="BN65" s="223">
        <f t="shared" si="20"/>
        <v>1</v>
      </c>
      <c r="BO65" s="223">
        <f t="shared" si="20"/>
        <v>1</v>
      </c>
    </row>
    <row r="66" spans="2:67">
      <c r="B66" s="228">
        <v>9</v>
      </c>
      <c r="C66" s="266"/>
      <c r="D66" s="266"/>
      <c r="E66" s="266"/>
      <c r="F66" s="266"/>
      <c r="G66" s="267"/>
      <c r="H66" s="215"/>
      <c r="I66" s="214"/>
      <c r="J66" s="212"/>
      <c r="K66" s="212"/>
      <c r="L66" s="41"/>
      <c r="M66" s="41" t="str">
        <f t="shared" si="16"/>
        <v/>
      </c>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221" t="str">
        <f t="shared" si="18"/>
        <v/>
      </c>
      <c r="AX66" s="221" t="str">
        <f t="shared" si="19"/>
        <v/>
      </c>
      <c r="AY66" s="221"/>
      <c r="BA66" s="223">
        <f t="shared" si="20"/>
        <v>1</v>
      </c>
      <c r="BB66" s="223">
        <f t="shared" si="20"/>
        <v>1</v>
      </c>
      <c r="BC66" s="223">
        <f t="shared" si="20"/>
        <v>1</v>
      </c>
      <c r="BD66" s="223">
        <f t="shared" si="20"/>
        <v>1</v>
      </c>
      <c r="BE66" s="223">
        <f t="shared" si="20"/>
        <v>1</v>
      </c>
      <c r="BF66" s="223">
        <f t="shared" si="20"/>
        <v>1</v>
      </c>
      <c r="BG66" s="223">
        <f t="shared" si="20"/>
        <v>1</v>
      </c>
      <c r="BH66" s="223">
        <f t="shared" si="20"/>
        <v>1</v>
      </c>
      <c r="BI66" s="223">
        <f t="shared" si="20"/>
        <v>1</v>
      </c>
      <c r="BJ66" s="223">
        <f t="shared" si="20"/>
        <v>1</v>
      </c>
      <c r="BK66" s="223">
        <f t="shared" si="20"/>
        <v>1</v>
      </c>
      <c r="BL66" s="223">
        <f t="shared" si="20"/>
        <v>1</v>
      </c>
      <c r="BM66" s="223">
        <f t="shared" si="20"/>
        <v>1</v>
      </c>
      <c r="BN66" s="223">
        <f t="shared" si="20"/>
        <v>1</v>
      </c>
      <c r="BO66" s="223">
        <f t="shared" si="20"/>
        <v>1</v>
      </c>
    </row>
    <row r="67" spans="2:67">
      <c r="B67" s="228">
        <v>10</v>
      </c>
      <c r="C67" s="267"/>
      <c r="D67" s="268"/>
      <c r="E67" s="268"/>
      <c r="F67" s="268"/>
      <c r="G67" s="268"/>
      <c r="H67" s="215"/>
      <c r="I67" s="214"/>
      <c r="J67" s="212"/>
      <c r="K67" s="212"/>
      <c r="L67" s="41"/>
      <c r="M67" s="41" t="str">
        <f t="shared" si="16"/>
        <v/>
      </c>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221" t="str">
        <f t="shared" si="18"/>
        <v/>
      </c>
      <c r="AX67" s="221" t="str">
        <f t="shared" si="19"/>
        <v/>
      </c>
      <c r="AY67" s="221"/>
      <c r="BA67" s="223">
        <f t="shared" si="20"/>
        <v>1</v>
      </c>
      <c r="BB67" s="223">
        <f t="shared" si="20"/>
        <v>1</v>
      </c>
      <c r="BC67" s="223">
        <f t="shared" si="20"/>
        <v>1</v>
      </c>
      <c r="BD67" s="223">
        <f t="shared" si="20"/>
        <v>1</v>
      </c>
      <c r="BE67" s="223">
        <f t="shared" si="20"/>
        <v>1</v>
      </c>
      <c r="BF67" s="223">
        <f t="shared" si="20"/>
        <v>1</v>
      </c>
      <c r="BG67" s="223">
        <f t="shared" si="20"/>
        <v>1</v>
      </c>
      <c r="BH67" s="223">
        <f t="shared" si="20"/>
        <v>1</v>
      </c>
      <c r="BI67" s="223">
        <f t="shared" si="20"/>
        <v>1</v>
      </c>
      <c r="BJ67" s="223">
        <f t="shared" si="20"/>
        <v>1</v>
      </c>
      <c r="BK67" s="223">
        <f t="shared" si="20"/>
        <v>1</v>
      </c>
      <c r="BL67" s="223">
        <f t="shared" si="20"/>
        <v>1</v>
      </c>
      <c r="BM67" s="223">
        <f t="shared" si="20"/>
        <v>1</v>
      </c>
      <c r="BN67" s="223">
        <f t="shared" si="20"/>
        <v>1</v>
      </c>
      <c r="BO67" s="223">
        <f t="shared" si="20"/>
        <v>1</v>
      </c>
    </row>
    <row r="68" spans="2:67">
      <c r="B68" s="228">
        <v>11</v>
      </c>
      <c r="C68" s="266"/>
      <c r="D68" s="266"/>
      <c r="E68" s="266"/>
      <c r="F68" s="266"/>
      <c r="G68" s="267"/>
      <c r="H68" s="215"/>
      <c r="I68" s="214"/>
      <c r="J68" s="212"/>
      <c r="K68" s="212"/>
      <c r="L68" s="41"/>
      <c r="M68" s="41" t="str">
        <f t="shared" si="16"/>
        <v/>
      </c>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221" t="str">
        <f t="shared" si="18"/>
        <v/>
      </c>
      <c r="AX68" s="221" t="str">
        <f t="shared" si="19"/>
        <v/>
      </c>
      <c r="AY68" s="221"/>
      <c r="BA68" s="223">
        <f t="shared" si="20"/>
        <v>1</v>
      </c>
      <c r="BB68" s="223">
        <f t="shared" si="20"/>
        <v>1</v>
      </c>
      <c r="BC68" s="223">
        <f t="shared" si="20"/>
        <v>1</v>
      </c>
      <c r="BD68" s="223">
        <f t="shared" si="20"/>
        <v>1</v>
      </c>
      <c r="BE68" s="223">
        <f t="shared" si="20"/>
        <v>1</v>
      </c>
      <c r="BF68" s="223">
        <f t="shared" si="20"/>
        <v>1</v>
      </c>
      <c r="BG68" s="223">
        <f t="shared" si="20"/>
        <v>1</v>
      </c>
      <c r="BH68" s="223">
        <f t="shared" si="20"/>
        <v>1</v>
      </c>
      <c r="BI68" s="223">
        <f t="shared" si="20"/>
        <v>1</v>
      </c>
      <c r="BJ68" s="223">
        <f t="shared" si="20"/>
        <v>1</v>
      </c>
      <c r="BK68" s="223">
        <f t="shared" si="20"/>
        <v>1</v>
      </c>
      <c r="BL68" s="223">
        <f t="shared" si="20"/>
        <v>1</v>
      </c>
      <c r="BM68" s="223">
        <f t="shared" si="20"/>
        <v>1</v>
      </c>
      <c r="BN68" s="223">
        <f t="shared" si="20"/>
        <v>1</v>
      </c>
      <c r="BO68" s="223">
        <f t="shared" si="20"/>
        <v>1</v>
      </c>
    </row>
    <row r="69" spans="2:67">
      <c r="B69" s="228">
        <v>12</v>
      </c>
      <c r="C69" s="266"/>
      <c r="D69" s="266"/>
      <c r="E69" s="266"/>
      <c r="F69" s="266"/>
      <c r="G69" s="267"/>
      <c r="H69" s="215"/>
      <c r="I69" s="214"/>
      <c r="J69" s="212"/>
      <c r="K69" s="212"/>
      <c r="L69" s="41"/>
      <c r="M69" s="41" t="str">
        <f t="shared" si="16"/>
        <v/>
      </c>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221" t="str">
        <f t="shared" si="18"/>
        <v/>
      </c>
      <c r="AX69" s="221" t="str">
        <f t="shared" si="19"/>
        <v/>
      </c>
      <c r="AY69" s="221"/>
      <c r="BA69" s="223">
        <f t="shared" si="20"/>
        <v>1</v>
      </c>
      <c r="BB69" s="223">
        <f t="shared" si="20"/>
        <v>1</v>
      </c>
      <c r="BC69" s="223">
        <f t="shared" si="20"/>
        <v>1</v>
      </c>
      <c r="BD69" s="223">
        <f t="shared" si="20"/>
        <v>1</v>
      </c>
      <c r="BE69" s="223">
        <f t="shared" si="20"/>
        <v>1</v>
      </c>
      <c r="BF69" s="223">
        <f t="shared" si="20"/>
        <v>1</v>
      </c>
      <c r="BG69" s="223">
        <f t="shared" si="20"/>
        <v>1</v>
      </c>
      <c r="BH69" s="223">
        <f t="shared" si="20"/>
        <v>1</v>
      </c>
      <c r="BI69" s="223">
        <f t="shared" si="20"/>
        <v>1</v>
      </c>
      <c r="BJ69" s="223">
        <f t="shared" si="20"/>
        <v>1</v>
      </c>
      <c r="BK69" s="223">
        <f t="shared" si="20"/>
        <v>1</v>
      </c>
      <c r="BL69" s="223">
        <f t="shared" si="20"/>
        <v>1</v>
      </c>
      <c r="BM69" s="223">
        <f t="shared" si="20"/>
        <v>1</v>
      </c>
      <c r="BN69" s="223">
        <f t="shared" si="20"/>
        <v>1</v>
      </c>
      <c r="BO69" s="223">
        <f t="shared" si="20"/>
        <v>1</v>
      </c>
    </row>
    <row r="70" spans="2:67">
      <c r="B70" s="228">
        <v>13</v>
      </c>
      <c r="C70" s="267"/>
      <c r="D70" s="268"/>
      <c r="E70" s="268"/>
      <c r="F70" s="268"/>
      <c r="G70" s="268"/>
      <c r="H70" s="215"/>
      <c r="I70" s="214"/>
      <c r="J70" s="212"/>
      <c r="K70" s="212"/>
      <c r="L70" s="41"/>
      <c r="M70" s="41" t="str">
        <f t="shared" si="16"/>
        <v/>
      </c>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221" t="str">
        <f t="shared" si="18"/>
        <v/>
      </c>
      <c r="AX70" s="221" t="str">
        <f t="shared" si="19"/>
        <v/>
      </c>
      <c r="AY70" s="221"/>
      <c r="BA70" s="223">
        <f t="shared" si="20"/>
        <v>1</v>
      </c>
      <c r="BB70" s="223">
        <f t="shared" si="20"/>
        <v>1</v>
      </c>
      <c r="BC70" s="223">
        <f t="shared" si="20"/>
        <v>1</v>
      </c>
      <c r="BD70" s="223">
        <f t="shared" si="20"/>
        <v>1</v>
      </c>
      <c r="BE70" s="223">
        <f t="shared" si="20"/>
        <v>1</v>
      </c>
      <c r="BF70" s="223">
        <f t="shared" si="20"/>
        <v>1</v>
      </c>
      <c r="BG70" s="223">
        <f t="shared" si="20"/>
        <v>1</v>
      </c>
      <c r="BH70" s="223">
        <f t="shared" si="20"/>
        <v>1</v>
      </c>
      <c r="BI70" s="223">
        <f t="shared" si="20"/>
        <v>1</v>
      </c>
      <c r="BJ70" s="223">
        <f t="shared" si="20"/>
        <v>1</v>
      </c>
      <c r="BK70" s="223">
        <f t="shared" si="20"/>
        <v>1</v>
      </c>
      <c r="BL70" s="223">
        <f t="shared" si="20"/>
        <v>1</v>
      </c>
      <c r="BM70" s="223">
        <f t="shared" si="20"/>
        <v>1</v>
      </c>
      <c r="BN70" s="223">
        <f t="shared" si="20"/>
        <v>1</v>
      </c>
      <c r="BO70" s="223">
        <f t="shared" si="20"/>
        <v>1</v>
      </c>
    </row>
    <row r="71" spans="2:67">
      <c r="B71" s="228">
        <v>14</v>
      </c>
      <c r="C71" s="266"/>
      <c r="D71" s="266"/>
      <c r="E71" s="266"/>
      <c r="F71" s="266"/>
      <c r="G71" s="267"/>
      <c r="H71" s="215"/>
      <c r="I71" s="214"/>
      <c r="J71" s="212"/>
      <c r="K71" s="212"/>
      <c r="L71" s="41"/>
      <c r="M71" s="41" t="str">
        <f t="shared" si="16"/>
        <v/>
      </c>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221" t="str">
        <f t="shared" si="18"/>
        <v/>
      </c>
      <c r="AX71" s="221" t="str">
        <f t="shared" si="19"/>
        <v/>
      </c>
      <c r="AY71" s="221"/>
      <c r="BA71" s="223">
        <f t="shared" si="20"/>
        <v>1</v>
      </c>
      <c r="BB71" s="223">
        <f t="shared" si="20"/>
        <v>1</v>
      </c>
      <c r="BC71" s="223">
        <f t="shared" si="20"/>
        <v>1</v>
      </c>
      <c r="BD71" s="223">
        <f t="shared" si="20"/>
        <v>1</v>
      </c>
      <c r="BE71" s="223">
        <f t="shared" si="20"/>
        <v>1</v>
      </c>
      <c r="BF71" s="223">
        <f t="shared" si="20"/>
        <v>1</v>
      </c>
      <c r="BG71" s="223">
        <f t="shared" si="20"/>
        <v>1</v>
      </c>
      <c r="BH71" s="223">
        <f t="shared" si="20"/>
        <v>1</v>
      </c>
      <c r="BI71" s="223">
        <f t="shared" si="20"/>
        <v>1</v>
      </c>
      <c r="BJ71" s="223">
        <f t="shared" si="20"/>
        <v>1</v>
      </c>
      <c r="BK71" s="223">
        <f t="shared" si="20"/>
        <v>1</v>
      </c>
      <c r="BL71" s="223">
        <f t="shared" si="20"/>
        <v>1</v>
      </c>
      <c r="BM71" s="223">
        <f t="shared" si="20"/>
        <v>1</v>
      </c>
      <c r="BN71" s="223">
        <f t="shared" si="20"/>
        <v>1</v>
      </c>
      <c r="BO71" s="223">
        <f t="shared" si="20"/>
        <v>1</v>
      </c>
    </row>
    <row r="72" spans="2:67">
      <c r="B72" s="228">
        <v>15</v>
      </c>
      <c r="C72" s="266"/>
      <c r="D72" s="266"/>
      <c r="E72" s="266"/>
      <c r="F72" s="266"/>
      <c r="G72" s="267"/>
      <c r="H72" s="215"/>
      <c r="I72" s="214"/>
      <c r="J72" s="212"/>
      <c r="K72" s="212"/>
      <c r="L72" s="41"/>
      <c r="M72" s="41" t="str">
        <f t="shared" si="16"/>
        <v/>
      </c>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221" t="str">
        <f t="shared" si="18"/>
        <v/>
      </c>
      <c r="AX72" s="221" t="str">
        <f t="shared" si="19"/>
        <v/>
      </c>
      <c r="AY72" s="221"/>
      <c r="BA72" s="223">
        <f t="shared" si="20"/>
        <v>1</v>
      </c>
      <c r="BB72" s="223">
        <f t="shared" si="20"/>
        <v>1</v>
      </c>
      <c r="BC72" s="223">
        <f t="shared" si="20"/>
        <v>1</v>
      </c>
      <c r="BD72" s="223">
        <f t="shared" si="20"/>
        <v>1</v>
      </c>
      <c r="BE72" s="223">
        <f t="shared" si="20"/>
        <v>1</v>
      </c>
      <c r="BF72" s="223">
        <f t="shared" si="20"/>
        <v>1</v>
      </c>
      <c r="BG72" s="223">
        <f t="shared" si="20"/>
        <v>1</v>
      </c>
      <c r="BH72" s="223">
        <f t="shared" si="20"/>
        <v>1</v>
      </c>
      <c r="BI72" s="223">
        <f t="shared" si="20"/>
        <v>1</v>
      </c>
      <c r="BJ72" s="223">
        <f t="shared" si="20"/>
        <v>1</v>
      </c>
      <c r="BK72" s="223">
        <f t="shared" si="20"/>
        <v>1</v>
      </c>
      <c r="BL72" s="223">
        <f t="shared" si="20"/>
        <v>1</v>
      </c>
      <c r="BM72" s="223">
        <f t="shared" si="20"/>
        <v>1</v>
      </c>
      <c r="BN72" s="223">
        <f t="shared" si="20"/>
        <v>1</v>
      </c>
      <c r="BO72" s="223">
        <f t="shared" si="20"/>
        <v>1</v>
      </c>
    </row>
    <row r="73" spans="2:67">
      <c r="B73" s="228">
        <v>16</v>
      </c>
      <c r="C73" s="267"/>
      <c r="D73" s="268"/>
      <c r="E73" s="268"/>
      <c r="F73" s="268"/>
      <c r="G73" s="268"/>
      <c r="H73" s="215"/>
      <c r="I73" s="214"/>
      <c r="J73" s="212"/>
      <c r="K73" s="212"/>
      <c r="L73" s="41"/>
      <c r="M73" s="41" t="str">
        <f t="shared" si="16"/>
        <v/>
      </c>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221" t="str">
        <f t="shared" si="18"/>
        <v/>
      </c>
      <c r="AX73" s="221" t="str">
        <f t="shared" si="19"/>
        <v/>
      </c>
      <c r="AY73" s="221"/>
      <c r="BA73" s="223">
        <f t="shared" si="20"/>
        <v>1</v>
      </c>
      <c r="BB73" s="223">
        <f t="shared" si="20"/>
        <v>1</v>
      </c>
      <c r="BC73" s="223">
        <f t="shared" si="20"/>
        <v>1</v>
      </c>
      <c r="BD73" s="223">
        <f t="shared" si="20"/>
        <v>1</v>
      </c>
      <c r="BE73" s="223">
        <f t="shared" si="20"/>
        <v>1</v>
      </c>
      <c r="BF73" s="223">
        <f t="shared" si="20"/>
        <v>1</v>
      </c>
      <c r="BG73" s="223">
        <f t="shared" si="20"/>
        <v>1</v>
      </c>
      <c r="BH73" s="223">
        <f t="shared" si="20"/>
        <v>1</v>
      </c>
      <c r="BI73" s="223">
        <f t="shared" si="20"/>
        <v>1</v>
      </c>
      <c r="BJ73" s="223">
        <f t="shared" si="20"/>
        <v>1</v>
      </c>
      <c r="BK73" s="223">
        <f t="shared" si="20"/>
        <v>1</v>
      </c>
      <c r="BL73" s="223">
        <f t="shared" si="20"/>
        <v>1</v>
      </c>
      <c r="BM73" s="223">
        <f t="shared" si="20"/>
        <v>1</v>
      </c>
      <c r="BN73" s="223">
        <f t="shared" si="20"/>
        <v>1</v>
      </c>
      <c r="BO73" s="223">
        <f t="shared" si="20"/>
        <v>1</v>
      </c>
    </row>
    <row r="74" spans="2:67">
      <c r="B74" s="228">
        <v>17</v>
      </c>
      <c r="C74" s="266"/>
      <c r="D74" s="266"/>
      <c r="E74" s="266"/>
      <c r="F74" s="266"/>
      <c r="G74" s="267"/>
      <c r="H74" s="215"/>
      <c r="I74" s="214"/>
      <c r="J74" s="212"/>
      <c r="K74" s="212"/>
      <c r="L74" s="41"/>
      <c r="M74" s="41" t="str">
        <f t="shared" si="16"/>
        <v/>
      </c>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221" t="str">
        <f t="shared" si="18"/>
        <v/>
      </c>
      <c r="AX74" s="221" t="str">
        <f t="shared" si="19"/>
        <v/>
      </c>
      <c r="AY74" s="221"/>
      <c r="BA74" s="223">
        <f t="shared" si="20"/>
        <v>1</v>
      </c>
      <c r="BB74" s="223">
        <f t="shared" si="20"/>
        <v>1</v>
      </c>
      <c r="BC74" s="223">
        <f t="shared" si="20"/>
        <v>1</v>
      </c>
      <c r="BD74" s="223">
        <f t="shared" si="20"/>
        <v>1</v>
      </c>
      <c r="BE74" s="223">
        <f t="shared" si="20"/>
        <v>1</v>
      </c>
      <c r="BF74" s="223">
        <f t="shared" si="20"/>
        <v>1</v>
      </c>
      <c r="BG74" s="223">
        <f t="shared" si="20"/>
        <v>1</v>
      </c>
      <c r="BH74" s="223">
        <f t="shared" si="20"/>
        <v>1</v>
      </c>
      <c r="BI74" s="223">
        <f t="shared" si="20"/>
        <v>1</v>
      </c>
      <c r="BJ74" s="223">
        <f t="shared" si="20"/>
        <v>1</v>
      </c>
      <c r="BK74" s="223">
        <f t="shared" si="20"/>
        <v>1</v>
      </c>
      <c r="BL74" s="223">
        <f t="shared" si="20"/>
        <v>1</v>
      </c>
      <c r="BM74" s="223">
        <f t="shared" si="20"/>
        <v>1</v>
      </c>
      <c r="BN74" s="223">
        <f t="shared" si="20"/>
        <v>1</v>
      </c>
      <c r="BO74" s="223">
        <f t="shared" si="20"/>
        <v>1</v>
      </c>
    </row>
    <row r="75" spans="2:67">
      <c r="B75" s="228">
        <v>18</v>
      </c>
      <c r="C75" s="266"/>
      <c r="D75" s="266"/>
      <c r="E75" s="266"/>
      <c r="F75" s="266"/>
      <c r="G75" s="267"/>
      <c r="H75" s="215"/>
      <c r="I75" s="214"/>
      <c r="J75" s="212"/>
      <c r="K75" s="212"/>
      <c r="L75" s="41"/>
      <c r="M75" s="41" t="str">
        <f t="shared" si="16"/>
        <v/>
      </c>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221" t="str">
        <f t="shared" si="18"/>
        <v/>
      </c>
      <c r="AX75" s="221" t="str">
        <f t="shared" si="19"/>
        <v/>
      </c>
      <c r="AY75" s="221"/>
      <c r="BA75" s="223">
        <f t="shared" si="20"/>
        <v>1</v>
      </c>
      <c r="BB75" s="223">
        <f t="shared" si="20"/>
        <v>1</v>
      </c>
      <c r="BC75" s="223">
        <f t="shared" si="20"/>
        <v>1</v>
      </c>
      <c r="BD75" s="223">
        <f t="shared" si="20"/>
        <v>1</v>
      </c>
      <c r="BE75" s="223">
        <f t="shared" si="20"/>
        <v>1</v>
      </c>
      <c r="BF75" s="223">
        <f t="shared" si="20"/>
        <v>1</v>
      </c>
      <c r="BG75" s="223">
        <f t="shared" si="20"/>
        <v>1</v>
      </c>
      <c r="BH75" s="223">
        <f t="shared" si="20"/>
        <v>1</v>
      </c>
      <c r="BI75" s="223">
        <f t="shared" si="20"/>
        <v>1</v>
      </c>
      <c r="BJ75" s="223">
        <f t="shared" si="20"/>
        <v>1</v>
      </c>
      <c r="BK75" s="223">
        <f t="shared" si="20"/>
        <v>1</v>
      </c>
      <c r="BL75" s="223">
        <f t="shared" si="20"/>
        <v>1</v>
      </c>
      <c r="BM75" s="223">
        <f t="shared" si="20"/>
        <v>1</v>
      </c>
      <c r="BN75" s="223">
        <f t="shared" si="20"/>
        <v>1</v>
      </c>
      <c r="BO75" s="223">
        <f t="shared" si="20"/>
        <v>1</v>
      </c>
    </row>
    <row r="76" spans="2:67">
      <c r="B76" s="228">
        <v>19</v>
      </c>
      <c r="C76" s="267"/>
      <c r="D76" s="268"/>
      <c r="E76" s="268"/>
      <c r="F76" s="268"/>
      <c r="G76" s="268"/>
      <c r="H76" s="215"/>
      <c r="I76" s="214"/>
      <c r="J76" s="212"/>
      <c r="K76" s="212"/>
      <c r="L76" s="41"/>
      <c r="M76" s="41" t="str">
        <f t="shared" si="16"/>
        <v/>
      </c>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221" t="str">
        <f t="shared" si="18"/>
        <v/>
      </c>
      <c r="AX76" s="221" t="str">
        <f t="shared" si="19"/>
        <v/>
      </c>
      <c r="AY76" s="221"/>
      <c r="BA76" s="223">
        <f t="shared" si="20"/>
        <v>1</v>
      </c>
      <c r="BB76" s="223">
        <f t="shared" si="20"/>
        <v>1</v>
      </c>
      <c r="BC76" s="223">
        <f t="shared" si="20"/>
        <v>1</v>
      </c>
      <c r="BD76" s="223">
        <f t="shared" si="20"/>
        <v>1</v>
      </c>
      <c r="BE76" s="223">
        <f t="shared" si="20"/>
        <v>1</v>
      </c>
      <c r="BF76" s="223">
        <f t="shared" si="20"/>
        <v>1</v>
      </c>
      <c r="BG76" s="223">
        <f t="shared" si="20"/>
        <v>1</v>
      </c>
      <c r="BH76" s="223">
        <f t="shared" si="20"/>
        <v>1</v>
      </c>
      <c r="BI76" s="223">
        <f t="shared" si="20"/>
        <v>1</v>
      </c>
      <c r="BJ76" s="223">
        <f t="shared" si="20"/>
        <v>1</v>
      </c>
      <c r="BK76" s="223">
        <f t="shared" si="20"/>
        <v>1</v>
      </c>
      <c r="BL76" s="223">
        <f t="shared" si="20"/>
        <v>1</v>
      </c>
      <c r="BM76" s="223">
        <f t="shared" si="20"/>
        <v>1</v>
      </c>
      <c r="BN76" s="223">
        <f t="shared" si="20"/>
        <v>1</v>
      </c>
      <c r="BO76" s="223">
        <f t="shared" si="20"/>
        <v>1</v>
      </c>
    </row>
    <row r="77" spans="2:67">
      <c r="B77" s="228">
        <v>20</v>
      </c>
      <c r="C77" s="266"/>
      <c r="D77" s="266"/>
      <c r="E77" s="266"/>
      <c r="F77" s="266"/>
      <c r="G77" s="267"/>
      <c r="H77" s="215"/>
      <c r="I77" s="214"/>
      <c r="J77" s="212"/>
      <c r="K77" s="212"/>
      <c r="L77" s="41"/>
      <c r="M77" s="41" t="str">
        <f t="shared" si="16"/>
        <v/>
      </c>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221" t="str">
        <f t="shared" si="18"/>
        <v/>
      </c>
      <c r="AX77" s="221" t="str">
        <f t="shared" si="19"/>
        <v/>
      </c>
      <c r="AY77" s="221"/>
      <c r="BA77" s="223">
        <f t="shared" si="20"/>
        <v>1</v>
      </c>
      <c r="BB77" s="223">
        <f t="shared" si="20"/>
        <v>1</v>
      </c>
      <c r="BC77" s="223">
        <f t="shared" si="20"/>
        <v>1</v>
      </c>
      <c r="BD77" s="223">
        <f t="shared" si="20"/>
        <v>1</v>
      </c>
      <c r="BE77" s="223">
        <f t="shared" si="20"/>
        <v>1</v>
      </c>
      <c r="BF77" s="223">
        <f t="shared" si="20"/>
        <v>1</v>
      </c>
      <c r="BG77" s="223">
        <f t="shared" si="20"/>
        <v>1</v>
      </c>
      <c r="BH77" s="223">
        <f t="shared" si="20"/>
        <v>1</v>
      </c>
      <c r="BI77" s="223">
        <f t="shared" si="20"/>
        <v>1</v>
      </c>
      <c r="BJ77" s="223">
        <f t="shared" si="20"/>
        <v>1</v>
      </c>
      <c r="BK77" s="223">
        <f t="shared" si="20"/>
        <v>1</v>
      </c>
      <c r="BL77" s="223">
        <f t="shared" si="20"/>
        <v>1</v>
      </c>
      <c r="BM77" s="223">
        <f t="shared" si="20"/>
        <v>1</v>
      </c>
      <c r="BN77" s="223">
        <f t="shared" si="20"/>
        <v>1</v>
      </c>
      <c r="BO77" s="223">
        <f t="shared" si="20"/>
        <v>1</v>
      </c>
    </row>
    <row r="78" spans="2:67">
      <c r="B78" s="228">
        <v>21</v>
      </c>
      <c r="C78" s="266"/>
      <c r="D78" s="266"/>
      <c r="E78" s="266"/>
      <c r="F78" s="266"/>
      <c r="G78" s="267"/>
      <c r="H78" s="215"/>
      <c r="I78" s="214"/>
      <c r="J78" s="212"/>
      <c r="K78" s="212"/>
      <c r="L78" s="41"/>
      <c r="M78" s="41" t="str">
        <f t="shared" si="16"/>
        <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221" t="str">
        <f t="shared" si="18"/>
        <v/>
      </c>
      <c r="AX78" s="221" t="str">
        <f t="shared" si="19"/>
        <v/>
      </c>
      <c r="AY78" s="221"/>
      <c r="BA78" s="223">
        <f t="shared" ref="BA78:BO94" si="21">IF(AND($H78&lt;&gt;"",$I78&lt;&gt;"",$J78&lt;&gt;"",$K78&lt;&gt;""),10^($H78+$I78/(1+EXP($J78+$K78*LOG10(BA$57)))),1)</f>
        <v>1</v>
      </c>
      <c r="BB78" s="223">
        <f t="shared" si="21"/>
        <v>1</v>
      </c>
      <c r="BC78" s="223">
        <f t="shared" si="21"/>
        <v>1</v>
      </c>
      <c r="BD78" s="223">
        <f t="shared" si="21"/>
        <v>1</v>
      </c>
      <c r="BE78" s="223">
        <f t="shared" si="21"/>
        <v>1</v>
      </c>
      <c r="BF78" s="223">
        <f t="shared" si="21"/>
        <v>1</v>
      </c>
      <c r="BG78" s="223">
        <f t="shared" si="21"/>
        <v>1</v>
      </c>
      <c r="BH78" s="223">
        <f t="shared" si="21"/>
        <v>1</v>
      </c>
      <c r="BI78" s="223">
        <f t="shared" si="21"/>
        <v>1</v>
      </c>
      <c r="BJ78" s="223">
        <f t="shared" si="21"/>
        <v>1</v>
      </c>
      <c r="BK78" s="223">
        <f t="shared" si="21"/>
        <v>1</v>
      </c>
      <c r="BL78" s="223">
        <f t="shared" si="21"/>
        <v>1</v>
      </c>
      <c r="BM78" s="223">
        <f t="shared" si="21"/>
        <v>1</v>
      </c>
      <c r="BN78" s="223">
        <f t="shared" si="21"/>
        <v>1</v>
      </c>
      <c r="BO78" s="223">
        <f t="shared" si="21"/>
        <v>1</v>
      </c>
    </row>
    <row r="79" spans="2:67">
      <c r="B79" s="228">
        <v>22</v>
      </c>
      <c r="C79" s="267"/>
      <c r="D79" s="268"/>
      <c r="E79" s="268"/>
      <c r="F79" s="268"/>
      <c r="G79" s="268"/>
      <c r="H79" s="215"/>
      <c r="I79" s="214"/>
      <c r="J79" s="212"/>
      <c r="K79" s="212"/>
      <c r="L79" s="41"/>
      <c r="M79" s="41" t="str">
        <f t="shared" si="16"/>
        <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221" t="str">
        <f t="shared" si="18"/>
        <v/>
      </c>
      <c r="AX79" s="221" t="str">
        <f t="shared" si="19"/>
        <v/>
      </c>
      <c r="AY79" s="221"/>
      <c r="BA79" s="223">
        <f t="shared" si="21"/>
        <v>1</v>
      </c>
      <c r="BB79" s="223">
        <f t="shared" si="21"/>
        <v>1</v>
      </c>
      <c r="BC79" s="223">
        <f t="shared" si="21"/>
        <v>1</v>
      </c>
      <c r="BD79" s="223">
        <f t="shared" si="21"/>
        <v>1</v>
      </c>
      <c r="BE79" s="223">
        <f t="shared" si="21"/>
        <v>1</v>
      </c>
      <c r="BF79" s="223">
        <f t="shared" si="21"/>
        <v>1</v>
      </c>
      <c r="BG79" s="223">
        <f t="shared" si="21"/>
        <v>1</v>
      </c>
      <c r="BH79" s="223">
        <f t="shared" si="21"/>
        <v>1</v>
      </c>
      <c r="BI79" s="223">
        <f t="shared" si="21"/>
        <v>1</v>
      </c>
      <c r="BJ79" s="223">
        <f t="shared" si="21"/>
        <v>1</v>
      </c>
      <c r="BK79" s="223">
        <f t="shared" si="21"/>
        <v>1</v>
      </c>
      <c r="BL79" s="223">
        <f t="shared" si="21"/>
        <v>1</v>
      </c>
      <c r="BM79" s="223">
        <f t="shared" si="21"/>
        <v>1</v>
      </c>
      <c r="BN79" s="223">
        <f t="shared" si="21"/>
        <v>1</v>
      </c>
      <c r="BO79" s="223">
        <f t="shared" si="21"/>
        <v>1</v>
      </c>
    </row>
    <row r="80" spans="2:67">
      <c r="B80" s="228">
        <v>23</v>
      </c>
      <c r="C80" s="266"/>
      <c r="D80" s="266"/>
      <c r="E80" s="266"/>
      <c r="F80" s="266"/>
      <c r="G80" s="267"/>
      <c r="H80" s="215"/>
      <c r="I80" s="214"/>
      <c r="J80" s="212"/>
      <c r="K80" s="212"/>
      <c r="L80" s="41"/>
      <c r="M80" s="41" t="str">
        <f t="shared" si="16"/>
        <v/>
      </c>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221" t="str">
        <f t="shared" si="18"/>
        <v/>
      </c>
      <c r="AX80" s="221" t="str">
        <f t="shared" si="19"/>
        <v/>
      </c>
      <c r="AY80" s="221"/>
      <c r="BA80" s="223">
        <f t="shared" si="21"/>
        <v>1</v>
      </c>
      <c r="BB80" s="223">
        <f t="shared" si="21"/>
        <v>1</v>
      </c>
      <c r="BC80" s="223">
        <f t="shared" si="21"/>
        <v>1</v>
      </c>
      <c r="BD80" s="223">
        <f t="shared" si="21"/>
        <v>1</v>
      </c>
      <c r="BE80" s="223">
        <f t="shared" si="21"/>
        <v>1</v>
      </c>
      <c r="BF80" s="223">
        <f t="shared" si="21"/>
        <v>1</v>
      </c>
      <c r="BG80" s="223">
        <f t="shared" si="21"/>
        <v>1</v>
      </c>
      <c r="BH80" s="223">
        <f t="shared" si="21"/>
        <v>1</v>
      </c>
      <c r="BI80" s="223">
        <f t="shared" si="21"/>
        <v>1</v>
      </c>
      <c r="BJ80" s="223">
        <f t="shared" si="21"/>
        <v>1</v>
      </c>
      <c r="BK80" s="223">
        <f t="shared" si="21"/>
        <v>1</v>
      </c>
      <c r="BL80" s="223">
        <f t="shared" si="21"/>
        <v>1</v>
      </c>
      <c r="BM80" s="223">
        <f t="shared" si="21"/>
        <v>1</v>
      </c>
      <c r="BN80" s="223">
        <f t="shared" si="21"/>
        <v>1</v>
      </c>
      <c r="BO80" s="223">
        <f t="shared" si="21"/>
        <v>1</v>
      </c>
    </row>
    <row r="81" spans="2:67">
      <c r="B81" s="228">
        <v>24</v>
      </c>
      <c r="C81" s="266"/>
      <c r="D81" s="266"/>
      <c r="E81" s="266"/>
      <c r="F81" s="266"/>
      <c r="G81" s="267"/>
      <c r="H81" s="215"/>
      <c r="I81" s="214"/>
      <c r="J81" s="212"/>
      <c r="K81" s="212"/>
      <c r="L81" s="41"/>
      <c r="M81" s="41" t="str">
        <f t="shared" si="16"/>
        <v/>
      </c>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221" t="str">
        <f t="shared" si="18"/>
        <v/>
      </c>
      <c r="AX81" s="221" t="str">
        <f t="shared" si="19"/>
        <v/>
      </c>
      <c r="AY81" s="221"/>
      <c r="BA81" s="223">
        <f t="shared" si="21"/>
        <v>1</v>
      </c>
      <c r="BB81" s="223">
        <f t="shared" si="21"/>
        <v>1</v>
      </c>
      <c r="BC81" s="223">
        <f t="shared" si="21"/>
        <v>1</v>
      </c>
      <c r="BD81" s="223">
        <f t="shared" si="21"/>
        <v>1</v>
      </c>
      <c r="BE81" s="223">
        <f t="shared" si="21"/>
        <v>1</v>
      </c>
      <c r="BF81" s="223">
        <f t="shared" si="21"/>
        <v>1</v>
      </c>
      <c r="BG81" s="223">
        <f t="shared" si="21"/>
        <v>1</v>
      </c>
      <c r="BH81" s="223">
        <f t="shared" si="21"/>
        <v>1</v>
      </c>
      <c r="BI81" s="223">
        <f t="shared" si="21"/>
        <v>1</v>
      </c>
      <c r="BJ81" s="223">
        <f t="shared" si="21"/>
        <v>1</v>
      </c>
      <c r="BK81" s="223">
        <f t="shared" si="21"/>
        <v>1</v>
      </c>
      <c r="BL81" s="223">
        <f t="shared" si="21"/>
        <v>1</v>
      </c>
      <c r="BM81" s="223">
        <f t="shared" si="21"/>
        <v>1</v>
      </c>
      <c r="BN81" s="223">
        <f t="shared" si="21"/>
        <v>1</v>
      </c>
      <c r="BO81" s="223">
        <f t="shared" si="21"/>
        <v>1</v>
      </c>
    </row>
    <row r="82" spans="2:67">
      <c r="B82" s="228">
        <v>25</v>
      </c>
      <c r="C82" s="267"/>
      <c r="D82" s="268"/>
      <c r="E82" s="268"/>
      <c r="F82" s="268"/>
      <c r="G82" s="268"/>
      <c r="H82" s="215"/>
      <c r="I82" s="214"/>
      <c r="J82" s="212"/>
      <c r="K82" s="212"/>
      <c r="L82" s="41"/>
      <c r="M82" s="41" t="str">
        <f t="shared" si="16"/>
        <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221" t="str">
        <f t="shared" si="18"/>
        <v/>
      </c>
      <c r="AX82" s="221" t="str">
        <f t="shared" si="19"/>
        <v/>
      </c>
      <c r="AY82" s="221"/>
      <c r="BA82" s="223">
        <f t="shared" si="21"/>
        <v>1</v>
      </c>
      <c r="BB82" s="223">
        <f t="shared" si="21"/>
        <v>1</v>
      </c>
      <c r="BC82" s="223">
        <f t="shared" si="21"/>
        <v>1</v>
      </c>
      <c r="BD82" s="223">
        <f t="shared" si="21"/>
        <v>1</v>
      </c>
      <c r="BE82" s="223">
        <f t="shared" si="21"/>
        <v>1</v>
      </c>
      <c r="BF82" s="223">
        <f t="shared" si="21"/>
        <v>1</v>
      </c>
      <c r="BG82" s="223">
        <f t="shared" si="21"/>
        <v>1</v>
      </c>
      <c r="BH82" s="223">
        <f t="shared" si="21"/>
        <v>1</v>
      </c>
      <c r="BI82" s="223">
        <f t="shared" si="21"/>
        <v>1</v>
      </c>
      <c r="BJ82" s="223">
        <f t="shared" si="21"/>
        <v>1</v>
      </c>
      <c r="BK82" s="223">
        <f t="shared" si="21"/>
        <v>1</v>
      </c>
      <c r="BL82" s="223">
        <f t="shared" si="21"/>
        <v>1</v>
      </c>
      <c r="BM82" s="223">
        <f t="shared" si="21"/>
        <v>1</v>
      </c>
      <c r="BN82" s="223">
        <f t="shared" si="21"/>
        <v>1</v>
      </c>
      <c r="BO82" s="223">
        <f t="shared" si="21"/>
        <v>1</v>
      </c>
    </row>
    <row r="83" spans="2:67">
      <c r="B83" s="228">
        <v>26</v>
      </c>
      <c r="C83" s="266"/>
      <c r="D83" s="266"/>
      <c r="E83" s="266"/>
      <c r="F83" s="266"/>
      <c r="G83" s="267"/>
      <c r="H83" s="215"/>
      <c r="I83" s="214"/>
      <c r="J83" s="212"/>
      <c r="K83" s="212"/>
      <c r="L83" s="41"/>
      <c r="M83" s="41" t="str">
        <f t="shared" si="16"/>
        <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221" t="str">
        <f t="shared" si="18"/>
        <v/>
      </c>
      <c r="AX83" s="221" t="str">
        <f t="shared" si="19"/>
        <v/>
      </c>
      <c r="AY83" s="221"/>
      <c r="BA83" s="223">
        <f t="shared" si="21"/>
        <v>1</v>
      </c>
      <c r="BB83" s="223">
        <f t="shared" si="21"/>
        <v>1</v>
      </c>
      <c r="BC83" s="223">
        <f t="shared" si="21"/>
        <v>1</v>
      </c>
      <c r="BD83" s="223">
        <f t="shared" si="21"/>
        <v>1</v>
      </c>
      <c r="BE83" s="223">
        <f t="shared" si="21"/>
        <v>1</v>
      </c>
      <c r="BF83" s="223">
        <f t="shared" si="21"/>
        <v>1</v>
      </c>
      <c r="BG83" s="223">
        <f t="shared" si="21"/>
        <v>1</v>
      </c>
      <c r="BH83" s="223">
        <f t="shared" si="21"/>
        <v>1</v>
      </c>
      <c r="BI83" s="223">
        <f t="shared" si="21"/>
        <v>1</v>
      </c>
      <c r="BJ83" s="223">
        <f t="shared" si="21"/>
        <v>1</v>
      </c>
      <c r="BK83" s="223">
        <f t="shared" si="21"/>
        <v>1</v>
      </c>
      <c r="BL83" s="223">
        <f t="shared" si="21"/>
        <v>1</v>
      </c>
      <c r="BM83" s="223">
        <f t="shared" si="21"/>
        <v>1</v>
      </c>
      <c r="BN83" s="223">
        <f t="shared" si="21"/>
        <v>1</v>
      </c>
      <c r="BO83" s="223">
        <f t="shared" si="21"/>
        <v>1</v>
      </c>
    </row>
    <row r="84" spans="2:67">
      <c r="B84" s="228">
        <v>27</v>
      </c>
      <c r="C84" s="266"/>
      <c r="D84" s="266"/>
      <c r="E84" s="266"/>
      <c r="F84" s="266"/>
      <c r="G84" s="267"/>
      <c r="H84" s="215"/>
      <c r="I84" s="214"/>
      <c r="J84" s="212"/>
      <c r="K84" s="212"/>
      <c r="L84" s="41"/>
      <c r="M84" s="41" t="str">
        <f t="shared" si="16"/>
        <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221" t="str">
        <f t="shared" si="18"/>
        <v/>
      </c>
      <c r="AX84" s="221" t="str">
        <f t="shared" si="19"/>
        <v/>
      </c>
      <c r="AY84" s="221"/>
      <c r="BA84" s="223">
        <f t="shared" si="21"/>
        <v>1</v>
      </c>
      <c r="BB84" s="223">
        <f t="shared" si="21"/>
        <v>1</v>
      </c>
      <c r="BC84" s="223">
        <f t="shared" si="21"/>
        <v>1</v>
      </c>
      <c r="BD84" s="223">
        <f t="shared" si="21"/>
        <v>1</v>
      </c>
      <c r="BE84" s="223">
        <f t="shared" si="21"/>
        <v>1</v>
      </c>
      <c r="BF84" s="223">
        <f t="shared" si="21"/>
        <v>1</v>
      </c>
      <c r="BG84" s="223">
        <f t="shared" si="21"/>
        <v>1</v>
      </c>
      <c r="BH84" s="223">
        <f t="shared" si="21"/>
        <v>1</v>
      </c>
      <c r="BI84" s="223">
        <f t="shared" si="21"/>
        <v>1</v>
      </c>
      <c r="BJ84" s="223">
        <f t="shared" si="21"/>
        <v>1</v>
      </c>
      <c r="BK84" s="223">
        <f t="shared" si="21"/>
        <v>1</v>
      </c>
      <c r="BL84" s="223">
        <f t="shared" si="21"/>
        <v>1</v>
      </c>
      <c r="BM84" s="223">
        <f t="shared" si="21"/>
        <v>1</v>
      </c>
      <c r="BN84" s="223">
        <f t="shared" si="21"/>
        <v>1</v>
      </c>
      <c r="BO84" s="223">
        <f t="shared" si="21"/>
        <v>1</v>
      </c>
    </row>
    <row r="85" spans="2:67">
      <c r="B85" s="228">
        <v>28</v>
      </c>
      <c r="C85" s="267"/>
      <c r="D85" s="268"/>
      <c r="E85" s="268"/>
      <c r="F85" s="268"/>
      <c r="G85" s="268"/>
      <c r="H85" s="215"/>
      <c r="I85" s="214"/>
      <c r="J85" s="212"/>
      <c r="K85" s="212"/>
      <c r="L85" s="41"/>
      <c r="M85" s="41" t="str">
        <f t="shared" si="16"/>
        <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221" t="str">
        <f t="shared" si="18"/>
        <v/>
      </c>
      <c r="AX85" s="221" t="str">
        <f t="shared" si="19"/>
        <v/>
      </c>
      <c r="AY85" s="221"/>
      <c r="BA85" s="223">
        <f t="shared" si="21"/>
        <v>1</v>
      </c>
      <c r="BB85" s="223">
        <f t="shared" si="21"/>
        <v>1</v>
      </c>
      <c r="BC85" s="223">
        <f t="shared" si="21"/>
        <v>1</v>
      </c>
      <c r="BD85" s="223">
        <f t="shared" si="21"/>
        <v>1</v>
      </c>
      <c r="BE85" s="223">
        <f t="shared" si="21"/>
        <v>1</v>
      </c>
      <c r="BF85" s="223">
        <f t="shared" si="21"/>
        <v>1</v>
      </c>
      <c r="BG85" s="223">
        <f t="shared" si="21"/>
        <v>1</v>
      </c>
      <c r="BH85" s="223">
        <f t="shared" si="21"/>
        <v>1</v>
      </c>
      <c r="BI85" s="223">
        <f t="shared" si="21"/>
        <v>1</v>
      </c>
      <c r="BJ85" s="223">
        <f t="shared" si="21"/>
        <v>1</v>
      </c>
      <c r="BK85" s="223">
        <f t="shared" si="21"/>
        <v>1</v>
      </c>
      <c r="BL85" s="223">
        <f t="shared" si="21"/>
        <v>1</v>
      </c>
      <c r="BM85" s="223">
        <f t="shared" si="21"/>
        <v>1</v>
      </c>
      <c r="BN85" s="223">
        <f t="shared" si="21"/>
        <v>1</v>
      </c>
      <c r="BO85" s="223">
        <f t="shared" si="21"/>
        <v>1</v>
      </c>
    </row>
    <row r="86" spans="2:67">
      <c r="B86" s="228">
        <v>29</v>
      </c>
      <c r="C86" s="266"/>
      <c r="D86" s="266"/>
      <c r="E86" s="266"/>
      <c r="F86" s="266"/>
      <c r="G86" s="267"/>
      <c r="H86" s="215"/>
      <c r="I86" s="214"/>
      <c r="J86" s="212"/>
      <c r="K86" s="212"/>
      <c r="L86" s="41"/>
      <c r="M86" s="41" t="str">
        <f t="shared" si="16"/>
        <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221" t="str">
        <f t="shared" si="18"/>
        <v/>
      </c>
      <c r="AX86" s="221" t="str">
        <f t="shared" si="19"/>
        <v/>
      </c>
      <c r="AY86" s="221"/>
      <c r="BA86" s="223">
        <f t="shared" si="21"/>
        <v>1</v>
      </c>
      <c r="BB86" s="223">
        <f t="shared" si="21"/>
        <v>1</v>
      </c>
      <c r="BC86" s="223">
        <f t="shared" si="21"/>
        <v>1</v>
      </c>
      <c r="BD86" s="223">
        <f t="shared" si="21"/>
        <v>1</v>
      </c>
      <c r="BE86" s="223">
        <f t="shared" si="21"/>
        <v>1</v>
      </c>
      <c r="BF86" s="223">
        <f t="shared" si="21"/>
        <v>1</v>
      </c>
      <c r="BG86" s="223">
        <f t="shared" si="21"/>
        <v>1</v>
      </c>
      <c r="BH86" s="223">
        <f t="shared" si="21"/>
        <v>1</v>
      </c>
      <c r="BI86" s="223">
        <f t="shared" si="21"/>
        <v>1</v>
      </c>
      <c r="BJ86" s="223">
        <f t="shared" si="21"/>
        <v>1</v>
      </c>
      <c r="BK86" s="223">
        <f t="shared" si="21"/>
        <v>1</v>
      </c>
      <c r="BL86" s="223">
        <f t="shared" si="21"/>
        <v>1</v>
      </c>
      <c r="BM86" s="223">
        <f t="shared" si="21"/>
        <v>1</v>
      </c>
      <c r="BN86" s="223">
        <f t="shared" si="21"/>
        <v>1</v>
      </c>
      <c r="BO86" s="223">
        <f t="shared" si="21"/>
        <v>1</v>
      </c>
    </row>
    <row r="87" spans="2:67">
      <c r="B87" s="228">
        <v>30</v>
      </c>
      <c r="C87" s="266"/>
      <c r="D87" s="266"/>
      <c r="E87" s="266"/>
      <c r="F87" s="266"/>
      <c r="G87" s="267"/>
      <c r="H87" s="215"/>
      <c r="I87" s="214"/>
      <c r="J87" s="212"/>
      <c r="K87" s="212"/>
      <c r="L87" s="41"/>
      <c r="M87" s="41" t="str">
        <f t="shared" si="16"/>
        <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221" t="str">
        <f t="shared" si="18"/>
        <v/>
      </c>
      <c r="AX87" s="221" t="str">
        <f t="shared" si="19"/>
        <v/>
      </c>
      <c r="AY87" s="221"/>
      <c r="BA87" s="223">
        <f t="shared" si="21"/>
        <v>1</v>
      </c>
      <c r="BB87" s="223">
        <f t="shared" si="21"/>
        <v>1</v>
      </c>
      <c r="BC87" s="223">
        <f t="shared" si="21"/>
        <v>1</v>
      </c>
      <c r="BD87" s="223">
        <f t="shared" si="21"/>
        <v>1</v>
      </c>
      <c r="BE87" s="223">
        <f t="shared" si="21"/>
        <v>1</v>
      </c>
      <c r="BF87" s="223">
        <f t="shared" si="21"/>
        <v>1</v>
      </c>
      <c r="BG87" s="223">
        <f t="shared" si="21"/>
        <v>1</v>
      </c>
      <c r="BH87" s="223">
        <f t="shared" si="21"/>
        <v>1</v>
      </c>
      <c r="BI87" s="223">
        <f t="shared" si="21"/>
        <v>1</v>
      </c>
      <c r="BJ87" s="223">
        <f t="shared" si="21"/>
        <v>1</v>
      </c>
      <c r="BK87" s="223">
        <f t="shared" si="21"/>
        <v>1</v>
      </c>
      <c r="BL87" s="223">
        <f t="shared" si="21"/>
        <v>1</v>
      </c>
      <c r="BM87" s="223">
        <f t="shared" si="21"/>
        <v>1</v>
      </c>
      <c r="BN87" s="223">
        <f t="shared" si="21"/>
        <v>1</v>
      </c>
      <c r="BO87" s="223">
        <f t="shared" si="21"/>
        <v>1</v>
      </c>
    </row>
    <row r="88" spans="2:67">
      <c r="B88" s="228">
        <v>31</v>
      </c>
      <c r="C88" s="267"/>
      <c r="D88" s="268"/>
      <c r="E88" s="268"/>
      <c r="F88" s="268"/>
      <c r="G88" s="268"/>
      <c r="H88" s="215"/>
      <c r="I88" s="214"/>
      <c r="J88" s="212"/>
      <c r="K88" s="212"/>
      <c r="L88" s="41"/>
      <c r="M88" s="41" t="str">
        <f t="shared" si="16"/>
        <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221" t="str">
        <f t="shared" si="18"/>
        <v/>
      </c>
      <c r="AX88" s="221" t="str">
        <f t="shared" si="19"/>
        <v/>
      </c>
      <c r="AY88" s="221"/>
      <c r="BA88" s="223">
        <f t="shared" si="21"/>
        <v>1</v>
      </c>
      <c r="BB88" s="223">
        <f t="shared" si="21"/>
        <v>1</v>
      </c>
      <c r="BC88" s="223">
        <f t="shared" si="21"/>
        <v>1</v>
      </c>
      <c r="BD88" s="223">
        <f t="shared" si="21"/>
        <v>1</v>
      </c>
      <c r="BE88" s="223">
        <f t="shared" si="21"/>
        <v>1</v>
      </c>
      <c r="BF88" s="223">
        <f t="shared" si="21"/>
        <v>1</v>
      </c>
      <c r="BG88" s="223">
        <f t="shared" si="21"/>
        <v>1</v>
      </c>
      <c r="BH88" s="223">
        <f t="shared" si="21"/>
        <v>1</v>
      </c>
      <c r="BI88" s="223">
        <f t="shared" si="21"/>
        <v>1</v>
      </c>
      <c r="BJ88" s="223">
        <f t="shared" si="21"/>
        <v>1</v>
      </c>
      <c r="BK88" s="223">
        <f t="shared" si="21"/>
        <v>1</v>
      </c>
      <c r="BL88" s="223">
        <f t="shared" si="21"/>
        <v>1</v>
      </c>
      <c r="BM88" s="223">
        <f t="shared" si="21"/>
        <v>1</v>
      </c>
      <c r="BN88" s="223">
        <f t="shared" si="21"/>
        <v>1</v>
      </c>
      <c r="BO88" s="223">
        <f t="shared" si="21"/>
        <v>1</v>
      </c>
    </row>
    <row r="89" spans="2:67">
      <c r="B89" s="228">
        <v>32</v>
      </c>
      <c r="C89" s="266"/>
      <c r="D89" s="266"/>
      <c r="E89" s="266"/>
      <c r="F89" s="266"/>
      <c r="G89" s="267"/>
      <c r="H89" s="215"/>
      <c r="I89" s="214"/>
      <c r="J89" s="212"/>
      <c r="K89" s="212"/>
      <c r="L89" s="41"/>
      <c r="M89" s="41" t="str">
        <f t="shared" si="16"/>
        <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221" t="str">
        <f t="shared" si="18"/>
        <v/>
      </c>
      <c r="AX89" s="221" t="str">
        <f t="shared" si="19"/>
        <v/>
      </c>
      <c r="AY89" s="221"/>
      <c r="BA89" s="223">
        <f t="shared" si="21"/>
        <v>1</v>
      </c>
      <c r="BB89" s="223">
        <f t="shared" si="21"/>
        <v>1</v>
      </c>
      <c r="BC89" s="223">
        <f t="shared" si="21"/>
        <v>1</v>
      </c>
      <c r="BD89" s="223">
        <f t="shared" si="21"/>
        <v>1</v>
      </c>
      <c r="BE89" s="223">
        <f t="shared" si="21"/>
        <v>1</v>
      </c>
      <c r="BF89" s="223">
        <f t="shared" si="21"/>
        <v>1</v>
      </c>
      <c r="BG89" s="223">
        <f t="shared" si="21"/>
        <v>1</v>
      </c>
      <c r="BH89" s="223">
        <f t="shared" si="21"/>
        <v>1</v>
      </c>
      <c r="BI89" s="223">
        <f t="shared" si="21"/>
        <v>1</v>
      </c>
      <c r="BJ89" s="223">
        <f t="shared" si="21"/>
        <v>1</v>
      </c>
      <c r="BK89" s="223">
        <f t="shared" si="21"/>
        <v>1</v>
      </c>
      <c r="BL89" s="223">
        <f t="shared" si="21"/>
        <v>1</v>
      </c>
      <c r="BM89" s="223">
        <f t="shared" si="21"/>
        <v>1</v>
      </c>
      <c r="BN89" s="223">
        <f t="shared" si="21"/>
        <v>1</v>
      </c>
      <c r="BO89" s="223">
        <f t="shared" si="21"/>
        <v>1</v>
      </c>
    </row>
    <row r="90" spans="2:67">
      <c r="B90" s="228">
        <v>33</v>
      </c>
      <c r="C90" s="266"/>
      <c r="D90" s="266"/>
      <c r="E90" s="266"/>
      <c r="F90" s="266"/>
      <c r="G90" s="267"/>
      <c r="H90" s="215"/>
      <c r="I90" s="214"/>
      <c r="J90" s="212"/>
      <c r="K90" s="212"/>
      <c r="L90" s="41"/>
      <c r="M90" s="41" t="str">
        <f t="shared" si="16"/>
        <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221" t="str">
        <f t="shared" si="18"/>
        <v/>
      </c>
      <c r="AX90" s="221" t="str">
        <f t="shared" si="19"/>
        <v/>
      </c>
      <c r="AY90" s="221"/>
      <c r="BA90" s="223">
        <f t="shared" si="21"/>
        <v>1</v>
      </c>
      <c r="BB90" s="223">
        <f t="shared" si="21"/>
        <v>1</v>
      </c>
      <c r="BC90" s="223">
        <f t="shared" si="21"/>
        <v>1</v>
      </c>
      <c r="BD90" s="223">
        <f t="shared" si="21"/>
        <v>1</v>
      </c>
      <c r="BE90" s="223">
        <f t="shared" si="21"/>
        <v>1</v>
      </c>
      <c r="BF90" s="223">
        <f t="shared" si="21"/>
        <v>1</v>
      </c>
      <c r="BG90" s="223">
        <f t="shared" si="21"/>
        <v>1</v>
      </c>
      <c r="BH90" s="223">
        <f t="shared" si="21"/>
        <v>1</v>
      </c>
      <c r="BI90" s="223">
        <f t="shared" si="21"/>
        <v>1</v>
      </c>
      <c r="BJ90" s="223">
        <f t="shared" si="21"/>
        <v>1</v>
      </c>
      <c r="BK90" s="223">
        <f t="shared" si="21"/>
        <v>1</v>
      </c>
      <c r="BL90" s="223">
        <f t="shared" si="21"/>
        <v>1</v>
      </c>
      <c r="BM90" s="223">
        <f t="shared" si="21"/>
        <v>1</v>
      </c>
      <c r="BN90" s="223">
        <f t="shared" si="21"/>
        <v>1</v>
      </c>
      <c r="BO90" s="223">
        <f t="shared" si="21"/>
        <v>1</v>
      </c>
    </row>
    <row r="91" spans="2:67">
      <c r="B91" s="228">
        <v>34</v>
      </c>
      <c r="C91" s="267"/>
      <c r="D91" s="268"/>
      <c r="E91" s="268"/>
      <c r="F91" s="268"/>
      <c r="G91" s="268"/>
      <c r="H91" s="215"/>
      <c r="I91" s="214"/>
      <c r="J91" s="212"/>
      <c r="K91" s="212"/>
      <c r="L91" s="41"/>
      <c r="M91" s="41" t="str">
        <f t="shared" si="16"/>
        <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221" t="str">
        <f t="shared" si="18"/>
        <v/>
      </c>
      <c r="AX91" s="221" t="str">
        <f t="shared" si="19"/>
        <v/>
      </c>
      <c r="AY91" s="221"/>
      <c r="BA91" s="223">
        <f t="shared" si="21"/>
        <v>1</v>
      </c>
      <c r="BB91" s="223">
        <f t="shared" si="21"/>
        <v>1</v>
      </c>
      <c r="BC91" s="223">
        <f t="shared" si="21"/>
        <v>1</v>
      </c>
      <c r="BD91" s="223">
        <f t="shared" si="21"/>
        <v>1</v>
      </c>
      <c r="BE91" s="223">
        <f t="shared" si="21"/>
        <v>1</v>
      </c>
      <c r="BF91" s="223">
        <f t="shared" si="21"/>
        <v>1</v>
      </c>
      <c r="BG91" s="223">
        <f t="shared" si="21"/>
        <v>1</v>
      </c>
      <c r="BH91" s="223">
        <f t="shared" si="21"/>
        <v>1</v>
      </c>
      <c r="BI91" s="223">
        <f t="shared" si="21"/>
        <v>1</v>
      </c>
      <c r="BJ91" s="223">
        <f t="shared" si="21"/>
        <v>1</v>
      </c>
      <c r="BK91" s="223">
        <f t="shared" si="21"/>
        <v>1</v>
      </c>
      <c r="BL91" s="223">
        <f t="shared" si="21"/>
        <v>1</v>
      </c>
      <c r="BM91" s="223">
        <f t="shared" si="21"/>
        <v>1</v>
      </c>
      <c r="BN91" s="223">
        <f t="shared" si="21"/>
        <v>1</v>
      </c>
      <c r="BO91" s="223">
        <f t="shared" si="21"/>
        <v>1</v>
      </c>
    </row>
    <row r="92" spans="2:67">
      <c r="B92" s="228">
        <v>35</v>
      </c>
      <c r="C92" s="266"/>
      <c r="D92" s="266"/>
      <c r="E92" s="266"/>
      <c r="F92" s="266"/>
      <c r="G92" s="267"/>
      <c r="H92" s="215"/>
      <c r="I92" s="214"/>
      <c r="J92" s="212"/>
      <c r="K92" s="212"/>
      <c r="L92" s="41"/>
      <c r="M92" s="41" t="str">
        <f t="shared" si="16"/>
        <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221" t="str">
        <f t="shared" si="18"/>
        <v/>
      </c>
      <c r="AX92" s="221" t="str">
        <f t="shared" si="19"/>
        <v/>
      </c>
      <c r="AY92" s="221"/>
      <c r="BA92" s="223">
        <f t="shared" si="21"/>
        <v>1</v>
      </c>
      <c r="BB92" s="223">
        <f t="shared" si="21"/>
        <v>1</v>
      </c>
      <c r="BC92" s="223">
        <f t="shared" si="21"/>
        <v>1</v>
      </c>
      <c r="BD92" s="223">
        <f t="shared" si="21"/>
        <v>1</v>
      </c>
      <c r="BE92" s="223">
        <f t="shared" si="21"/>
        <v>1</v>
      </c>
      <c r="BF92" s="223">
        <f t="shared" si="21"/>
        <v>1</v>
      </c>
      <c r="BG92" s="223">
        <f t="shared" si="21"/>
        <v>1</v>
      </c>
      <c r="BH92" s="223">
        <f t="shared" si="21"/>
        <v>1</v>
      </c>
      <c r="BI92" s="223">
        <f t="shared" si="21"/>
        <v>1</v>
      </c>
      <c r="BJ92" s="223">
        <f t="shared" si="21"/>
        <v>1</v>
      </c>
      <c r="BK92" s="223">
        <f t="shared" si="21"/>
        <v>1</v>
      </c>
      <c r="BL92" s="223">
        <f t="shared" si="21"/>
        <v>1</v>
      </c>
      <c r="BM92" s="223">
        <f t="shared" si="21"/>
        <v>1</v>
      </c>
      <c r="BN92" s="223">
        <f t="shared" si="21"/>
        <v>1</v>
      </c>
      <c r="BO92" s="223">
        <f t="shared" si="21"/>
        <v>1</v>
      </c>
    </row>
    <row r="93" spans="2:67">
      <c r="B93" s="228">
        <v>36</v>
      </c>
      <c r="C93" s="266"/>
      <c r="D93" s="266"/>
      <c r="E93" s="266"/>
      <c r="F93" s="266"/>
      <c r="G93" s="267"/>
      <c r="H93" s="215"/>
      <c r="I93" s="214"/>
      <c r="J93" s="212"/>
      <c r="K93" s="212"/>
      <c r="L93" s="41"/>
      <c r="M93" s="41" t="str">
        <f t="shared" si="16"/>
        <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221" t="str">
        <f t="shared" si="18"/>
        <v/>
      </c>
      <c r="AX93" s="221" t="str">
        <f t="shared" si="19"/>
        <v/>
      </c>
      <c r="AY93" s="221"/>
      <c r="BA93" s="223">
        <f t="shared" si="21"/>
        <v>1</v>
      </c>
      <c r="BB93" s="223">
        <f t="shared" si="21"/>
        <v>1</v>
      </c>
      <c r="BC93" s="223">
        <f t="shared" si="21"/>
        <v>1</v>
      </c>
      <c r="BD93" s="223">
        <f t="shared" si="21"/>
        <v>1</v>
      </c>
      <c r="BE93" s="223">
        <f t="shared" si="21"/>
        <v>1</v>
      </c>
      <c r="BF93" s="223">
        <f t="shared" si="21"/>
        <v>1</v>
      </c>
      <c r="BG93" s="223">
        <f t="shared" si="21"/>
        <v>1</v>
      </c>
      <c r="BH93" s="223">
        <f t="shared" si="21"/>
        <v>1</v>
      </c>
      <c r="BI93" s="223">
        <f t="shared" si="21"/>
        <v>1</v>
      </c>
      <c r="BJ93" s="223">
        <f t="shared" si="21"/>
        <v>1</v>
      </c>
      <c r="BK93" s="223">
        <f t="shared" si="21"/>
        <v>1</v>
      </c>
      <c r="BL93" s="223">
        <f t="shared" si="21"/>
        <v>1</v>
      </c>
      <c r="BM93" s="223">
        <f t="shared" si="21"/>
        <v>1</v>
      </c>
      <c r="BN93" s="223">
        <f t="shared" si="21"/>
        <v>1</v>
      </c>
      <c r="BO93" s="223">
        <f t="shared" si="21"/>
        <v>1</v>
      </c>
    </row>
    <row r="94" spans="2:67">
      <c r="B94" s="228">
        <v>37</v>
      </c>
      <c r="C94" s="267"/>
      <c r="D94" s="268"/>
      <c r="E94" s="268"/>
      <c r="F94" s="268"/>
      <c r="G94" s="268"/>
      <c r="H94" s="215"/>
      <c r="I94" s="214"/>
      <c r="J94" s="212"/>
      <c r="K94" s="212"/>
      <c r="L94" s="41"/>
      <c r="M94" s="41" t="str">
        <f t="shared" si="16"/>
        <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221" t="str">
        <f t="shared" si="18"/>
        <v/>
      </c>
      <c r="AX94" s="221" t="str">
        <f t="shared" si="19"/>
        <v/>
      </c>
      <c r="AY94" s="221"/>
      <c r="BA94" s="223">
        <f t="shared" si="21"/>
        <v>1</v>
      </c>
      <c r="BB94" s="223">
        <f t="shared" si="21"/>
        <v>1</v>
      </c>
      <c r="BC94" s="223">
        <f t="shared" si="21"/>
        <v>1</v>
      </c>
      <c r="BD94" s="223">
        <f t="shared" si="21"/>
        <v>1</v>
      </c>
      <c r="BE94" s="223">
        <f t="shared" si="21"/>
        <v>1</v>
      </c>
      <c r="BF94" s="223">
        <f t="shared" si="21"/>
        <v>1</v>
      </c>
      <c r="BG94" s="223">
        <f t="shared" si="21"/>
        <v>1</v>
      </c>
      <c r="BH94" s="223">
        <f t="shared" si="21"/>
        <v>1</v>
      </c>
      <c r="BI94" s="223">
        <f t="shared" si="21"/>
        <v>1</v>
      </c>
      <c r="BJ94" s="223">
        <f t="shared" si="21"/>
        <v>1</v>
      </c>
      <c r="BK94" s="223">
        <f t="shared" si="21"/>
        <v>1</v>
      </c>
      <c r="BL94" s="223">
        <f t="shared" si="21"/>
        <v>1</v>
      </c>
      <c r="BM94" s="223">
        <f t="shared" si="21"/>
        <v>1</v>
      </c>
      <c r="BN94" s="223">
        <f t="shared" si="21"/>
        <v>1</v>
      </c>
      <c r="BO94" s="223">
        <f t="shared" si="21"/>
        <v>1</v>
      </c>
    </row>
    <row r="95" spans="2:67">
      <c r="B95" s="228">
        <v>38</v>
      </c>
      <c r="C95" s="266"/>
      <c r="D95" s="266"/>
      <c r="E95" s="266"/>
      <c r="F95" s="266"/>
      <c r="G95" s="267"/>
      <c r="H95" s="215"/>
      <c r="I95" s="214"/>
      <c r="J95" s="212"/>
      <c r="K95" s="212"/>
      <c r="L95" s="41"/>
      <c r="M95" s="41" t="str">
        <f t="shared" si="16"/>
        <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221" t="str">
        <f t="shared" si="18"/>
        <v/>
      </c>
      <c r="AX95" s="221" t="str">
        <f t="shared" si="19"/>
        <v/>
      </c>
      <c r="AY95" s="221"/>
      <c r="BA95" s="223">
        <f t="shared" ref="BA95:BO111" si="22">IF(AND($H95&lt;&gt;"",$I95&lt;&gt;"",$J95&lt;&gt;"",$K95&lt;&gt;""),10^($H95+$I95/(1+EXP($J95+$K95*LOG10(BA$57)))),1)</f>
        <v>1</v>
      </c>
      <c r="BB95" s="223">
        <f t="shared" si="22"/>
        <v>1</v>
      </c>
      <c r="BC95" s="223">
        <f t="shared" si="22"/>
        <v>1</v>
      </c>
      <c r="BD95" s="223">
        <f t="shared" si="22"/>
        <v>1</v>
      </c>
      <c r="BE95" s="223">
        <f t="shared" si="22"/>
        <v>1</v>
      </c>
      <c r="BF95" s="223">
        <f t="shared" si="22"/>
        <v>1</v>
      </c>
      <c r="BG95" s="223">
        <f t="shared" si="22"/>
        <v>1</v>
      </c>
      <c r="BH95" s="223">
        <f t="shared" si="22"/>
        <v>1</v>
      </c>
      <c r="BI95" s="223">
        <f t="shared" si="22"/>
        <v>1</v>
      </c>
      <c r="BJ95" s="223">
        <f t="shared" si="22"/>
        <v>1</v>
      </c>
      <c r="BK95" s="223">
        <f t="shared" si="22"/>
        <v>1</v>
      </c>
      <c r="BL95" s="223">
        <f t="shared" si="22"/>
        <v>1</v>
      </c>
      <c r="BM95" s="223">
        <f t="shared" si="22"/>
        <v>1</v>
      </c>
      <c r="BN95" s="223">
        <f t="shared" si="22"/>
        <v>1</v>
      </c>
      <c r="BO95" s="223">
        <f t="shared" si="22"/>
        <v>1</v>
      </c>
    </row>
    <row r="96" spans="2:67">
      <c r="B96" s="228">
        <v>39</v>
      </c>
      <c r="C96" s="266"/>
      <c r="D96" s="266"/>
      <c r="E96" s="266"/>
      <c r="F96" s="266"/>
      <c r="G96" s="267"/>
      <c r="H96" s="215"/>
      <c r="I96" s="214"/>
      <c r="J96" s="212"/>
      <c r="K96" s="212"/>
      <c r="L96" s="41"/>
      <c r="M96" s="41" t="str">
        <f t="shared" si="16"/>
        <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221" t="str">
        <f t="shared" si="18"/>
        <v/>
      </c>
      <c r="AX96" s="221" t="str">
        <f t="shared" si="19"/>
        <v/>
      </c>
      <c r="AY96" s="221"/>
      <c r="BA96" s="223">
        <f t="shared" si="22"/>
        <v>1</v>
      </c>
      <c r="BB96" s="223">
        <f t="shared" si="22"/>
        <v>1</v>
      </c>
      <c r="BC96" s="223">
        <f t="shared" si="22"/>
        <v>1</v>
      </c>
      <c r="BD96" s="223">
        <f t="shared" si="22"/>
        <v>1</v>
      </c>
      <c r="BE96" s="223">
        <f t="shared" si="22"/>
        <v>1</v>
      </c>
      <c r="BF96" s="223">
        <f t="shared" si="22"/>
        <v>1</v>
      </c>
      <c r="BG96" s="223">
        <f t="shared" si="22"/>
        <v>1</v>
      </c>
      <c r="BH96" s="223">
        <f t="shared" si="22"/>
        <v>1</v>
      </c>
      <c r="BI96" s="223">
        <f t="shared" si="22"/>
        <v>1</v>
      </c>
      <c r="BJ96" s="223">
        <f t="shared" si="22"/>
        <v>1</v>
      </c>
      <c r="BK96" s="223">
        <f t="shared" si="22"/>
        <v>1</v>
      </c>
      <c r="BL96" s="223">
        <f t="shared" si="22"/>
        <v>1</v>
      </c>
      <c r="BM96" s="223">
        <f t="shared" si="22"/>
        <v>1</v>
      </c>
      <c r="BN96" s="223">
        <f t="shared" si="22"/>
        <v>1</v>
      </c>
      <c r="BO96" s="223">
        <f t="shared" si="22"/>
        <v>1</v>
      </c>
    </row>
    <row r="97" spans="2:67">
      <c r="B97" s="228">
        <v>40</v>
      </c>
      <c r="C97" s="267"/>
      <c r="D97" s="268"/>
      <c r="E97" s="268"/>
      <c r="F97" s="268"/>
      <c r="G97" s="268"/>
      <c r="H97" s="215"/>
      <c r="I97" s="214"/>
      <c r="J97" s="212"/>
      <c r="K97" s="212"/>
      <c r="L97" s="41"/>
      <c r="M97" s="41" t="str">
        <f t="shared" si="16"/>
        <v/>
      </c>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221" t="str">
        <f t="shared" si="18"/>
        <v/>
      </c>
      <c r="AX97" s="221" t="str">
        <f t="shared" si="19"/>
        <v/>
      </c>
      <c r="AY97" s="221"/>
      <c r="BA97" s="223">
        <f t="shared" si="22"/>
        <v>1</v>
      </c>
      <c r="BB97" s="223">
        <f t="shared" si="22"/>
        <v>1</v>
      </c>
      <c r="BC97" s="223">
        <f t="shared" si="22"/>
        <v>1</v>
      </c>
      <c r="BD97" s="223">
        <f t="shared" si="22"/>
        <v>1</v>
      </c>
      <c r="BE97" s="223">
        <f t="shared" si="22"/>
        <v>1</v>
      </c>
      <c r="BF97" s="223">
        <f t="shared" si="22"/>
        <v>1</v>
      </c>
      <c r="BG97" s="223">
        <f t="shared" si="22"/>
        <v>1</v>
      </c>
      <c r="BH97" s="223">
        <f t="shared" si="22"/>
        <v>1</v>
      </c>
      <c r="BI97" s="223">
        <f t="shared" si="22"/>
        <v>1</v>
      </c>
      <c r="BJ97" s="223">
        <f t="shared" si="22"/>
        <v>1</v>
      </c>
      <c r="BK97" s="223">
        <f t="shared" si="22"/>
        <v>1</v>
      </c>
      <c r="BL97" s="223">
        <f t="shared" si="22"/>
        <v>1</v>
      </c>
      <c r="BM97" s="223">
        <f t="shared" si="22"/>
        <v>1</v>
      </c>
      <c r="BN97" s="223">
        <f t="shared" si="22"/>
        <v>1</v>
      </c>
      <c r="BO97" s="223">
        <f t="shared" si="22"/>
        <v>1</v>
      </c>
    </row>
    <row r="98" spans="2:67">
      <c r="B98" s="228">
        <v>41</v>
      </c>
      <c r="C98" s="266"/>
      <c r="D98" s="266"/>
      <c r="E98" s="266"/>
      <c r="F98" s="266"/>
      <c r="G98" s="267"/>
      <c r="H98" s="215"/>
      <c r="I98" s="214"/>
      <c r="J98" s="212"/>
      <c r="K98" s="212"/>
      <c r="L98" s="41"/>
      <c r="M98" s="41" t="str">
        <f t="shared" si="16"/>
        <v/>
      </c>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221" t="str">
        <f t="shared" si="18"/>
        <v/>
      </c>
      <c r="AX98" s="221" t="str">
        <f t="shared" si="19"/>
        <v/>
      </c>
      <c r="AY98" s="221"/>
      <c r="BA98" s="223">
        <f t="shared" si="22"/>
        <v>1</v>
      </c>
      <c r="BB98" s="223">
        <f t="shared" si="22"/>
        <v>1</v>
      </c>
      <c r="BC98" s="223">
        <f t="shared" si="22"/>
        <v>1</v>
      </c>
      <c r="BD98" s="223">
        <f t="shared" si="22"/>
        <v>1</v>
      </c>
      <c r="BE98" s="223">
        <f t="shared" si="22"/>
        <v>1</v>
      </c>
      <c r="BF98" s="223">
        <f t="shared" si="22"/>
        <v>1</v>
      </c>
      <c r="BG98" s="223">
        <f t="shared" si="22"/>
        <v>1</v>
      </c>
      <c r="BH98" s="223">
        <f t="shared" si="22"/>
        <v>1</v>
      </c>
      <c r="BI98" s="223">
        <f t="shared" si="22"/>
        <v>1</v>
      </c>
      <c r="BJ98" s="223">
        <f t="shared" si="22"/>
        <v>1</v>
      </c>
      <c r="BK98" s="223">
        <f t="shared" si="22"/>
        <v>1</v>
      </c>
      <c r="BL98" s="223">
        <f t="shared" si="22"/>
        <v>1</v>
      </c>
      <c r="BM98" s="223">
        <f t="shared" si="22"/>
        <v>1</v>
      </c>
      <c r="BN98" s="223">
        <f t="shared" si="22"/>
        <v>1</v>
      </c>
      <c r="BO98" s="223">
        <f t="shared" si="22"/>
        <v>1</v>
      </c>
    </row>
    <row r="99" spans="2:67">
      <c r="B99" s="228">
        <v>42</v>
      </c>
      <c r="C99" s="266"/>
      <c r="D99" s="266"/>
      <c r="E99" s="266"/>
      <c r="F99" s="266"/>
      <c r="G99" s="267"/>
      <c r="H99" s="215"/>
      <c r="I99" s="214"/>
      <c r="J99" s="212"/>
      <c r="K99" s="212"/>
      <c r="L99" s="41"/>
      <c r="M99" s="41" t="str">
        <f t="shared" si="16"/>
        <v/>
      </c>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221" t="str">
        <f t="shared" si="18"/>
        <v/>
      </c>
      <c r="AX99" s="221" t="str">
        <f t="shared" si="19"/>
        <v/>
      </c>
      <c r="AY99" s="221"/>
      <c r="BA99" s="223">
        <f t="shared" si="22"/>
        <v>1</v>
      </c>
      <c r="BB99" s="223">
        <f t="shared" si="22"/>
        <v>1</v>
      </c>
      <c r="BC99" s="223">
        <f t="shared" si="22"/>
        <v>1</v>
      </c>
      <c r="BD99" s="223">
        <f t="shared" si="22"/>
        <v>1</v>
      </c>
      <c r="BE99" s="223">
        <f t="shared" si="22"/>
        <v>1</v>
      </c>
      <c r="BF99" s="223">
        <f t="shared" si="22"/>
        <v>1</v>
      </c>
      <c r="BG99" s="223">
        <f t="shared" si="22"/>
        <v>1</v>
      </c>
      <c r="BH99" s="223">
        <f t="shared" si="22"/>
        <v>1</v>
      </c>
      <c r="BI99" s="223">
        <f t="shared" si="22"/>
        <v>1</v>
      </c>
      <c r="BJ99" s="223">
        <f t="shared" si="22"/>
        <v>1</v>
      </c>
      <c r="BK99" s="223">
        <f t="shared" si="22"/>
        <v>1</v>
      </c>
      <c r="BL99" s="223">
        <f t="shared" si="22"/>
        <v>1</v>
      </c>
      <c r="BM99" s="223">
        <f t="shared" si="22"/>
        <v>1</v>
      </c>
      <c r="BN99" s="223">
        <f t="shared" si="22"/>
        <v>1</v>
      </c>
      <c r="BO99" s="223">
        <f t="shared" si="22"/>
        <v>1</v>
      </c>
    </row>
    <row r="100" spans="2:67">
      <c r="B100" s="228">
        <v>43</v>
      </c>
      <c r="C100" s="267"/>
      <c r="D100" s="268"/>
      <c r="E100" s="268"/>
      <c r="F100" s="268"/>
      <c r="G100" s="268"/>
      <c r="H100" s="215"/>
      <c r="I100" s="214"/>
      <c r="J100" s="212"/>
      <c r="K100" s="212"/>
      <c r="L100" s="41"/>
      <c r="M100" s="41" t="str">
        <f t="shared" si="16"/>
        <v/>
      </c>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221" t="str">
        <f t="shared" si="18"/>
        <v/>
      </c>
      <c r="AX100" s="221" t="str">
        <f t="shared" si="19"/>
        <v/>
      </c>
      <c r="AY100" s="221"/>
      <c r="BA100" s="223">
        <f t="shared" si="22"/>
        <v>1</v>
      </c>
      <c r="BB100" s="223">
        <f t="shared" si="22"/>
        <v>1</v>
      </c>
      <c r="BC100" s="223">
        <f t="shared" si="22"/>
        <v>1</v>
      </c>
      <c r="BD100" s="223">
        <f t="shared" si="22"/>
        <v>1</v>
      </c>
      <c r="BE100" s="223">
        <f t="shared" si="22"/>
        <v>1</v>
      </c>
      <c r="BF100" s="223">
        <f t="shared" si="22"/>
        <v>1</v>
      </c>
      <c r="BG100" s="223">
        <f t="shared" si="22"/>
        <v>1</v>
      </c>
      <c r="BH100" s="223">
        <f t="shared" si="22"/>
        <v>1</v>
      </c>
      <c r="BI100" s="223">
        <f t="shared" si="22"/>
        <v>1</v>
      </c>
      <c r="BJ100" s="223">
        <f t="shared" si="22"/>
        <v>1</v>
      </c>
      <c r="BK100" s="223">
        <f t="shared" si="22"/>
        <v>1</v>
      </c>
      <c r="BL100" s="223">
        <f t="shared" si="22"/>
        <v>1</v>
      </c>
      <c r="BM100" s="223">
        <f t="shared" si="22"/>
        <v>1</v>
      </c>
      <c r="BN100" s="223">
        <f t="shared" si="22"/>
        <v>1</v>
      </c>
      <c r="BO100" s="223">
        <f t="shared" si="22"/>
        <v>1</v>
      </c>
    </row>
    <row r="101" spans="2:67">
      <c r="B101" s="228">
        <v>44</v>
      </c>
      <c r="C101" s="266"/>
      <c r="D101" s="266"/>
      <c r="E101" s="266"/>
      <c r="F101" s="266"/>
      <c r="G101" s="267"/>
      <c r="H101" s="215"/>
      <c r="I101" s="214"/>
      <c r="J101" s="212"/>
      <c r="K101" s="212"/>
      <c r="L101" s="41"/>
      <c r="M101" s="41" t="str">
        <f t="shared" si="16"/>
        <v/>
      </c>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221" t="str">
        <f t="shared" si="18"/>
        <v/>
      </c>
      <c r="AX101" s="221" t="str">
        <f t="shared" si="19"/>
        <v/>
      </c>
      <c r="AY101" s="221"/>
      <c r="BA101" s="223">
        <f t="shared" si="22"/>
        <v>1</v>
      </c>
      <c r="BB101" s="223">
        <f t="shared" si="22"/>
        <v>1</v>
      </c>
      <c r="BC101" s="223">
        <f t="shared" si="22"/>
        <v>1</v>
      </c>
      <c r="BD101" s="223">
        <f t="shared" si="22"/>
        <v>1</v>
      </c>
      <c r="BE101" s="223">
        <f t="shared" si="22"/>
        <v>1</v>
      </c>
      <c r="BF101" s="223">
        <f t="shared" si="22"/>
        <v>1</v>
      </c>
      <c r="BG101" s="223">
        <f t="shared" si="22"/>
        <v>1</v>
      </c>
      <c r="BH101" s="223">
        <f t="shared" si="22"/>
        <v>1</v>
      </c>
      <c r="BI101" s="223">
        <f t="shared" si="22"/>
        <v>1</v>
      </c>
      <c r="BJ101" s="223">
        <f t="shared" si="22"/>
        <v>1</v>
      </c>
      <c r="BK101" s="223">
        <f t="shared" si="22"/>
        <v>1</v>
      </c>
      <c r="BL101" s="223">
        <f t="shared" si="22"/>
        <v>1</v>
      </c>
      <c r="BM101" s="223">
        <f t="shared" si="22"/>
        <v>1</v>
      </c>
      <c r="BN101" s="223">
        <f t="shared" si="22"/>
        <v>1</v>
      </c>
      <c r="BO101" s="223">
        <f t="shared" si="22"/>
        <v>1</v>
      </c>
    </row>
    <row r="102" spans="2:67">
      <c r="B102" s="228">
        <v>45</v>
      </c>
      <c r="C102" s="266"/>
      <c r="D102" s="266"/>
      <c r="E102" s="266"/>
      <c r="F102" s="266"/>
      <c r="G102" s="267"/>
      <c r="H102" s="215"/>
      <c r="I102" s="214"/>
      <c r="J102" s="212"/>
      <c r="K102" s="212"/>
      <c r="L102" s="41"/>
      <c r="M102" s="41" t="str">
        <f t="shared" si="16"/>
        <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221" t="str">
        <f t="shared" si="18"/>
        <v/>
      </c>
      <c r="AX102" s="221" t="str">
        <f t="shared" si="19"/>
        <v/>
      </c>
      <c r="AY102" s="221"/>
      <c r="BA102" s="223">
        <f t="shared" si="22"/>
        <v>1</v>
      </c>
      <c r="BB102" s="223">
        <f t="shared" si="22"/>
        <v>1</v>
      </c>
      <c r="BC102" s="223">
        <f t="shared" si="22"/>
        <v>1</v>
      </c>
      <c r="BD102" s="223">
        <f t="shared" si="22"/>
        <v>1</v>
      </c>
      <c r="BE102" s="223">
        <f t="shared" si="22"/>
        <v>1</v>
      </c>
      <c r="BF102" s="223">
        <f t="shared" si="22"/>
        <v>1</v>
      </c>
      <c r="BG102" s="223">
        <f t="shared" si="22"/>
        <v>1</v>
      </c>
      <c r="BH102" s="223">
        <f t="shared" si="22"/>
        <v>1</v>
      </c>
      <c r="BI102" s="223">
        <f t="shared" si="22"/>
        <v>1</v>
      </c>
      <c r="BJ102" s="223">
        <f t="shared" si="22"/>
        <v>1</v>
      </c>
      <c r="BK102" s="223">
        <f t="shared" si="22"/>
        <v>1</v>
      </c>
      <c r="BL102" s="223">
        <f t="shared" si="22"/>
        <v>1</v>
      </c>
      <c r="BM102" s="223">
        <f t="shared" si="22"/>
        <v>1</v>
      </c>
      <c r="BN102" s="223">
        <f t="shared" si="22"/>
        <v>1</v>
      </c>
      <c r="BO102" s="223">
        <f t="shared" si="22"/>
        <v>1</v>
      </c>
    </row>
    <row r="103" spans="2:67">
      <c r="B103" s="228">
        <v>46</v>
      </c>
      <c r="C103" s="267"/>
      <c r="D103" s="268"/>
      <c r="E103" s="268"/>
      <c r="F103" s="268"/>
      <c r="G103" s="268"/>
      <c r="H103" s="215"/>
      <c r="I103" s="214"/>
      <c r="J103" s="212"/>
      <c r="K103" s="212"/>
      <c r="L103" s="41"/>
      <c r="M103" s="41" t="str">
        <f t="shared" si="16"/>
        <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221" t="str">
        <f t="shared" si="18"/>
        <v/>
      </c>
      <c r="AX103" s="221" t="str">
        <f t="shared" si="19"/>
        <v/>
      </c>
      <c r="AY103" s="221"/>
      <c r="BA103" s="223">
        <f t="shared" si="22"/>
        <v>1</v>
      </c>
      <c r="BB103" s="223">
        <f t="shared" si="22"/>
        <v>1</v>
      </c>
      <c r="BC103" s="223">
        <f t="shared" si="22"/>
        <v>1</v>
      </c>
      <c r="BD103" s="223">
        <f t="shared" si="22"/>
        <v>1</v>
      </c>
      <c r="BE103" s="223">
        <f t="shared" si="22"/>
        <v>1</v>
      </c>
      <c r="BF103" s="223">
        <f t="shared" si="22"/>
        <v>1</v>
      </c>
      <c r="BG103" s="223">
        <f t="shared" si="22"/>
        <v>1</v>
      </c>
      <c r="BH103" s="223">
        <f t="shared" si="22"/>
        <v>1</v>
      </c>
      <c r="BI103" s="223">
        <f t="shared" si="22"/>
        <v>1</v>
      </c>
      <c r="BJ103" s="223">
        <f t="shared" si="22"/>
        <v>1</v>
      </c>
      <c r="BK103" s="223">
        <f t="shared" si="22"/>
        <v>1</v>
      </c>
      <c r="BL103" s="223">
        <f t="shared" si="22"/>
        <v>1</v>
      </c>
      <c r="BM103" s="223">
        <f t="shared" si="22"/>
        <v>1</v>
      </c>
      <c r="BN103" s="223">
        <f t="shared" si="22"/>
        <v>1</v>
      </c>
      <c r="BO103" s="223">
        <f t="shared" si="22"/>
        <v>1</v>
      </c>
    </row>
    <row r="104" spans="2:67">
      <c r="B104" s="228">
        <v>47</v>
      </c>
      <c r="C104" s="266"/>
      <c r="D104" s="266"/>
      <c r="E104" s="266"/>
      <c r="F104" s="266"/>
      <c r="G104" s="267"/>
      <c r="H104" s="215"/>
      <c r="I104" s="214"/>
      <c r="J104" s="212"/>
      <c r="K104" s="212"/>
      <c r="L104" s="41"/>
      <c r="M104" s="41" t="str">
        <f t="shared" si="16"/>
        <v/>
      </c>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221" t="str">
        <f t="shared" si="18"/>
        <v/>
      </c>
      <c r="AX104" s="221" t="str">
        <f t="shared" si="19"/>
        <v/>
      </c>
      <c r="AY104" s="221"/>
      <c r="BA104" s="223">
        <f t="shared" si="22"/>
        <v>1</v>
      </c>
      <c r="BB104" s="223">
        <f t="shared" si="22"/>
        <v>1</v>
      </c>
      <c r="BC104" s="223">
        <f t="shared" si="22"/>
        <v>1</v>
      </c>
      <c r="BD104" s="223">
        <f t="shared" si="22"/>
        <v>1</v>
      </c>
      <c r="BE104" s="223">
        <f t="shared" si="22"/>
        <v>1</v>
      </c>
      <c r="BF104" s="223">
        <f t="shared" si="22"/>
        <v>1</v>
      </c>
      <c r="BG104" s="223">
        <f t="shared" si="22"/>
        <v>1</v>
      </c>
      <c r="BH104" s="223">
        <f t="shared" si="22"/>
        <v>1</v>
      </c>
      <c r="BI104" s="223">
        <f t="shared" si="22"/>
        <v>1</v>
      </c>
      <c r="BJ104" s="223">
        <f t="shared" si="22"/>
        <v>1</v>
      </c>
      <c r="BK104" s="223">
        <f t="shared" si="22"/>
        <v>1</v>
      </c>
      <c r="BL104" s="223">
        <f t="shared" si="22"/>
        <v>1</v>
      </c>
      <c r="BM104" s="223">
        <f t="shared" si="22"/>
        <v>1</v>
      </c>
      <c r="BN104" s="223">
        <f t="shared" si="22"/>
        <v>1</v>
      </c>
      <c r="BO104" s="223">
        <f t="shared" si="22"/>
        <v>1</v>
      </c>
    </row>
    <row r="105" spans="2:67">
      <c r="B105" s="228">
        <v>48</v>
      </c>
      <c r="C105" s="266"/>
      <c r="D105" s="266"/>
      <c r="E105" s="266"/>
      <c r="F105" s="266"/>
      <c r="G105" s="267"/>
      <c r="H105" s="215"/>
      <c r="I105" s="214"/>
      <c r="J105" s="212"/>
      <c r="K105" s="212"/>
      <c r="L105" s="41"/>
      <c r="M105" s="41" t="str">
        <f t="shared" si="16"/>
        <v/>
      </c>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221" t="str">
        <f t="shared" si="18"/>
        <v/>
      </c>
      <c r="AX105" s="221" t="str">
        <f t="shared" si="19"/>
        <v/>
      </c>
      <c r="AY105" s="221"/>
      <c r="BA105" s="223">
        <f t="shared" si="22"/>
        <v>1</v>
      </c>
      <c r="BB105" s="223">
        <f t="shared" si="22"/>
        <v>1</v>
      </c>
      <c r="BC105" s="223">
        <f t="shared" si="22"/>
        <v>1</v>
      </c>
      <c r="BD105" s="223">
        <f t="shared" si="22"/>
        <v>1</v>
      </c>
      <c r="BE105" s="223">
        <f t="shared" si="22"/>
        <v>1</v>
      </c>
      <c r="BF105" s="223">
        <f t="shared" si="22"/>
        <v>1</v>
      </c>
      <c r="BG105" s="223">
        <f t="shared" si="22"/>
        <v>1</v>
      </c>
      <c r="BH105" s="223">
        <f t="shared" si="22"/>
        <v>1</v>
      </c>
      <c r="BI105" s="223">
        <f t="shared" si="22"/>
        <v>1</v>
      </c>
      <c r="BJ105" s="223">
        <f t="shared" si="22"/>
        <v>1</v>
      </c>
      <c r="BK105" s="223">
        <f t="shared" si="22"/>
        <v>1</v>
      </c>
      <c r="BL105" s="223">
        <f t="shared" si="22"/>
        <v>1</v>
      </c>
      <c r="BM105" s="223">
        <f t="shared" si="22"/>
        <v>1</v>
      </c>
      <c r="BN105" s="223">
        <f t="shared" si="22"/>
        <v>1</v>
      </c>
      <c r="BO105" s="223">
        <f t="shared" si="22"/>
        <v>1</v>
      </c>
    </row>
    <row r="106" spans="2:67">
      <c r="B106" s="228">
        <v>49</v>
      </c>
      <c r="C106" s="267"/>
      <c r="D106" s="268"/>
      <c r="E106" s="268"/>
      <c r="F106" s="268"/>
      <c r="G106" s="268"/>
      <c r="H106" s="215"/>
      <c r="I106" s="214"/>
      <c r="J106" s="212"/>
      <c r="K106" s="212"/>
      <c r="L106" s="41"/>
      <c r="M106" s="41" t="str">
        <f t="shared" si="16"/>
        <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221" t="str">
        <f t="shared" si="18"/>
        <v/>
      </c>
      <c r="AX106" s="221" t="str">
        <f t="shared" si="19"/>
        <v/>
      </c>
      <c r="AY106" s="221"/>
      <c r="BA106" s="223">
        <f t="shared" si="22"/>
        <v>1</v>
      </c>
      <c r="BB106" s="223">
        <f t="shared" si="22"/>
        <v>1</v>
      </c>
      <c r="BC106" s="223">
        <f t="shared" si="22"/>
        <v>1</v>
      </c>
      <c r="BD106" s="223">
        <f t="shared" si="22"/>
        <v>1</v>
      </c>
      <c r="BE106" s="223">
        <f t="shared" si="22"/>
        <v>1</v>
      </c>
      <c r="BF106" s="223">
        <f t="shared" si="22"/>
        <v>1</v>
      </c>
      <c r="BG106" s="223">
        <f t="shared" si="22"/>
        <v>1</v>
      </c>
      <c r="BH106" s="223">
        <f t="shared" si="22"/>
        <v>1</v>
      </c>
      <c r="BI106" s="223">
        <f t="shared" si="22"/>
        <v>1</v>
      </c>
      <c r="BJ106" s="223">
        <f t="shared" si="22"/>
        <v>1</v>
      </c>
      <c r="BK106" s="223">
        <f t="shared" si="22"/>
        <v>1</v>
      </c>
      <c r="BL106" s="223">
        <f t="shared" si="22"/>
        <v>1</v>
      </c>
      <c r="BM106" s="223">
        <f t="shared" si="22"/>
        <v>1</v>
      </c>
      <c r="BN106" s="223">
        <f t="shared" si="22"/>
        <v>1</v>
      </c>
      <c r="BO106" s="223">
        <f t="shared" si="22"/>
        <v>1</v>
      </c>
    </row>
    <row r="107" spans="2:67">
      <c r="B107" s="228">
        <v>50</v>
      </c>
      <c r="C107" s="266"/>
      <c r="D107" s="266"/>
      <c r="E107" s="266"/>
      <c r="F107" s="266"/>
      <c r="G107" s="267"/>
      <c r="H107" s="215"/>
      <c r="I107" s="214"/>
      <c r="J107" s="212"/>
      <c r="K107" s="212"/>
      <c r="L107" s="41"/>
      <c r="M107" s="41" t="str">
        <f t="shared" si="16"/>
        <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221" t="str">
        <f t="shared" si="18"/>
        <v/>
      </c>
      <c r="AX107" s="221" t="str">
        <f t="shared" si="19"/>
        <v/>
      </c>
      <c r="AY107" s="221"/>
      <c r="BA107" s="223">
        <f t="shared" si="22"/>
        <v>1</v>
      </c>
      <c r="BB107" s="223">
        <f t="shared" si="22"/>
        <v>1</v>
      </c>
      <c r="BC107" s="223">
        <f t="shared" si="22"/>
        <v>1</v>
      </c>
      <c r="BD107" s="223">
        <f t="shared" si="22"/>
        <v>1</v>
      </c>
      <c r="BE107" s="223">
        <f t="shared" si="22"/>
        <v>1</v>
      </c>
      <c r="BF107" s="223">
        <f t="shared" si="22"/>
        <v>1</v>
      </c>
      <c r="BG107" s="223">
        <f t="shared" si="22"/>
        <v>1</v>
      </c>
      <c r="BH107" s="223">
        <f t="shared" si="22"/>
        <v>1</v>
      </c>
      <c r="BI107" s="223">
        <f t="shared" si="22"/>
        <v>1</v>
      </c>
      <c r="BJ107" s="223">
        <f t="shared" si="22"/>
        <v>1</v>
      </c>
      <c r="BK107" s="223">
        <f t="shared" si="22"/>
        <v>1</v>
      </c>
      <c r="BL107" s="223">
        <f t="shared" si="22"/>
        <v>1</v>
      </c>
      <c r="BM107" s="223">
        <f t="shared" si="22"/>
        <v>1</v>
      </c>
      <c r="BN107" s="223">
        <f t="shared" si="22"/>
        <v>1</v>
      </c>
      <c r="BO107" s="223">
        <f t="shared" si="22"/>
        <v>1</v>
      </c>
    </row>
    <row r="108" spans="2:67">
      <c r="B108" s="228">
        <v>51</v>
      </c>
      <c r="C108" s="266"/>
      <c r="D108" s="266"/>
      <c r="E108" s="266"/>
      <c r="F108" s="266"/>
      <c r="G108" s="267"/>
      <c r="H108" s="215"/>
      <c r="I108" s="214"/>
      <c r="J108" s="212"/>
      <c r="K108" s="212"/>
      <c r="L108" s="41"/>
      <c r="M108" s="41" t="str">
        <f t="shared" si="16"/>
        <v/>
      </c>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221" t="str">
        <f t="shared" si="18"/>
        <v/>
      </c>
      <c r="AX108" s="221" t="str">
        <f t="shared" si="19"/>
        <v/>
      </c>
      <c r="AY108" s="221"/>
      <c r="BA108" s="223">
        <f t="shared" si="22"/>
        <v>1</v>
      </c>
      <c r="BB108" s="223">
        <f t="shared" si="22"/>
        <v>1</v>
      </c>
      <c r="BC108" s="223">
        <f t="shared" si="22"/>
        <v>1</v>
      </c>
      <c r="BD108" s="223">
        <f t="shared" si="22"/>
        <v>1</v>
      </c>
      <c r="BE108" s="223">
        <f t="shared" si="22"/>
        <v>1</v>
      </c>
      <c r="BF108" s="223">
        <f t="shared" si="22"/>
        <v>1</v>
      </c>
      <c r="BG108" s="223">
        <f t="shared" si="22"/>
        <v>1</v>
      </c>
      <c r="BH108" s="223">
        <f t="shared" si="22"/>
        <v>1</v>
      </c>
      <c r="BI108" s="223">
        <f t="shared" si="22"/>
        <v>1</v>
      </c>
      <c r="BJ108" s="223">
        <f t="shared" si="22"/>
        <v>1</v>
      </c>
      <c r="BK108" s="223">
        <f t="shared" si="22"/>
        <v>1</v>
      </c>
      <c r="BL108" s="223">
        <f t="shared" si="22"/>
        <v>1</v>
      </c>
      <c r="BM108" s="223">
        <f t="shared" si="22"/>
        <v>1</v>
      </c>
      <c r="BN108" s="223">
        <f t="shared" si="22"/>
        <v>1</v>
      </c>
      <c r="BO108" s="223">
        <f t="shared" si="22"/>
        <v>1</v>
      </c>
    </row>
    <row r="109" spans="2:67">
      <c r="B109" s="228">
        <v>52</v>
      </c>
      <c r="C109" s="267"/>
      <c r="D109" s="268"/>
      <c r="E109" s="268"/>
      <c r="F109" s="268"/>
      <c r="G109" s="268"/>
      <c r="H109" s="215"/>
      <c r="I109" s="214"/>
      <c r="J109" s="212"/>
      <c r="K109" s="212"/>
      <c r="L109" s="41"/>
      <c r="M109" s="41" t="str">
        <f t="shared" si="16"/>
        <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221" t="str">
        <f t="shared" si="18"/>
        <v/>
      </c>
      <c r="AX109" s="221" t="str">
        <f t="shared" si="19"/>
        <v/>
      </c>
      <c r="AY109" s="221"/>
      <c r="BA109" s="223">
        <f t="shared" si="22"/>
        <v>1</v>
      </c>
      <c r="BB109" s="223">
        <f t="shared" si="22"/>
        <v>1</v>
      </c>
      <c r="BC109" s="223">
        <f t="shared" si="22"/>
        <v>1</v>
      </c>
      <c r="BD109" s="223">
        <f t="shared" si="22"/>
        <v>1</v>
      </c>
      <c r="BE109" s="223">
        <f t="shared" si="22"/>
        <v>1</v>
      </c>
      <c r="BF109" s="223">
        <f t="shared" si="22"/>
        <v>1</v>
      </c>
      <c r="BG109" s="223">
        <f t="shared" si="22"/>
        <v>1</v>
      </c>
      <c r="BH109" s="223">
        <f t="shared" si="22"/>
        <v>1</v>
      </c>
      <c r="BI109" s="223">
        <f t="shared" si="22"/>
        <v>1</v>
      </c>
      <c r="BJ109" s="223">
        <f t="shared" si="22"/>
        <v>1</v>
      </c>
      <c r="BK109" s="223">
        <f t="shared" si="22"/>
        <v>1</v>
      </c>
      <c r="BL109" s="223">
        <f t="shared" si="22"/>
        <v>1</v>
      </c>
      <c r="BM109" s="223">
        <f t="shared" si="22"/>
        <v>1</v>
      </c>
      <c r="BN109" s="223">
        <f t="shared" si="22"/>
        <v>1</v>
      </c>
      <c r="BO109" s="223">
        <f t="shared" si="22"/>
        <v>1</v>
      </c>
    </row>
    <row r="110" spans="2:67">
      <c r="B110" s="228">
        <v>53</v>
      </c>
      <c r="C110" s="266"/>
      <c r="D110" s="266"/>
      <c r="E110" s="266"/>
      <c r="F110" s="266"/>
      <c r="G110" s="267"/>
      <c r="H110" s="215"/>
      <c r="I110" s="214"/>
      <c r="J110" s="212"/>
      <c r="K110" s="212"/>
      <c r="L110" s="41"/>
      <c r="M110" s="41" t="str">
        <f t="shared" si="16"/>
        <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221" t="str">
        <f t="shared" si="18"/>
        <v/>
      </c>
      <c r="AX110" s="221" t="str">
        <f t="shared" si="19"/>
        <v/>
      </c>
      <c r="AY110" s="221"/>
      <c r="BA110" s="223">
        <f t="shared" si="22"/>
        <v>1</v>
      </c>
      <c r="BB110" s="223">
        <f t="shared" si="22"/>
        <v>1</v>
      </c>
      <c r="BC110" s="223">
        <f t="shared" si="22"/>
        <v>1</v>
      </c>
      <c r="BD110" s="223">
        <f t="shared" si="22"/>
        <v>1</v>
      </c>
      <c r="BE110" s="223">
        <f t="shared" si="22"/>
        <v>1</v>
      </c>
      <c r="BF110" s="223">
        <f t="shared" si="22"/>
        <v>1</v>
      </c>
      <c r="BG110" s="223">
        <f t="shared" si="22"/>
        <v>1</v>
      </c>
      <c r="BH110" s="223">
        <f t="shared" si="22"/>
        <v>1</v>
      </c>
      <c r="BI110" s="223">
        <f t="shared" si="22"/>
        <v>1</v>
      </c>
      <c r="BJ110" s="223">
        <f t="shared" si="22"/>
        <v>1</v>
      </c>
      <c r="BK110" s="223">
        <f t="shared" si="22"/>
        <v>1</v>
      </c>
      <c r="BL110" s="223">
        <f t="shared" si="22"/>
        <v>1</v>
      </c>
      <c r="BM110" s="223">
        <f t="shared" si="22"/>
        <v>1</v>
      </c>
      <c r="BN110" s="223">
        <f t="shared" si="22"/>
        <v>1</v>
      </c>
      <c r="BO110" s="223">
        <f t="shared" si="22"/>
        <v>1</v>
      </c>
    </row>
    <row r="111" spans="2:67">
      <c r="B111" s="228">
        <v>54</v>
      </c>
      <c r="C111" s="266"/>
      <c r="D111" s="266"/>
      <c r="E111" s="266"/>
      <c r="F111" s="266"/>
      <c r="G111" s="267"/>
      <c r="H111" s="215"/>
      <c r="I111" s="214"/>
      <c r="J111" s="212"/>
      <c r="K111" s="212"/>
      <c r="L111" s="41"/>
      <c r="M111" s="41" t="str">
        <f t="shared" si="16"/>
        <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221" t="str">
        <f t="shared" si="18"/>
        <v/>
      </c>
      <c r="AX111" s="221" t="str">
        <f t="shared" si="19"/>
        <v/>
      </c>
      <c r="AY111" s="221"/>
      <c r="BA111" s="223">
        <f t="shared" si="22"/>
        <v>1</v>
      </c>
      <c r="BB111" s="223">
        <f t="shared" si="22"/>
        <v>1</v>
      </c>
      <c r="BC111" s="223">
        <f t="shared" si="22"/>
        <v>1</v>
      </c>
      <c r="BD111" s="223">
        <f t="shared" si="22"/>
        <v>1</v>
      </c>
      <c r="BE111" s="223">
        <f t="shared" si="22"/>
        <v>1</v>
      </c>
      <c r="BF111" s="223">
        <f t="shared" si="22"/>
        <v>1</v>
      </c>
      <c r="BG111" s="223">
        <f t="shared" si="22"/>
        <v>1</v>
      </c>
      <c r="BH111" s="223">
        <f t="shared" si="22"/>
        <v>1</v>
      </c>
      <c r="BI111" s="223">
        <f t="shared" si="22"/>
        <v>1</v>
      </c>
      <c r="BJ111" s="223">
        <f t="shared" si="22"/>
        <v>1</v>
      </c>
      <c r="BK111" s="223">
        <f t="shared" si="22"/>
        <v>1</v>
      </c>
      <c r="BL111" s="223">
        <f t="shared" si="22"/>
        <v>1</v>
      </c>
      <c r="BM111" s="223">
        <f t="shared" si="22"/>
        <v>1</v>
      </c>
      <c r="BN111" s="223">
        <f t="shared" si="22"/>
        <v>1</v>
      </c>
      <c r="BO111" s="223">
        <f t="shared" si="22"/>
        <v>1</v>
      </c>
    </row>
    <row r="112" spans="2:67">
      <c r="B112" s="228">
        <v>55</v>
      </c>
      <c r="C112" s="267"/>
      <c r="D112" s="268"/>
      <c r="E112" s="268"/>
      <c r="F112" s="268"/>
      <c r="G112" s="268"/>
      <c r="H112" s="215"/>
      <c r="I112" s="214"/>
      <c r="J112" s="212"/>
      <c r="K112" s="212"/>
      <c r="L112" s="41"/>
      <c r="M112" s="41" t="str">
        <f t="shared" si="16"/>
        <v/>
      </c>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221" t="str">
        <f t="shared" si="18"/>
        <v/>
      </c>
      <c r="AX112" s="221" t="str">
        <f t="shared" si="19"/>
        <v/>
      </c>
      <c r="AY112" s="221"/>
      <c r="BA112" s="223">
        <f t="shared" ref="BA112:BO128" si="23">IF(AND($H112&lt;&gt;"",$I112&lt;&gt;"",$J112&lt;&gt;"",$K112&lt;&gt;""),10^($H112+$I112/(1+EXP($J112+$K112*LOG10(BA$57)))),1)</f>
        <v>1</v>
      </c>
      <c r="BB112" s="223">
        <f t="shared" si="23"/>
        <v>1</v>
      </c>
      <c r="BC112" s="223">
        <f t="shared" si="23"/>
        <v>1</v>
      </c>
      <c r="BD112" s="223">
        <f t="shared" si="23"/>
        <v>1</v>
      </c>
      <c r="BE112" s="223">
        <f t="shared" si="23"/>
        <v>1</v>
      </c>
      <c r="BF112" s="223">
        <f t="shared" si="23"/>
        <v>1</v>
      </c>
      <c r="BG112" s="223">
        <f t="shared" si="23"/>
        <v>1</v>
      </c>
      <c r="BH112" s="223">
        <f t="shared" si="23"/>
        <v>1</v>
      </c>
      <c r="BI112" s="223">
        <f t="shared" si="23"/>
        <v>1</v>
      </c>
      <c r="BJ112" s="223">
        <f t="shared" si="23"/>
        <v>1</v>
      </c>
      <c r="BK112" s="223">
        <f t="shared" si="23"/>
        <v>1</v>
      </c>
      <c r="BL112" s="223">
        <f t="shared" si="23"/>
        <v>1</v>
      </c>
      <c r="BM112" s="223">
        <f t="shared" si="23"/>
        <v>1</v>
      </c>
      <c r="BN112" s="223">
        <f t="shared" si="23"/>
        <v>1</v>
      </c>
      <c r="BO112" s="223">
        <f t="shared" si="23"/>
        <v>1</v>
      </c>
    </row>
    <row r="113" spans="2:67">
      <c r="B113" s="228">
        <v>56</v>
      </c>
      <c r="C113" s="266"/>
      <c r="D113" s="266"/>
      <c r="E113" s="266"/>
      <c r="F113" s="266"/>
      <c r="G113" s="267"/>
      <c r="H113" s="215"/>
      <c r="I113" s="214"/>
      <c r="J113" s="212"/>
      <c r="K113" s="212"/>
      <c r="L113" s="41"/>
      <c r="M113" s="41" t="str">
        <f t="shared" si="16"/>
        <v/>
      </c>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221" t="str">
        <f t="shared" si="18"/>
        <v/>
      </c>
      <c r="AX113" s="221" t="str">
        <f t="shared" si="19"/>
        <v/>
      </c>
      <c r="AY113" s="221"/>
      <c r="BA113" s="223">
        <f t="shared" si="23"/>
        <v>1</v>
      </c>
      <c r="BB113" s="223">
        <f t="shared" si="23"/>
        <v>1</v>
      </c>
      <c r="BC113" s="223">
        <f t="shared" si="23"/>
        <v>1</v>
      </c>
      <c r="BD113" s="223">
        <f t="shared" si="23"/>
        <v>1</v>
      </c>
      <c r="BE113" s="223">
        <f t="shared" si="23"/>
        <v>1</v>
      </c>
      <c r="BF113" s="223">
        <f t="shared" si="23"/>
        <v>1</v>
      </c>
      <c r="BG113" s="223">
        <f t="shared" si="23"/>
        <v>1</v>
      </c>
      <c r="BH113" s="223">
        <f t="shared" si="23"/>
        <v>1</v>
      </c>
      <c r="BI113" s="223">
        <f t="shared" si="23"/>
        <v>1</v>
      </c>
      <c r="BJ113" s="223">
        <f t="shared" si="23"/>
        <v>1</v>
      </c>
      <c r="BK113" s="223">
        <f t="shared" si="23"/>
        <v>1</v>
      </c>
      <c r="BL113" s="223">
        <f t="shared" si="23"/>
        <v>1</v>
      </c>
      <c r="BM113" s="223">
        <f t="shared" si="23"/>
        <v>1</v>
      </c>
      <c r="BN113" s="223">
        <f t="shared" si="23"/>
        <v>1</v>
      </c>
      <c r="BO113" s="223">
        <f t="shared" si="23"/>
        <v>1</v>
      </c>
    </row>
    <row r="114" spans="2:67">
      <c r="B114" s="228">
        <v>57</v>
      </c>
      <c r="C114" s="266"/>
      <c r="D114" s="266"/>
      <c r="E114" s="266"/>
      <c r="F114" s="266"/>
      <c r="G114" s="267"/>
      <c r="H114" s="215"/>
      <c r="I114" s="214"/>
      <c r="J114" s="212"/>
      <c r="K114" s="212"/>
      <c r="L114" s="41"/>
      <c r="M114" s="41" t="str">
        <f t="shared" si="16"/>
        <v/>
      </c>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221" t="str">
        <f t="shared" si="18"/>
        <v/>
      </c>
      <c r="AX114" s="221" t="str">
        <f t="shared" si="19"/>
        <v/>
      </c>
      <c r="AY114" s="221"/>
      <c r="BA114" s="223">
        <f t="shared" si="23"/>
        <v>1</v>
      </c>
      <c r="BB114" s="223">
        <f t="shared" si="23"/>
        <v>1</v>
      </c>
      <c r="BC114" s="223">
        <f t="shared" si="23"/>
        <v>1</v>
      </c>
      <c r="BD114" s="223">
        <f t="shared" si="23"/>
        <v>1</v>
      </c>
      <c r="BE114" s="223">
        <f t="shared" si="23"/>
        <v>1</v>
      </c>
      <c r="BF114" s="223">
        <f t="shared" si="23"/>
        <v>1</v>
      </c>
      <c r="BG114" s="223">
        <f t="shared" si="23"/>
        <v>1</v>
      </c>
      <c r="BH114" s="223">
        <f t="shared" si="23"/>
        <v>1</v>
      </c>
      <c r="BI114" s="223">
        <f t="shared" si="23"/>
        <v>1</v>
      </c>
      <c r="BJ114" s="223">
        <f t="shared" si="23"/>
        <v>1</v>
      </c>
      <c r="BK114" s="223">
        <f t="shared" si="23"/>
        <v>1</v>
      </c>
      <c r="BL114" s="223">
        <f t="shared" si="23"/>
        <v>1</v>
      </c>
      <c r="BM114" s="223">
        <f t="shared" si="23"/>
        <v>1</v>
      </c>
      <c r="BN114" s="223">
        <f t="shared" si="23"/>
        <v>1</v>
      </c>
      <c r="BO114" s="223">
        <f t="shared" si="23"/>
        <v>1</v>
      </c>
    </row>
    <row r="115" spans="2:67">
      <c r="B115" s="228">
        <v>58</v>
      </c>
      <c r="C115" s="267"/>
      <c r="D115" s="268"/>
      <c r="E115" s="268"/>
      <c r="F115" s="268"/>
      <c r="G115" s="268"/>
      <c r="H115" s="215"/>
      <c r="I115" s="214"/>
      <c r="J115" s="212"/>
      <c r="K115" s="212"/>
      <c r="L115" s="41"/>
      <c r="M115" s="41" t="str">
        <f t="shared" si="16"/>
        <v/>
      </c>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221" t="str">
        <f t="shared" si="18"/>
        <v/>
      </c>
      <c r="AX115" s="221" t="str">
        <f t="shared" si="19"/>
        <v/>
      </c>
      <c r="AY115" s="221"/>
      <c r="BA115" s="223">
        <f t="shared" si="23"/>
        <v>1</v>
      </c>
      <c r="BB115" s="223">
        <f t="shared" si="23"/>
        <v>1</v>
      </c>
      <c r="BC115" s="223">
        <f t="shared" si="23"/>
        <v>1</v>
      </c>
      <c r="BD115" s="223">
        <f t="shared" si="23"/>
        <v>1</v>
      </c>
      <c r="BE115" s="223">
        <f t="shared" si="23"/>
        <v>1</v>
      </c>
      <c r="BF115" s="223">
        <f t="shared" si="23"/>
        <v>1</v>
      </c>
      <c r="BG115" s="223">
        <f t="shared" si="23"/>
        <v>1</v>
      </c>
      <c r="BH115" s="223">
        <f t="shared" si="23"/>
        <v>1</v>
      </c>
      <c r="BI115" s="223">
        <f t="shared" si="23"/>
        <v>1</v>
      </c>
      <c r="BJ115" s="223">
        <f t="shared" si="23"/>
        <v>1</v>
      </c>
      <c r="BK115" s="223">
        <f t="shared" si="23"/>
        <v>1</v>
      </c>
      <c r="BL115" s="223">
        <f t="shared" si="23"/>
        <v>1</v>
      </c>
      <c r="BM115" s="223">
        <f t="shared" si="23"/>
        <v>1</v>
      </c>
      <c r="BN115" s="223">
        <f t="shared" si="23"/>
        <v>1</v>
      </c>
      <c r="BO115" s="223">
        <f t="shared" si="23"/>
        <v>1</v>
      </c>
    </row>
    <row r="116" spans="2:67">
      <c r="B116" s="228">
        <v>59</v>
      </c>
      <c r="C116" s="266"/>
      <c r="D116" s="266"/>
      <c r="E116" s="266"/>
      <c r="F116" s="266"/>
      <c r="G116" s="267"/>
      <c r="H116" s="215"/>
      <c r="I116" s="214"/>
      <c r="J116" s="212"/>
      <c r="K116" s="212"/>
      <c r="L116" s="41"/>
      <c r="M116" s="41" t="str">
        <f t="shared" si="16"/>
        <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221" t="str">
        <f t="shared" si="18"/>
        <v/>
      </c>
      <c r="AX116" s="221" t="str">
        <f t="shared" si="19"/>
        <v/>
      </c>
      <c r="AY116" s="221"/>
      <c r="BA116" s="223">
        <f t="shared" si="23"/>
        <v>1</v>
      </c>
      <c r="BB116" s="223">
        <f t="shared" si="23"/>
        <v>1</v>
      </c>
      <c r="BC116" s="223">
        <f t="shared" si="23"/>
        <v>1</v>
      </c>
      <c r="BD116" s="223">
        <f t="shared" si="23"/>
        <v>1</v>
      </c>
      <c r="BE116" s="223">
        <f t="shared" si="23"/>
        <v>1</v>
      </c>
      <c r="BF116" s="223">
        <f t="shared" si="23"/>
        <v>1</v>
      </c>
      <c r="BG116" s="223">
        <f t="shared" si="23"/>
        <v>1</v>
      </c>
      <c r="BH116" s="223">
        <f t="shared" si="23"/>
        <v>1</v>
      </c>
      <c r="BI116" s="223">
        <f t="shared" si="23"/>
        <v>1</v>
      </c>
      <c r="BJ116" s="223">
        <f t="shared" si="23"/>
        <v>1</v>
      </c>
      <c r="BK116" s="223">
        <f t="shared" si="23"/>
        <v>1</v>
      </c>
      <c r="BL116" s="223">
        <f t="shared" si="23"/>
        <v>1</v>
      </c>
      <c r="BM116" s="223">
        <f t="shared" si="23"/>
        <v>1</v>
      </c>
      <c r="BN116" s="223">
        <f t="shared" si="23"/>
        <v>1</v>
      </c>
      <c r="BO116" s="223">
        <f t="shared" si="23"/>
        <v>1</v>
      </c>
    </row>
    <row r="117" spans="2:67">
      <c r="B117" s="228">
        <v>60</v>
      </c>
      <c r="C117" s="266"/>
      <c r="D117" s="266"/>
      <c r="E117" s="266"/>
      <c r="F117" s="266"/>
      <c r="G117" s="267"/>
      <c r="H117" s="215"/>
      <c r="I117" s="214"/>
      <c r="J117" s="212"/>
      <c r="K117" s="212"/>
      <c r="L117" s="41"/>
      <c r="M117" s="41" t="str">
        <f t="shared" si="16"/>
        <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221" t="str">
        <f t="shared" si="18"/>
        <v/>
      </c>
      <c r="AX117" s="221" t="str">
        <f t="shared" si="19"/>
        <v/>
      </c>
      <c r="AY117" s="221"/>
      <c r="BA117" s="223">
        <f t="shared" si="23"/>
        <v>1</v>
      </c>
      <c r="BB117" s="223">
        <f t="shared" si="23"/>
        <v>1</v>
      </c>
      <c r="BC117" s="223">
        <f t="shared" si="23"/>
        <v>1</v>
      </c>
      <c r="BD117" s="223">
        <f t="shared" si="23"/>
        <v>1</v>
      </c>
      <c r="BE117" s="223">
        <f t="shared" si="23"/>
        <v>1</v>
      </c>
      <c r="BF117" s="223">
        <f t="shared" si="23"/>
        <v>1</v>
      </c>
      <c r="BG117" s="223">
        <f t="shared" si="23"/>
        <v>1</v>
      </c>
      <c r="BH117" s="223">
        <f t="shared" si="23"/>
        <v>1</v>
      </c>
      <c r="BI117" s="223">
        <f t="shared" si="23"/>
        <v>1</v>
      </c>
      <c r="BJ117" s="223">
        <f t="shared" si="23"/>
        <v>1</v>
      </c>
      <c r="BK117" s="223">
        <f t="shared" si="23"/>
        <v>1</v>
      </c>
      <c r="BL117" s="223">
        <f t="shared" si="23"/>
        <v>1</v>
      </c>
      <c r="BM117" s="223">
        <f t="shared" si="23"/>
        <v>1</v>
      </c>
      <c r="BN117" s="223">
        <f t="shared" si="23"/>
        <v>1</v>
      </c>
      <c r="BO117" s="223">
        <f t="shared" si="23"/>
        <v>1</v>
      </c>
    </row>
    <row r="118" spans="2:67">
      <c r="B118" s="228">
        <v>61</v>
      </c>
      <c r="C118" s="267"/>
      <c r="D118" s="268"/>
      <c r="E118" s="268"/>
      <c r="F118" s="268"/>
      <c r="G118" s="268"/>
      <c r="H118" s="215"/>
      <c r="I118" s="214"/>
      <c r="J118" s="212"/>
      <c r="K118" s="212"/>
      <c r="L118" s="41"/>
      <c r="M118" s="41" t="str">
        <f t="shared" si="16"/>
        <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221" t="str">
        <f t="shared" si="18"/>
        <v/>
      </c>
      <c r="AX118" s="221" t="str">
        <f t="shared" si="19"/>
        <v/>
      </c>
      <c r="AY118" s="221"/>
      <c r="BA118" s="223">
        <f t="shared" si="23"/>
        <v>1</v>
      </c>
      <c r="BB118" s="223">
        <f t="shared" si="23"/>
        <v>1</v>
      </c>
      <c r="BC118" s="223">
        <f t="shared" si="23"/>
        <v>1</v>
      </c>
      <c r="BD118" s="223">
        <f t="shared" si="23"/>
        <v>1</v>
      </c>
      <c r="BE118" s="223">
        <f t="shared" si="23"/>
        <v>1</v>
      </c>
      <c r="BF118" s="223">
        <f t="shared" si="23"/>
        <v>1</v>
      </c>
      <c r="BG118" s="223">
        <f t="shared" si="23"/>
        <v>1</v>
      </c>
      <c r="BH118" s="223">
        <f t="shared" si="23"/>
        <v>1</v>
      </c>
      <c r="BI118" s="223">
        <f t="shared" si="23"/>
        <v>1</v>
      </c>
      <c r="BJ118" s="223">
        <f t="shared" si="23"/>
        <v>1</v>
      </c>
      <c r="BK118" s="223">
        <f t="shared" si="23"/>
        <v>1</v>
      </c>
      <c r="BL118" s="223">
        <f t="shared" si="23"/>
        <v>1</v>
      </c>
      <c r="BM118" s="223">
        <f t="shared" si="23"/>
        <v>1</v>
      </c>
      <c r="BN118" s="223">
        <f t="shared" si="23"/>
        <v>1</v>
      </c>
      <c r="BO118" s="223">
        <f t="shared" si="23"/>
        <v>1</v>
      </c>
    </row>
    <row r="119" spans="2:67">
      <c r="B119" s="228">
        <v>62</v>
      </c>
      <c r="C119" s="266"/>
      <c r="D119" s="266"/>
      <c r="E119" s="266"/>
      <c r="F119" s="266"/>
      <c r="G119" s="267"/>
      <c r="H119" s="215"/>
      <c r="I119" s="214"/>
      <c r="J119" s="212"/>
      <c r="K119" s="212"/>
      <c r="L119" s="41"/>
      <c r="M119" s="41" t="str">
        <f t="shared" si="16"/>
        <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221" t="str">
        <f t="shared" si="18"/>
        <v/>
      </c>
      <c r="AX119" s="221" t="str">
        <f t="shared" si="19"/>
        <v/>
      </c>
      <c r="AY119" s="221"/>
      <c r="BA119" s="223">
        <f t="shared" si="23"/>
        <v>1</v>
      </c>
      <c r="BB119" s="223">
        <f t="shared" si="23"/>
        <v>1</v>
      </c>
      <c r="BC119" s="223">
        <f t="shared" si="23"/>
        <v>1</v>
      </c>
      <c r="BD119" s="223">
        <f t="shared" si="23"/>
        <v>1</v>
      </c>
      <c r="BE119" s="223">
        <f t="shared" si="23"/>
        <v>1</v>
      </c>
      <c r="BF119" s="223">
        <f t="shared" si="23"/>
        <v>1</v>
      </c>
      <c r="BG119" s="223">
        <f t="shared" si="23"/>
        <v>1</v>
      </c>
      <c r="BH119" s="223">
        <f t="shared" si="23"/>
        <v>1</v>
      </c>
      <c r="BI119" s="223">
        <f t="shared" si="23"/>
        <v>1</v>
      </c>
      <c r="BJ119" s="223">
        <f t="shared" si="23"/>
        <v>1</v>
      </c>
      <c r="BK119" s="223">
        <f t="shared" si="23"/>
        <v>1</v>
      </c>
      <c r="BL119" s="223">
        <f t="shared" si="23"/>
        <v>1</v>
      </c>
      <c r="BM119" s="223">
        <f t="shared" si="23"/>
        <v>1</v>
      </c>
      <c r="BN119" s="223">
        <f t="shared" si="23"/>
        <v>1</v>
      </c>
      <c r="BO119" s="223">
        <f t="shared" si="23"/>
        <v>1</v>
      </c>
    </row>
    <row r="120" spans="2:67">
      <c r="B120" s="228">
        <v>63</v>
      </c>
      <c r="C120" s="266"/>
      <c r="D120" s="266"/>
      <c r="E120" s="266"/>
      <c r="F120" s="266"/>
      <c r="G120" s="267"/>
      <c r="H120" s="215"/>
      <c r="I120" s="214"/>
      <c r="J120" s="212"/>
      <c r="K120" s="212"/>
      <c r="L120" s="41"/>
      <c r="M120" s="41" t="str">
        <f t="shared" si="16"/>
        <v/>
      </c>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221" t="str">
        <f t="shared" si="18"/>
        <v/>
      </c>
      <c r="AX120" s="221" t="str">
        <f t="shared" si="19"/>
        <v/>
      </c>
      <c r="AY120" s="221"/>
      <c r="BA120" s="223">
        <f t="shared" si="23"/>
        <v>1</v>
      </c>
      <c r="BB120" s="223">
        <f t="shared" si="23"/>
        <v>1</v>
      </c>
      <c r="BC120" s="223">
        <f t="shared" si="23"/>
        <v>1</v>
      </c>
      <c r="BD120" s="223">
        <f t="shared" si="23"/>
        <v>1</v>
      </c>
      <c r="BE120" s="223">
        <f t="shared" si="23"/>
        <v>1</v>
      </c>
      <c r="BF120" s="223">
        <f t="shared" si="23"/>
        <v>1</v>
      </c>
      <c r="BG120" s="223">
        <f t="shared" si="23"/>
        <v>1</v>
      </c>
      <c r="BH120" s="223">
        <f t="shared" si="23"/>
        <v>1</v>
      </c>
      <c r="BI120" s="223">
        <f t="shared" si="23"/>
        <v>1</v>
      </c>
      <c r="BJ120" s="223">
        <f t="shared" si="23"/>
        <v>1</v>
      </c>
      <c r="BK120" s="223">
        <f t="shared" si="23"/>
        <v>1</v>
      </c>
      <c r="BL120" s="223">
        <f t="shared" si="23"/>
        <v>1</v>
      </c>
      <c r="BM120" s="223">
        <f t="shared" si="23"/>
        <v>1</v>
      </c>
      <c r="BN120" s="223">
        <f t="shared" si="23"/>
        <v>1</v>
      </c>
      <c r="BO120" s="223">
        <f t="shared" si="23"/>
        <v>1</v>
      </c>
    </row>
    <row r="121" spans="2:67">
      <c r="B121" s="228">
        <v>64</v>
      </c>
      <c r="C121" s="267"/>
      <c r="D121" s="268"/>
      <c r="E121" s="268"/>
      <c r="F121" s="268"/>
      <c r="G121" s="268"/>
      <c r="H121" s="215"/>
      <c r="I121" s="214"/>
      <c r="J121" s="212"/>
      <c r="K121" s="212"/>
      <c r="L121" s="41"/>
      <c r="M121" s="41" t="str">
        <f t="shared" si="16"/>
        <v/>
      </c>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221" t="str">
        <f t="shared" si="18"/>
        <v/>
      </c>
      <c r="AX121" s="221" t="str">
        <f t="shared" si="19"/>
        <v/>
      </c>
      <c r="AY121" s="221"/>
      <c r="BA121" s="223">
        <f t="shared" si="23"/>
        <v>1</v>
      </c>
      <c r="BB121" s="223">
        <f t="shared" si="23"/>
        <v>1</v>
      </c>
      <c r="BC121" s="223">
        <f t="shared" si="23"/>
        <v>1</v>
      </c>
      <c r="BD121" s="223">
        <f t="shared" si="23"/>
        <v>1</v>
      </c>
      <c r="BE121" s="223">
        <f t="shared" si="23"/>
        <v>1</v>
      </c>
      <c r="BF121" s="223">
        <f t="shared" si="23"/>
        <v>1</v>
      </c>
      <c r="BG121" s="223">
        <f t="shared" si="23"/>
        <v>1</v>
      </c>
      <c r="BH121" s="223">
        <f t="shared" si="23"/>
        <v>1</v>
      </c>
      <c r="BI121" s="223">
        <f t="shared" si="23"/>
        <v>1</v>
      </c>
      <c r="BJ121" s="223">
        <f t="shared" si="23"/>
        <v>1</v>
      </c>
      <c r="BK121" s="223">
        <f t="shared" si="23"/>
        <v>1</v>
      </c>
      <c r="BL121" s="223">
        <f t="shared" si="23"/>
        <v>1</v>
      </c>
      <c r="BM121" s="223">
        <f t="shared" si="23"/>
        <v>1</v>
      </c>
      <c r="BN121" s="223">
        <f t="shared" si="23"/>
        <v>1</v>
      </c>
      <c r="BO121" s="223">
        <f t="shared" si="23"/>
        <v>1</v>
      </c>
    </row>
    <row r="122" spans="2:67">
      <c r="B122" s="228">
        <v>65</v>
      </c>
      <c r="C122" s="266"/>
      <c r="D122" s="266"/>
      <c r="E122" s="266"/>
      <c r="F122" s="266"/>
      <c r="G122" s="267"/>
      <c r="H122" s="215"/>
      <c r="I122" s="214"/>
      <c r="J122" s="212"/>
      <c r="K122" s="212"/>
      <c r="L122" s="41"/>
      <c r="M122" s="41" t="str">
        <f t="shared" si="16"/>
        <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221" t="str">
        <f t="shared" si="18"/>
        <v/>
      </c>
      <c r="AX122" s="221" t="str">
        <f t="shared" si="19"/>
        <v/>
      </c>
      <c r="AY122" s="221"/>
      <c r="BA122" s="223">
        <f t="shared" si="23"/>
        <v>1</v>
      </c>
      <c r="BB122" s="223">
        <f t="shared" si="23"/>
        <v>1</v>
      </c>
      <c r="BC122" s="223">
        <f t="shared" si="23"/>
        <v>1</v>
      </c>
      <c r="BD122" s="223">
        <f t="shared" si="23"/>
        <v>1</v>
      </c>
      <c r="BE122" s="223">
        <f t="shared" si="23"/>
        <v>1</v>
      </c>
      <c r="BF122" s="223">
        <f t="shared" si="23"/>
        <v>1</v>
      </c>
      <c r="BG122" s="223">
        <f t="shared" si="23"/>
        <v>1</v>
      </c>
      <c r="BH122" s="223">
        <f t="shared" si="23"/>
        <v>1</v>
      </c>
      <c r="BI122" s="223">
        <f t="shared" si="23"/>
        <v>1</v>
      </c>
      <c r="BJ122" s="223">
        <f t="shared" si="23"/>
        <v>1</v>
      </c>
      <c r="BK122" s="223">
        <f t="shared" si="23"/>
        <v>1</v>
      </c>
      <c r="BL122" s="223">
        <f t="shared" si="23"/>
        <v>1</v>
      </c>
      <c r="BM122" s="223">
        <f t="shared" si="23"/>
        <v>1</v>
      </c>
      <c r="BN122" s="223">
        <f t="shared" si="23"/>
        <v>1</v>
      </c>
      <c r="BO122" s="223">
        <f t="shared" si="23"/>
        <v>1</v>
      </c>
    </row>
    <row r="123" spans="2:67">
      <c r="B123" s="228">
        <v>66</v>
      </c>
      <c r="C123" s="266"/>
      <c r="D123" s="266"/>
      <c r="E123" s="266"/>
      <c r="F123" s="266"/>
      <c r="G123" s="267"/>
      <c r="H123" s="215"/>
      <c r="I123" s="214"/>
      <c r="J123" s="212"/>
      <c r="K123" s="212"/>
      <c r="L123" s="41"/>
      <c r="M123" s="41" t="str">
        <f t="shared" ref="M123:M157" si="24">IF(L123&lt;&gt;"",CONVERT(L123,"F","C"),"")</f>
        <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221" t="str">
        <f t="shared" si="18"/>
        <v/>
      </c>
      <c r="AX123" s="221" t="str">
        <f t="shared" si="19"/>
        <v/>
      </c>
      <c r="AY123" s="221"/>
      <c r="BA123" s="223">
        <f t="shared" si="23"/>
        <v>1</v>
      </c>
      <c r="BB123" s="223">
        <f t="shared" si="23"/>
        <v>1</v>
      </c>
      <c r="BC123" s="223">
        <f t="shared" si="23"/>
        <v>1</v>
      </c>
      <c r="BD123" s="223">
        <f t="shared" si="23"/>
        <v>1</v>
      </c>
      <c r="BE123" s="223">
        <f t="shared" si="23"/>
        <v>1</v>
      </c>
      <c r="BF123" s="223">
        <f t="shared" si="23"/>
        <v>1</v>
      </c>
      <c r="BG123" s="223">
        <f t="shared" si="23"/>
        <v>1</v>
      </c>
      <c r="BH123" s="223">
        <f t="shared" si="23"/>
        <v>1</v>
      </c>
      <c r="BI123" s="223">
        <f t="shared" si="23"/>
        <v>1</v>
      </c>
      <c r="BJ123" s="223">
        <f t="shared" si="23"/>
        <v>1</v>
      </c>
      <c r="BK123" s="223">
        <f t="shared" si="23"/>
        <v>1</v>
      </c>
      <c r="BL123" s="223">
        <f t="shared" si="23"/>
        <v>1</v>
      </c>
      <c r="BM123" s="223">
        <f t="shared" si="23"/>
        <v>1</v>
      </c>
      <c r="BN123" s="223">
        <f t="shared" si="23"/>
        <v>1</v>
      </c>
      <c r="BO123" s="223">
        <f t="shared" si="23"/>
        <v>1</v>
      </c>
    </row>
    <row r="124" spans="2:67">
      <c r="B124" s="228">
        <v>67</v>
      </c>
      <c r="C124" s="267"/>
      <c r="D124" s="268"/>
      <c r="E124" s="268"/>
      <c r="F124" s="268"/>
      <c r="G124" s="268"/>
      <c r="H124" s="215"/>
      <c r="I124" s="214"/>
      <c r="J124" s="212"/>
      <c r="K124" s="212"/>
      <c r="L124" s="41"/>
      <c r="M124" s="41" t="str">
        <f t="shared" si="24"/>
        <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221" t="str">
        <f t="shared" si="18"/>
        <v/>
      </c>
      <c r="AX124" s="221" t="str">
        <f t="shared" si="19"/>
        <v/>
      </c>
      <c r="AY124" s="221"/>
      <c r="BA124" s="223">
        <f t="shared" si="23"/>
        <v>1</v>
      </c>
      <c r="BB124" s="223">
        <f t="shared" si="23"/>
        <v>1</v>
      </c>
      <c r="BC124" s="223">
        <f t="shared" si="23"/>
        <v>1</v>
      </c>
      <c r="BD124" s="223">
        <f t="shared" si="23"/>
        <v>1</v>
      </c>
      <c r="BE124" s="223">
        <f t="shared" si="23"/>
        <v>1</v>
      </c>
      <c r="BF124" s="223">
        <f t="shared" si="23"/>
        <v>1</v>
      </c>
      <c r="BG124" s="223">
        <f t="shared" si="23"/>
        <v>1</v>
      </c>
      <c r="BH124" s="223">
        <f t="shared" si="23"/>
        <v>1</v>
      </c>
      <c r="BI124" s="223">
        <f t="shared" si="23"/>
        <v>1</v>
      </c>
      <c r="BJ124" s="223">
        <f t="shared" si="23"/>
        <v>1</v>
      </c>
      <c r="BK124" s="223">
        <f t="shared" si="23"/>
        <v>1</v>
      </c>
      <c r="BL124" s="223">
        <f t="shared" si="23"/>
        <v>1</v>
      </c>
      <c r="BM124" s="223">
        <f t="shared" si="23"/>
        <v>1</v>
      </c>
      <c r="BN124" s="223">
        <f t="shared" si="23"/>
        <v>1</v>
      </c>
      <c r="BO124" s="223">
        <f t="shared" si="23"/>
        <v>1</v>
      </c>
    </row>
    <row r="125" spans="2:67">
      <c r="B125" s="228">
        <v>68</v>
      </c>
      <c r="C125" s="266"/>
      <c r="D125" s="266"/>
      <c r="E125" s="266"/>
      <c r="F125" s="266"/>
      <c r="G125" s="267"/>
      <c r="H125" s="215"/>
      <c r="I125" s="214"/>
      <c r="J125" s="212"/>
      <c r="K125" s="212"/>
      <c r="L125" s="41"/>
      <c r="M125" s="41" t="str">
        <f t="shared" si="24"/>
        <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221" t="str">
        <f t="shared" ref="AW125:AW157" si="25">IF(H125&lt;&gt;"",10^H125,"")</f>
        <v/>
      </c>
      <c r="AX125" s="221" t="str">
        <f t="shared" ref="AX125:AX157" si="26">IF(AND(H125&lt;&gt;"",I125&lt;&gt;""),10^SUM(H125:I125),"")</f>
        <v/>
      </c>
      <c r="AY125" s="221"/>
      <c r="BA125" s="223">
        <f t="shared" si="23"/>
        <v>1</v>
      </c>
      <c r="BB125" s="223">
        <f t="shared" si="23"/>
        <v>1</v>
      </c>
      <c r="BC125" s="223">
        <f t="shared" si="23"/>
        <v>1</v>
      </c>
      <c r="BD125" s="223">
        <f t="shared" si="23"/>
        <v>1</v>
      </c>
      <c r="BE125" s="223">
        <f t="shared" si="23"/>
        <v>1</v>
      </c>
      <c r="BF125" s="223">
        <f t="shared" si="23"/>
        <v>1</v>
      </c>
      <c r="BG125" s="223">
        <f t="shared" si="23"/>
        <v>1</v>
      </c>
      <c r="BH125" s="223">
        <f t="shared" si="23"/>
        <v>1</v>
      </c>
      <c r="BI125" s="223">
        <f t="shared" si="23"/>
        <v>1</v>
      </c>
      <c r="BJ125" s="223">
        <f t="shared" si="23"/>
        <v>1</v>
      </c>
      <c r="BK125" s="223">
        <f t="shared" si="23"/>
        <v>1</v>
      </c>
      <c r="BL125" s="223">
        <f t="shared" si="23"/>
        <v>1</v>
      </c>
      <c r="BM125" s="223">
        <f t="shared" si="23"/>
        <v>1</v>
      </c>
      <c r="BN125" s="223">
        <f t="shared" si="23"/>
        <v>1</v>
      </c>
      <c r="BO125" s="223">
        <f t="shared" si="23"/>
        <v>1</v>
      </c>
    </row>
    <row r="126" spans="2:67">
      <c r="B126" s="228">
        <v>69</v>
      </c>
      <c r="C126" s="266"/>
      <c r="D126" s="266"/>
      <c r="E126" s="266"/>
      <c r="F126" s="266"/>
      <c r="G126" s="267"/>
      <c r="H126" s="215"/>
      <c r="I126" s="214"/>
      <c r="J126" s="212"/>
      <c r="K126" s="212"/>
      <c r="L126" s="41"/>
      <c r="M126" s="41" t="str">
        <f t="shared" si="24"/>
        <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221" t="str">
        <f t="shared" si="25"/>
        <v/>
      </c>
      <c r="AX126" s="221" t="str">
        <f t="shared" si="26"/>
        <v/>
      </c>
      <c r="AY126" s="221"/>
      <c r="BA126" s="223">
        <f t="shared" si="23"/>
        <v>1</v>
      </c>
      <c r="BB126" s="223">
        <f t="shared" si="23"/>
        <v>1</v>
      </c>
      <c r="BC126" s="223">
        <f t="shared" si="23"/>
        <v>1</v>
      </c>
      <c r="BD126" s="223">
        <f t="shared" si="23"/>
        <v>1</v>
      </c>
      <c r="BE126" s="223">
        <f t="shared" si="23"/>
        <v>1</v>
      </c>
      <c r="BF126" s="223">
        <f t="shared" si="23"/>
        <v>1</v>
      </c>
      <c r="BG126" s="223">
        <f t="shared" si="23"/>
        <v>1</v>
      </c>
      <c r="BH126" s="223">
        <f t="shared" si="23"/>
        <v>1</v>
      </c>
      <c r="BI126" s="223">
        <f t="shared" si="23"/>
        <v>1</v>
      </c>
      <c r="BJ126" s="223">
        <f t="shared" si="23"/>
        <v>1</v>
      </c>
      <c r="BK126" s="223">
        <f t="shared" si="23"/>
        <v>1</v>
      </c>
      <c r="BL126" s="223">
        <f t="shared" si="23"/>
        <v>1</v>
      </c>
      <c r="BM126" s="223">
        <f t="shared" si="23"/>
        <v>1</v>
      </c>
      <c r="BN126" s="223">
        <f t="shared" si="23"/>
        <v>1</v>
      </c>
      <c r="BO126" s="223">
        <f t="shared" si="23"/>
        <v>1</v>
      </c>
    </row>
    <row r="127" spans="2:67">
      <c r="B127" s="228">
        <v>70</v>
      </c>
      <c r="C127" s="267"/>
      <c r="D127" s="268"/>
      <c r="E127" s="268"/>
      <c r="F127" s="268"/>
      <c r="G127" s="268"/>
      <c r="H127" s="215"/>
      <c r="I127" s="214"/>
      <c r="J127" s="212"/>
      <c r="K127" s="212"/>
      <c r="L127" s="41"/>
      <c r="M127" s="41" t="str">
        <f t="shared" si="24"/>
        <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221" t="str">
        <f t="shared" si="25"/>
        <v/>
      </c>
      <c r="AX127" s="221" t="str">
        <f t="shared" si="26"/>
        <v/>
      </c>
      <c r="AY127" s="221"/>
      <c r="BA127" s="223">
        <f t="shared" si="23"/>
        <v>1</v>
      </c>
      <c r="BB127" s="223">
        <f t="shared" si="23"/>
        <v>1</v>
      </c>
      <c r="BC127" s="223">
        <f t="shared" si="23"/>
        <v>1</v>
      </c>
      <c r="BD127" s="223">
        <f t="shared" si="23"/>
        <v>1</v>
      </c>
      <c r="BE127" s="223">
        <f t="shared" si="23"/>
        <v>1</v>
      </c>
      <c r="BF127" s="223">
        <f t="shared" si="23"/>
        <v>1</v>
      </c>
      <c r="BG127" s="223">
        <f t="shared" si="23"/>
        <v>1</v>
      </c>
      <c r="BH127" s="223">
        <f t="shared" si="23"/>
        <v>1</v>
      </c>
      <c r="BI127" s="223">
        <f t="shared" si="23"/>
        <v>1</v>
      </c>
      <c r="BJ127" s="223">
        <f t="shared" si="23"/>
        <v>1</v>
      </c>
      <c r="BK127" s="223">
        <f t="shared" si="23"/>
        <v>1</v>
      </c>
      <c r="BL127" s="223">
        <f t="shared" si="23"/>
        <v>1</v>
      </c>
      <c r="BM127" s="223">
        <f t="shared" si="23"/>
        <v>1</v>
      </c>
      <c r="BN127" s="223">
        <f t="shared" si="23"/>
        <v>1</v>
      </c>
      <c r="BO127" s="223">
        <f t="shared" si="23"/>
        <v>1</v>
      </c>
    </row>
    <row r="128" spans="2:67">
      <c r="B128" s="228">
        <v>71</v>
      </c>
      <c r="C128" s="266"/>
      <c r="D128" s="266"/>
      <c r="E128" s="266"/>
      <c r="F128" s="266"/>
      <c r="G128" s="267"/>
      <c r="H128" s="215"/>
      <c r="I128" s="214"/>
      <c r="J128" s="212"/>
      <c r="K128" s="212"/>
      <c r="L128" s="41"/>
      <c r="M128" s="41" t="str">
        <f t="shared" si="24"/>
        <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221" t="str">
        <f t="shared" si="25"/>
        <v/>
      </c>
      <c r="AX128" s="221" t="str">
        <f t="shared" si="26"/>
        <v/>
      </c>
      <c r="AY128" s="221"/>
      <c r="BA128" s="223">
        <f t="shared" si="23"/>
        <v>1</v>
      </c>
      <c r="BB128" s="223">
        <f t="shared" si="23"/>
        <v>1</v>
      </c>
      <c r="BC128" s="223">
        <f t="shared" si="23"/>
        <v>1</v>
      </c>
      <c r="BD128" s="223">
        <f t="shared" si="23"/>
        <v>1</v>
      </c>
      <c r="BE128" s="223">
        <f t="shared" si="23"/>
        <v>1</v>
      </c>
      <c r="BF128" s="223">
        <f t="shared" si="23"/>
        <v>1</v>
      </c>
      <c r="BG128" s="223">
        <f t="shared" si="23"/>
        <v>1</v>
      </c>
      <c r="BH128" s="223">
        <f t="shared" si="23"/>
        <v>1</v>
      </c>
      <c r="BI128" s="223">
        <f t="shared" si="23"/>
        <v>1</v>
      </c>
      <c r="BJ128" s="223">
        <f t="shared" si="23"/>
        <v>1</v>
      </c>
      <c r="BK128" s="223">
        <f t="shared" si="23"/>
        <v>1</v>
      </c>
      <c r="BL128" s="223">
        <f t="shared" si="23"/>
        <v>1</v>
      </c>
      <c r="BM128" s="223">
        <f t="shared" si="23"/>
        <v>1</v>
      </c>
      <c r="BN128" s="223">
        <f t="shared" si="23"/>
        <v>1</v>
      </c>
      <c r="BO128" s="223">
        <f t="shared" si="23"/>
        <v>1</v>
      </c>
    </row>
    <row r="129" spans="2:67">
      <c r="B129" s="228">
        <v>72</v>
      </c>
      <c r="C129" s="266"/>
      <c r="D129" s="266"/>
      <c r="E129" s="266"/>
      <c r="F129" s="266"/>
      <c r="G129" s="267"/>
      <c r="H129" s="215"/>
      <c r="I129" s="214"/>
      <c r="J129" s="212"/>
      <c r="K129" s="212"/>
      <c r="L129" s="41"/>
      <c r="M129" s="41" t="str">
        <f t="shared" si="24"/>
        <v/>
      </c>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221" t="str">
        <f t="shared" si="25"/>
        <v/>
      </c>
      <c r="AX129" s="221" t="str">
        <f t="shared" si="26"/>
        <v/>
      </c>
      <c r="AY129" s="221"/>
      <c r="BA129" s="223">
        <f t="shared" ref="BA129:BO145" si="27">IF(AND($H129&lt;&gt;"",$I129&lt;&gt;"",$J129&lt;&gt;"",$K129&lt;&gt;""),10^($H129+$I129/(1+EXP($J129+$K129*LOG10(BA$57)))),1)</f>
        <v>1</v>
      </c>
      <c r="BB129" s="223">
        <f t="shared" si="27"/>
        <v>1</v>
      </c>
      <c r="BC129" s="223">
        <f t="shared" si="27"/>
        <v>1</v>
      </c>
      <c r="BD129" s="223">
        <f t="shared" si="27"/>
        <v>1</v>
      </c>
      <c r="BE129" s="223">
        <f t="shared" si="27"/>
        <v>1</v>
      </c>
      <c r="BF129" s="223">
        <f t="shared" si="27"/>
        <v>1</v>
      </c>
      <c r="BG129" s="223">
        <f t="shared" si="27"/>
        <v>1</v>
      </c>
      <c r="BH129" s="223">
        <f t="shared" si="27"/>
        <v>1</v>
      </c>
      <c r="BI129" s="223">
        <f t="shared" si="27"/>
        <v>1</v>
      </c>
      <c r="BJ129" s="223">
        <f t="shared" si="27"/>
        <v>1</v>
      </c>
      <c r="BK129" s="223">
        <f t="shared" si="27"/>
        <v>1</v>
      </c>
      <c r="BL129" s="223">
        <f t="shared" si="27"/>
        <v>1</v>
      </c>
      <c r="BM129" s="223">
        <f t="shared" si="27"/>
        <v>1</v>
      </c>
      <c r="BN129" s="223">
        <f t="shared" si="27"/>
        <v>1</v>
      </c>
      <c r="BO129" s="223">
        <f t="shared" si="27"/>
        <v>1</v>
      </c>
    </row>
    <row r="130" spans="2:67">
      <c r="B130" s="228">
        <v>73</v>
      </c>
      <c r="C130" s="267"/>
      <c r="D130" s="268"/>
      <c r="E130" s="268"/>
      <c r="F130" s="268"/>
      <c r="G130" s="268"/>
      <c r="H130" s="215"/>
      <c r="I130" s="214"/>
      <c r="J130" s="212"/>
      <c r="K130" s="212"/>
      <c r="L130" s="41"/>
      <c r="M130" s="41" t="str">
        <f t="shared" si="24"/>
        <v/>
      </c>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221" t="str">
        <f t="shared" si="25"/>
        <v/>
      </c>
      <c r="AX130" s="221" t="str">
        <f t="shared" si="26"/>
        <v/>
      </c>
      <c r="AY130" s="221"/>
      <c r="BA130" s="223">
        <f t="shared" si="27"/>
        <v>1</v>
      </c>
      <c r="BB130" s="223">
        <f t="shared" si="27"/>
        <v>1</v>
      </c>
      <c r="BC130" s="223">
        <f t="shared" si="27"/>
        <v>1</v>
      </c>
      <c r="BD130" s="223">
        <f t="shared" si="27"/>
        <v>1</v>
      </c>
      <c r="BE130" s="223">
        <f t="shared" si="27"/>
        <v>1</v>
      </c>
      <c r="BF130" s="223">
        <f t="shared" si="27"/>
        <v>1</v>
      </c>
      <c r="BG130" s="223">
        <f t="shared" si="27"/>
        <v>1</v>
      </c>
      <c r="BH130" s="223">
        <f t="shared" si="27"/>
        <v>1</v>
      </c>
      <c r="BI130" s="223">
        <f t="shared" si="27"/>
        <v>1</v>
      </c>
      <c r="BJ130" s="223">
        <f t="shared" si="27"/>
        <v>1</v>
      </c>
      <c r="BK130" s="223">
        <f t="shared" si="27"/>
        <v>1</v>
      </c>
      <c r="BL130" s="223">
        <f t="shared" si="27"/>
        <v>1</v>
      </c>
      <c r="BM130" s="223">
        <f t="shared" si="27"/>
        <v>1</v>
      </c>
      <c r="BN130" s="223">
        <f t="shared" si="27"/>
        <v>1</v>
      </c>
      <c r="BO130" s="223">
        <f t="shared" si="27"/>
        <v>1</v>
      </c>
    </row>
    <row r="131" spans="2:67">
      <c r="B131" s="228">
        <v>74</v>
      </c>
      <c r="C131" s="266"/>
      <c r="D131" s="266"/>
      <c r="E131" s="266"/>
      <c r="F131" s="266"/>
      <c r="G131" s="267"/>
      <c r="H131" s="215"/>
      <c r="I131" s="214"/>
      <c r="J131" s="212"/>
      <c r="K131" s="212"/>
      <c r="L131" s="41"/>
      <c r="M131" s="41" t="str">
        <f t="shared" si="24"/>
        <v/>
      </c>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221" t="str">
        <f t="shared" si="25"/>
        <v/>
      </c>
      <c r="AX131" s="221" t="str">
        <f t="shared" si="26"/>
        <v/>
      </c>
      <c r="AY131" s="221"/>
      <c r="BA131" s="223">
        <f t="shared" si="27"/>
        <v>1</v>
      </c>
      <c r="BB131" s="223">
        <f t="shared" si="27"/>
        <v>1</v>
      </c>
      <c r="BC131" s="223">
        <f t="shared" si="27"/>
        <v>1</v>
      </c>
      <c r="BD131" s="223">
        <f t="shared" si="27"/>
        <v>1</v>
      </c>
      <c r="BE131" s="223">
        <f t="shared" si="27"/>
        <v>1</v>
      </c>
      <c r="BF131" s="223">
        <f t="shared" si="27"/>
        <v>1</v>
      </c>
      <c r="BG131" s="223">
        <f t="shared" si="27"/>
        <v>1</v>
      </c>
      <c r="BH131" s="223">
        <f t="shared" si="27"/>
        <v>1</v>
      </c>
      <c r="BI131" s="223">
        <f t="shared" si="27"/>
        <v>1</v>
      </c>
      <c r="BJ131" s="223">
        <f t="shared" si="27"/>
        <v>1</v>
      </c>
      <c r="BK131" s="223">
        <f t="shared" si="27"/>
        <v>1</v>
      </c>
      <c r="BL131" s="223">
        <f t="shared" si="27"/>
        <v>1</v>
      </c>
      <c r="BM131" s="223">
        <f t="shared" si="27"/>
        <v>1</v>
      </c>
      <c r="BN131" s="223">
        <f t="shared" si="27"/>
        <v>1</v>
      </c>
      <c r="BO131" s="223">
        <f t="shared" si="27"/>
        <v>1</v>
      </c>
    </row>
    <row r="132" spans="2:67">
      <c r="B132" s="228">
        <v>75</v>
      </c>
      <c r="C132" s="266"/>
      <c r="D132" s="266"/>
      <c r="E132" s="266"/>
      <c r="F132" s="266"/>
      <c r="G132" s="267"/>
      <c r="H132" s="215"/>
      <c r="I132" s="214"/>
      <c r="J132" s="212"/>
      <c r="K132" s="212"/>
      <c r="L132" s="41"/>
      <c r="M132" s="41" t="str">
        <f t="shared" si="24"/>
        <v/>
      </c>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221" t="str">
        <f t="shared" si="25"/>
        <v/>
      </c>
      <c r="AX132" s="221" t="str">
        <f t="shared" si="26"/>
        <v/>
      </c>
      <c r="AY132" s="221"/>
      <c r="BA132" s="223">
        <f t="shared" si="27"/>
        <v>1</v>
      </c>
      <c r="BB132" s="223">
        <f t="shared" si="27"/>
        <v>1</v>
      </c>
      <c r="BC132" s="223">
        <f t="shared" si="27"/>
        <v>1</v>
      </c>
      <c r="BD132" s="223">
        <f t="shared" si="27"/>
        <v>1</v>
      </c>
      <c r="BE132" s="223">
        <f t="shared" si="27"/>
        <v>1</v>
      </c>
      <c r="BF132" s="223">
        <f t="shared" si="27"/>
        <v>1</v>
      </c>
      <c r="BG132" s="223">
        <f t="shared" si="27"/>
        <v>1</v>
      </c>
      <c r="BH132" s="223">
        <f t="shared" si="27"/>
        <v>1</v>
      </c>
      <c r="BI132" s="223">
        <f t="shared" si="27"/>
        <v>1</v>
      </c>
      <c r="BJ132" s="223">
        <f t="shared" si="27"/>
        <v>1</v>
      </c>
      <c r="BK132" s="223">
        <f t="shared" si="27"/>
        <v>1</v>
      </c>
      <c r="BL132" s="223">
        <f t="shared" si="27"/>
        <v>1</v>
      </c>
      <c r="BM132" s="223">
        <f t="shared" si="27"/>
        <v>1</v>
      </c>
      <c r="BN132" s="223">
        <f t="shared" si="27"/>
        <v>1</v>
      </c>
      <c r="BO132" s="223">
        <f t="shared" si="27"/>
        <v>1</v>
      </c>
    </row>
    <row r="133" spans="2:67">
      <c r="B133" s="228">
        <v>76</v>
      </c>
      <c r="C133" s="267"/>
      <c r="D133" s="268"/>
      <c r="E133" s="268"/>
      <c r="F133" s="268"/>
      <c r="G133" s="268"/>
      <c r="H133" s="215"/>
      <c r="I133" s="214"/>
      <c r="J133" s="212"/>
      <c r="K133" s="212"/>
      <c r="L133" s="41"/>
      <c r="M133" s="41" t="str">
        <f t="shared" si="24"/>
        <v/>
      </c>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221" t="str">
        <f t="shared" si="25"/>
        <v/>
      </c>
      <c r="AX133" s="221" t="str">
        <f t="shared" si="26"/>
        <v/>
      </c>
      <c r="AY133" s="221"/>
      <c r="BA133" s="223">
        <f t="shared" si="27"/>
        <v>1</v>
      </c>
      <c r="BB133" s="223">
        <f t="shared" si="27"/>
        <v>1</v>
      </c>
      <c r="BC133" s="223">
        <f t="shared" si="27"/>
        <v>1</v>
      </c>
      <c r="BD133" s="223">
        <f t="shared" si="27"/>
        <v>1</v>
      </c>
      <c r="BE133" s="223">
        <f t="shared" si="27"/>
        <v>1</v>
      </c>
      <c r="BF133" s="223">
        <f t="shared" si="27"/>
        <v>1</v>
      </c>
      <c r="BG133" s="223">
        <f t="shared" si="27"/>
        <v>1</v>
      </c>
      <c r="BH133" s="223">
        <f t="shared" si="27"/>
        <v>1</v>
      </c>
      <c r="BI133" s="223">
        <f t="shared" si="27"/>
        <v>1</v>
      </c>
      <c r="BJ133" s="223">
        <f t="shared" si="27"/>
        <v>1</v>
      </c>
      <c r="BK133" s="223">
        <f t="shared" si="27"/>
        <v>1</v>
      </c>
      <c r="BL133" s="223">
        <f t="shared" si="27"/>
        <v>1</v>
      </c>
      <c r="BM133" s="223">
        <f t="shared" si="27"/>
        <v>1</v>
      </c>
      <c r="BN133" s="223">
        <f t="shared" si="27"/>
        <v>1</v>
      </c>
      <c r="BO133" s="223">
        <f t="shared" si="27"/>
        <v>1</v>
      </c>
    </row>
    <row r="134" spans="2:67">
      <c r="B134" s="228">
        <v>77</v>
      </c>
      <c r="C134" s="266"/>
      <c r="D134" s="266"/>
      <c r="E134" s="266"/>
      <c r="F134" s="266"/>
      <c r="G134" s="267"/>
      <c r="H134" s="215"/>
      <c r="I134" s="214"/>
      <c r="J134" s="212"/>
      <c r="K134" s="212"/>
      <c r="L134" s="41"/>
      <c r="M134" s="41" t="str">
        <f t="shared" si="24"/>
        <v/>
      </c>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221" t="str">
        <f t="shared" si="25"/>
        <v/>
      </c>
      <c r="AX134" s="221" t="str">
        <f t="shared" si="26"/>
        <v/>
      </c>
      <c r="AY134" s="221"/>
      <c r="BA134" s="223">
        <f t="shared" si="27"/>
        <v>1</v>
      </c>
      <c r="BB134" s="223">
        <f t="shared" si="27"/>
        <v>1</v>
      </c>
      <c r="BC134" s="223">
        <f t="shared" si="27"/>
        <v>1</v>
      </c>
      <c r="BD134" s="223">
        <f t="shared" si="27"/>
        <v>1</v>
      </c>
      <c r="BE134" s="223">
        <f t="shared" si="27"/>
        <v>1</v>
      </c>
      <c r="BF134" s="223">
        <f t="shared" si="27"/>
        <v>1</v>
      </c>
      <c r="BG134" s="223">
        <f t="shared" si="27"/>
        <v>1</v>
      </c>
      <c r="BH134" s="223">
        <f t="shared" si="27"/>
        <v>1</v>
      </c>
      <c r="BI134" s="223">
        <f t="shared" si="27"/>
        <v>1</v>
      </c>
      <c r="BJ134" s="223">
        <f t="shared" si="27"/>
        <v>1</v>
      </c>
      <c r="BK134" s="223">
        <f t="shared" si="27"/>
        <v>1</v>
      </c>
      <c r="BL134" s="223">
        <f t="shared" si="27"/>
        <v>1</v>
      </c>
      <c r="BM134" s="223">
        <f t="shared" si="27"/>
        <v>1</v>
      </c>
      <c r="BN134" s="223">
        <f t="shared" si="27"/>
        <v>1</v>
      </c>
      <c r="BO134" s="223">
        <f t="shared" si="27"/>
        <v>1</v>
      </c>
    </row>
    <row r="135" spans="2:67">
      <c r="B135" s="228">
        <v>78</v>
      </c>
      <c r="C135" s="266"/>
      <c r="D135" s="266"/>
      <c r="E135" s="266"/>
      <c r="F135" s="266"/>
      <c r="G135" s="267"/>
      <c r="H135" s="215"/>
      <c r="I135" s="214"/>
      <c r="J135" s="212"/>
      <c r="K135" s="212"/>
      <c r="L135" s="41"/>
      <c r="M135" s="41" t="str">
        <f t="shared" si="24"/>
        <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221" t="str">
        <f t="shared" si="25"/>
        <v/>
      </c>
      <c r="AX135" s="221" t="str">
        <f t="shared" si="26"/>
        <v/>
      </c>
      <c r="AY135" s="221"/>
      <c r="BA135" s="223">
        <f t="shared" si="27"/>
        <v>1</v>
      </c>
      <c r="BB135" s="223">
        <f t="shared" si="27"/>
        <v>1</v>
      </c>
      <c r="BC135" s="223">
        <f t="shared" si="27"/>
        <v>1</v>
      </c>
      <c r="BD135" s="223">
        <f t="shared" si="27"/>
        <v>1</v>
      </c>
      <c r="BE135" s="223">
        <f t="shared" si="27"/>
        <v>1</v>
      </c>
      <c r="BF135" s="223">
        <f t="shared" si="27"/>
        <v>1</v>
      </c>
      <c r="BG135" s="223">
        <f t="shared" si="27"/>
        <v>1</v>
      </c>
      <c r="BH135" s="223">
        <f t="shared" si="27"/>
        <v>1</v>
      </c>
      <c r="BI135" s="223">
        <f t="shared" si="27"/>
        <v>1</v>
      </c>
      <c r="BJ135" s="223">
        <f t="shared" si="27"/>
        <v>1</v>
      </c>
      <c r="BK135" s="223">
        <f t="shared" si="27"/>
        <v>1</v>
      </c>
      <c r="BL135" s="223">
        <f t="shared" si="27"/>
        <v>1</v>
      </c>
      <c r="BM135" s="223">
        <f t="shared" si="27"/>
        <v>1</v>
      </c>
      <c r="BN135" s="223">
        <f t="shared" si="27"/>
        <v>1</v>
      </c>
      <c r="BO135" s="223">
        <f t="shared" si="27"/>
        <v>1</v>
      </c>
    </row>
    <row r="136" spans="2:67">
      <c r="B136" s="228">
        <v>79</v>
      </c>
      <c r="C136" s="267"/>
      <c r="D136" s="268"/>
      <c r="E136" s="268"/>
      <c r="F136" s="268"/>
      <c r="G136" s="268"/>
      <c r="H136" s="215"/>
      <c r="I136" s="214"/>
      <c r="J136" s="212"/>
      <c r="K136" s="212"/>
      <c r="L136" s="41"/>
      <c r="M136" s="41" t="str">
        <f t="shared" si="24"/>
        <v/>
      </c>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221" t="str">
        <f t="shared" si="25"/>
        <v/>
      </c>
      <c r="AX136" s="221" t="str">
        <f t="shared" si="26"/>
        <v/>
      </c>
      <c r="AY136" s="221"/>
      <c r="BA136" s="223">
        <f t="shared" si="27"/>
        <v>1</v>
      </c>
      <c r="BB136" s="223">
        <f t="shared" si="27"/>
        <v>1</v>
      </c>
      <c r="BC136" s="223">
        <f t="shared" si="27"/>
        <v>1</v>
      </c>
      <c r="BD136" s="223">
        <f t="shared" si="27"/>
        <v>1</v>
      </c>
      <c r="BE136" s="223">
        <f t="shared" si="27"/>
        <v>1</v>
      </c>
      <c r="BF136" s="223">
        <f t="shared" si="27"/>
        <v>1</v>
      </c>
      <c r="BG136" s="223">
        <f t="shared" si="27"/>
        <v>1</v>
      </c>
      <c r="BH136" s="223">
        <f t="shared" si="27"/>
        <v>1</v>
      </c>
      <c r="BI136" s="223">
        <f t="shared" si="27"/>
        <v>1</v>
      </c>
      <c r="BJ136" s="223">
        <f t="shared" si="27"/>
        <v>1</v>
      </c>
      <c r="BK136" s="223">
        <f t="shared" si="27"/>
        <v>1</v>
      </c>
      <c r="BL136" s="223">
        <f t="shared" si="27"/>
        <v>1</v>
      </c>
      <c r="BM136" s="223">
        <f t="shared" si="27"/>
        <v>1</v>
      </c>
      <c r="BN136" s="223">
        <f t="shared" si="27"/>
        <v>1</v>
      </c>
      <c r="BO136" s="223">
        <f t="shared" si="27"/>
        <v>1</v>
      </c>
    </row>
    <row r="137" spans="2:67">
      <c r="B137" s="228">
        <v>80</v>
      </c>
      <c r="C137" s="266"/>
      <c r="D137" s="266"/>
      <c r="E137" s="266"/>
      <c r="F137" s="266"/>
      <c r="G137" s="267"/>
      <c r="H137" s="215"/>
      <c r="I137" s="214"/>
      <c r="J137" s="212"/>
      <c r="K137" s="212"/>
      <c r="L137" s="41"/>
      <c r="M137" s="41" t="str">
        <f t="shared" si="24"/>
        <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221" t="str">
        <f t="shared" si="25"/>
        <v/>
      </c>
      <c r="AX137" s="221" t="str">
        <f t="shared" si="26"/>
        <v/>
      </c>
      <c r="AY137" s="221"/>
      <c r="BA137" s="223">
        <f t="shared" si="27"/>
        <v>1</v>
      </c>
      <c r="BB137" s="223">
        <f t="shared" si="27"/>
        <v>1</v>
      </c>
      <c r="BC137" s="223">
        <f t="shared" si="27"/>
        <v>1</v>
      </c>
      <c r="BD137" s="223">
        <f t="shared" si="27"/>
        <v>1</v>
      </c>
      <c r="BE137" s="223">
        <f t="shared" si="27"/>
        <v>1</v>
      </c>
      <c r="BF137" s="223">
        <f t="shared" si="27"/>
        <v>1</v>
      </c>
      <c r="BG137" s="223">
        <f t="shared" si="27"/>
        <v>1</v>
      </c>
      <c r="BH137" s="223">
        <f t="shared" si="27"/>
        <v>1</v>
      </c>
      <c r="BI137" s="223">
        <f t="shared" si="27"/>
        <v>1</v>
      </c>
      <c r="BJ137" s="223">
        <f t="shared" si="27"/>
        <v>1</v>
      </c>
      <c r="BK137" s="223">
        <f t="shared" si="27"/>
        <v>1</v>
      </c>
      <c r="BL137" s="223">
        <f t="shared" si="27"/>
        <v>1</v>
      </c>
      <c r="BM137" s="223">
        <f t="shared" si="27"/>
        <v>1</v>
      </c>
      <c r="BN137" s="223">
        <f t="shared" si="27"/>
        <v>1</v>
      </c>
      <c r="BO137" s="223">
        <f t="shared" si="27"/>
        <v>1</v>
      </c>
    </row>
    <row r="138" spans="2:67">
      <c r="B138" s="228">
        <v>81</v>
      </c>
      <c r="C138" s="266"/>
      <c r="D138" s="266"/>
      <c r="E138" s="266"/>
      <c r="F138" s="266"/>
      <c r="G138" s="267"/>
      <c r="H138" s="215"/>
      <c r="I138" s="214"/>
      <c r="J138" s="212"/>
      <c r="K138" s="212"/>
      <c r="L138" s="41"/>
      <c r="M138" s="41" t="str">
        <f t="shared" si="24"/>
        <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221" t="str">
        <f t="shared" si="25"/>
        <v/>
      </c>
      <c r="AX138" s="221" t="str">
        <f t="shared" si="26"/>
        <v/>
      </c>
      <c r="AY138" s="221"/>
      <c r="BA138" s="223">
        <f t="shared" si="27"/>
        <v>1</v>
      </c>
      <c r="BB138" s="223">
        <f t="shared" si="27"/>
        <v>1</v>
      </c>
      <c r="BC138" s="223">
        <f t="shared" si="27"/>
        <v>1</v>
      </c>
      <c r="BD138" s="223">
        <f t="shared" si="27"/>
        <v>1</v>
      </c>
      <c r="BE138" s="223">
        <f t="shared" si="27"/>
        <v>1</v>
      </c>
      <c r="BF138" s="223">
        <f t="shared" si="27"/>
        <v>1</v>
      </c>
      <c r="BG138" s="223">
        <f t="shared" si="27"/>
        <v>1</v>
      </c>
      <c r="BH138" s="223">
        <f t="shared" si="27"/>
        <v>1</v>
      </c>
      <c r="BI138" s="223">
        <f t="shared" si="27"/>
        <v>1</v>
      </c>
      <c r="BJ138" s="223">
        <f t="shared" si="27"/>
        <v>1</v>
      </c>
      <c r="BK138" s="223">
        <f t="shared" si="27"/>
        <v>1</v>
      </c>
      <c r="BL138" s="223">
        <f t="shared" si="27"/>
        <v>1</v>
      </c>
      <c r="BM138" s="223">
        <f t="shared" si="27"/>
        <v>1</v>
      </c>
      <c r="BN138" s="223">
        <f t="shared" si="27"/>
        <v>1</v>
      </c>
      <c r="BO138" s="223">
        <f t="shared" si="27"/>
        <v>1</v>
      </c>
    </row>
    <row r="139" spans="2:67">
      <c r="B139" s="228">
        <v>82</v>
      </c>
      <c r="C139" s="267"/>
      <c r="D139" s="268"/>
      <c r="E139" s="268"/>
      <c r="F139" s="268"/>
      <c r="G139" s="268"/>
      <c r="H139" s="215"/>
      <c r="I139" s="214"/>
      <c r="J139" s="212"/>
      <c r="K139" s="212"/>
      <c r="L139" s="41"/>
      <c r="M139" s="41" t="str">
        <f t="shared" si="24"/>
        <v/>
      </c>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221" t="str">
        <f t="shared" si="25"/>
        <v/>
      </c>
      <c r="AX139" s="221" t="str">
        <f t="shared" si="26"/>
        <v/>
      </c>
      <c r="AY139" s="221"/>
      <c r="BA139" s="223">
        <f t="shared" si="27"/>
        <v>1</v>
      </c>
      <c r="BB139" s="223">
        <f t="shared" si="27"/>
        <v>1</v>
      </c>
      <c r="BC139" s="223">
        <f t="shared" si="27"/>
        <v>1</v>
      </c>
      <c r="BD139" s="223">
        <f t="shared" si="27"/>
        <v>1</v>
      </c>
      <c r="BE139" s="223">
        <f t="shared" si="27"/>
        <v>1</v>
      </c>
      <c r="BF139" s="223">
        <f t="shared" si="27"/>
        <v>1</v>
      </c>
      <c r="BG139" s="223">
        <f t="shared" si="27"/>
        <v>1</v>
      </c>
      <c r="BH139" s="223">
        <f t="shared" si="27"/>
        <v>1</v>
      </c>
      <c r="BI139" s="223">
        <f t="shared" si="27"/>
        <v>1</v>
      </c>
      <c r="BJ139" s="223">
        <f t="shared" si="27"/>
        <v>1</v>
      </c>
      <c r="BK139" s="223">
        <f t="shared" si="27"/>
        <v>1</v>
      </c>
      <c r="BL139" s="223">
        <f t="shared" si="27"/>
        <v>1</v>
      </c>
      <c r="BM139" s="223">
        <f t="shared" si="27"/>
        <v>1</v>
      </c>
      <c r="BN139" s="223">
        <f t="shared" si="27"/>
        <v>1</v>
      </c>
      <c r="BO139" s="223">
        <f t="shared" si="27"/>
        <v>1</v>
      </c>
    </row>
    <row r="140" spans="2:67">
      <c r="B140" s="228">
        <v>83</v>
      </c>
      <c r="C140" s="266"/>
      <c r="D140" s="266"/>
      <c r="E140" s="266"/>
      <c r="F140" s="266"/>
      <c r="G140" s="267"/>
      <c r="H140" s="215"/>
      <c r="I140" s="214"/>
      <c r="J140" s="212"/>
      <c r="K140" s="212"/>
      <c r="L140" s="41"/>
      <c r="M140" s="41" t="str">
        <f t="shared" si="24"/>
        <v/>
      </c>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221" t="str">
        <f t="shared" si="25"/>
        <v/>
      </c>
      <c r="AX140" s="221" t="str">
        <f t="shared" si="26"/>
        <v/>
      </c>
      <c r="AY140" s="221"/>
      <c r="BA140" s="223">
        <f t="shared" si="27"/>
        <v>1</v>
      </c>
      <c r="BB140" s="223">
        <f t="shared" si="27"/>
        <v>1</v>
      </c>
      <c r="BC140" s="223">
        <f t="shared" si="27"/>
        <v>1</v>
      </c>
      <c r="BD140" s="223">
        <f t="shared" si="27"/>
        <v>1</v>
      </c>
      <c r="BE140" s="223">
        <f t="shared" si="27"/>
        <v>1</v>
      </c>
      <c r="BF140" s="223">
        <f t="shared" si="27"/>
        <v>1</v>
      </c>
      <c r="BG140" s="223">
        <f t="shared" si="27"/>
        <v>1</v>
      </c>
      <c r="BH140" s="223">
        <f t="shared" si="27"/>
        <v>1</v>
      </c>
      <c r="BI140" s="223">
        <f t="shared" si="27"/>
        <v>1</v>
      </c>
      <c r="BJ140" s="223">
        <f t="shared" si="27"/>
        <v>1</v>
      </c>
      <c r="BK140" s="223">
        <f t="shared" si="27"/>
        <v>1</v>
      </c>
      <c r="BL140" s="223">
        <f t="shared" si="27"/>
        <v>1</v>
      </c>
      <c r="BM140" s="223">
        <f t="shared" si="27"/>
        <v>1</v>
      </c>
      <c r="BN140" s="223">
        <f t="shared" si="27"/>
        <v>1</v>
      </c>
      <c r="BO140" s="223">
        <f t="shared" si="27"/>
        <v>1</v>
      </c>
    </row>
    <row r="141" spans="2:67">
      <c r="B141" s="228">
        <v>84</v>
      </c>
      <c r="C141" s="266"/>
      <c r="D141" s="266"/>
      <c r="E141" s="266"/>
      <c r="F141" s="266"/>
      <c r="G141" s="267"/>
      <c r="H141" s="215"/>
      <c r="I141" s="214"/>
      <c r="J141" s="212"/>
      <c r="K141" s="212"/>
      <c r="L141" s="41"/>
      <c r="M141" s="41" t="str">
        <f t="shared" si="24"/>
        <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221" t="str">
        <f t="shared" si="25"/>
        <v/>
      </c>
      <c r="AX141" s="221" t="str">
        <f t="shared" si="26"/>
        <v/>
      </c>
      <c r="AY141" s="221"/>
      <c r="BA141" s="223">
        <f t="shared" si="27"/>
        <v>1</v>
      </c>
      <c r="BB141" s="223">
        <f t="shared" si="27"/>
        <v>1</v>
      </c>
      <c r="BC141" s="223">
        <f t="shared" si="27"/>
        <v>1</v>
      </c>
      <c r="BD141" s="223">
        <f t="shared" si="27"/>
        <v>1</v>
      </c>
      <c r="BE141" s="223">
        <f t="shared" si="27"/>
        <v>1</v>
      </c>
      <c r="BF141" s="223">
        <f t="shared" si="27"/>
        <v>1</v>
      </c>
      <c r="BG141" s="223">
        <f t="shared" si="27"/>
        <v>1</v>
      </c>
      <c r="BH141" s="223">
        <f t="shared" si="27"/>
        <v>1</v>
      </c>
      <c r="BI141" s="223">
        <f t="shared" si="27"/>
        <v>1</v>
      </c>
      <c r="BJ141" s="223">
        <f t="shared" si="27"/>
        <v>1</v>
      </c>
      <c r="BK141" s="223">
        <f t="shared" si="27"/>
        <v>1</v>
      </c>
      <c r="BL141" s="223">
        <f t="shared" si="27"/>
        <v>1</v>
      </c>
      <c r="BM141" s="223">
        <f t="shared" si="27"/>
        <v>1</v>
      </c>
      <c r="BN141" s="223">
        <f t="shared" si="27"/>
        <v>1</v>
      </c>
      <c r="BO141" s="223">
        <f t="shared" si="27"/>
        <v>1</v>
      </c>
    </row>
    <row r="142" spans="2:67">
      <c r="B142" s="228">
        <v>85</v>
      </c>
      <c r="C142" s="267"/>
      <c r="D142" s="268"/>
      <c r="E142" s="268"/>
      <c r="F142" s="268"/>
      <c r="G142" s="268"/>
      <c r="H142" s="215"/>
      <c r="I142" s="214"/>
      <c r="J142" s="212"/>
      <c r="K142" s="212"/>
      <c r="L142" s="41"/>
      <c r="M142" s="41" t="str">
        <f t="shared" si="24"/>
        <v/>
      </c>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221" t="str">
        <f t="shared" si="25"/>
        <v/>
      </c>
      <c r="AX142" s="221" t="str">
        <f t="shared" si="26"/>
        <v/>
      </c>
      <c r="AY142" s="221"/>
      <c r="BA142" s="223">
        <f t="shared" si="27"/>
        <v>1</v>
      </c>
      <c r="BB142" s="223">
        <f t="shared" si="27"/>
        <v>1</v>
      </c>
      <c r="BC142" s="223">
        <f t="shared" si="27"/>
        <v>1</v>
      </c>
      <c r="BD142" s="223">
        <f t="shared" si="27"/>
        <v>1</v>
      </c>
      <c r="BE142" s="223">
        <f t="shared" si="27"/>
        <v>1</v>
      </c>
      <c r="BF142" s="223">
        <f t="shared" si="27"/>
        <v>1</v>
      </c>
      <c r="BG142" s="223">
        <f t="shared" si="27"/>
        <v>1</v>
      </c>
      <c r="BH142" s="223">
        <f t="shared" si="27"/>
        <v>1</v>
      </c>
      <c r="BI142" s="223">
        <f t="shared" si="27"/>
        <v>1</v>
      </c>
      <c r="BJ142" s="223">
        <f t="shared" si="27"/>
        <v>1</v>
      </c>
      <c r="BK142" s="223">
        <f t="shared" si="27"/>
        <v>1</v>
      </c>
      <c r="BL142" s="223">
        <f t="shared" si="27"/>
        <v>1</v>
      </c>
      <c r="BM142" s="223">
        <f t="shared" si="27"/>
        <v>1</v>
      </c>
      <c r="BN142" s="223">
        <f t="shared" si="27"/>
        <v>1</v>
      </c>
      <c r="BO142" s="223">
        <f t="shared" si="27"/>
        <v>1</v>
      </c>
    </row>
    <row r="143" spans="2:67">
      <c r="B143" s="228">
        <v>86</v>
      </c>
      <c r="C143" s="266"/>
      <c r="D143" s="266"/>
      <c r="E143" s="266"/>
      <c r="F143" s="266"/>
      <c r="G143" s="267"/>
      <c r="H143" s="215"/>
      <c r="I143" s="214"/>
      <c r="J143" s="212"/>
      <c r="K143" s="212"/>
      <c r="L143" s="41"/>
      <c r="M143" s="41" t="str">
        <f t="shared" si="24"/>
        <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221" t="str">
        <f t="shared" si="25"/>
        <v/>
      </c>
      <c r="AX143" s="221" t="str">
        <f t="shared" si="26"/>
        <v/>
      </c>
      <c r="AY143" s="221"/>
      <c r="BA143" s="223">
        <f t="shared" si="27"/>
        <v>1</v>
      </c>
      <c r="BB143" s="223">
        <f t="shared" si="27"/>
        <v>1</v>
      </c>
      <c r="BC143" s="223">
        <f t="shared" si="27"/>
        <v>1</v>
      </c>
      <c r="BD143" s="223">
        <f t="shared" si="27"/>
        <v>1</v>
      </c>
      <c r="BE143" s="223">
        <f t="shared" si="27"/>
        <v>1</v>
      </c>
      <c r="BF143" s="223">
        <f t="shared" si="27"/>
        <v>1</v>
      </c>
      <c r="BG143" s="223">
        <f t="shared" si="27"/>
        <v>1</v>
      </c>
      <c r="BH143" s="223">
        <f t="shared" si="27"/>
        <v>1</v>
      </c>
      <c r="BI143" s="223">
        <f t="shared" si="27"/>
        <v>1</v>
      </c>
      <c r="BJ143" s="223">
        <f t="shared" si="27"/>
        <v>1</v>
      </c>
      <c r="BK143" s="223">
        <f t="shared" si="27"/>
        <v>1</v>
      </c>
      <c r="BL143" s="223">
        <f t="shared" si="27"/>
        <v>1</v>
      </c>
      <c r="BM143" s="223">
        <f t="shared" si="27"/>
        <v>1</v>
      </c>
      <c r="BN143" s="223">
        <f t="shared" si="27"/>
        <v>1</v>
      </c>
      <c r="BO143" s="223">
        <f t="shared" si="27"/>
        <v>1</v>
      </c>
    </row>
    <row r="144" spans="2:67">
      <c r="B144" s="228">
        <v>87</v>
      </c>
      <c r="C144" s="266"/>
      <c r="D144" s="266"/>
      <c r="E144" s="266"/>
      <c r="F144" s="266"/>
      <c r="G144" s="267"/>
      <c r="H144" s="215"/>
      <c r="I144" s="214"/>
      <c r="J144" s="212"/>
      <c r="K144" s="212"/>
      <c r="L144" s="41"/>
      <c r="M144" s="41" t="str">
        <f t="shared" si="24"/>
        <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221" t="str">
        <f t="shared" si="25"/>
        <v/>
      </c>
      <c r="AX144" s="221" t="str">
        <f t="shared" si="26"/>
        <v/>
      </c>
      <c r="AY144" s="221"/>
      <c r="BA144" s="223">
        <f t="shared" si="27"/>
        <v>1</v>
      </c>
      <c r="BB144" s="223">
        <f t="shared" si="27"/>
        <v>1</v>
      </c>
      <c r="BC144" s="223">
        <f t="shared" si="27"/>
        <v>1</v>
      </c>
      <c r="BD144" s="223">
        <f t="shared" si="27"/>
        <v>1</v>
      </c>
      <c r="BE144" s="223">
        <f t="shared" si="27"/>
        <v>1</v>
      </c>
      <c r="BF144" s="223">
        <f t="shared" si="27"/>
        <v>1</v>
      </c>
      <c r="BG144" s="223">
        <f t="shared" si="27"/>
        <v>1</v>
      </c>
      <c r="BH144" s="223">
        <f t="shared" si="27"/>
        <v>1</v>
      </c>
      <c r="BI144" s="223">
        <f t="shared" si="27"/>
        <v>1</v>
      </c>
      <c r="BJ144" s="223">
        <f t="shared" si="27"/>
        <v>1</v>
      </c>
      <c r="BK144" s="223">
        <f t="shared" si="27"/>
        <v>1</v>
      </c>
      <c r="BL144" s="223">
        <f t="shared" si="27"/>
        <v>1</v>
      </c>
      <c r="BM144" s="223">
        <f t="shared" si="27"/>
        <v>1</v>
      </c>
      <c r="BN144" s="223">
        <f t="shared" si="27"/>
        <v>1</v>
      </c>
      <c r="BO144" s="223">
        <f t="shared" si="27"/>
        <v>1</v>
      </c>
    </row>
    <row r="145" spans="2:67">
      <c r="B145" s="228">
        <v>88</v>
      </c>
      <c r="C145" s="267"/>
      <c r="D145" s="268"/>
      <c r="E145" s="268"/>
      <c r="F145" s="268"/>
      <c r="G145" s="268"/>
      <c r="H145" s="215"/>
      <c r="I145" s="214"/>
      <c r="J145" s="212"/>
      <c r="K145" s="212"/>
      <c r="L145" s="41"/>
      <c r="M145" s="41" t="str">
        <f t="shared" si="24"/>
        <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221" t="str">
        <f t="shared" si="25"/>
        <v/>
      </c>
      <c r="AX145" s="221" t="str">
        <f t="shared" si="26"/>
        <v/>
      </c>
      <c r="AY145" s="221"/>
      <c r="BA145" s="223">
        <f t="shared" si="27"/>
        <v>1</v>
      </c>
      <c r="BB145" s="223">
        <f t="shared" si="27"/>
        <v>1</v>
      </c>
      <c r="BC145" s="223">
        <f t="shared" si="27"/>
        <v>1</v>
      </c>
      <c r="BD145" s="223">
        <f t="shared" si="27"/>
        <v>1</v>
      </c>
      <c r="BE145" s="223">
        <f t="shared" si="27"/>
        <v>1</v>
      </c>
      <c r="BF145" s="223">
        <f t="shared" si="27"/>
        <v>1</v>
      </c>
      <c r="BG145" s="223">
        <f t="shared" si="27"/>
        <v>1</v>
      </c>
      <c r="BH145" s="223">
        <f t="shared" si="27"/>
        <v>1</v>
      </c>
      <c r="BI145" s="223">
        <f t="shared" si="27"/>
        <v>1</v>
      </c>
      <c r="BJ145" s="223">
        <f t="shared" si="27"/>
        <v>1</v>
      </c>
      <c r="BK145" s="223">
        <f t="shared" si="27"/>
        <v>1</v>
      </c>
      <c r="BL145" s="223">
        <f t="shared" si="27"/>
        <v>1</v>
      </c>
      <c r="BM145" s="223">
        <f t="shared" si="27"/>
        <v>1</v>
      </c>
      <c r="BN145" s="223">
        <f t="shared" si="27"/>
        <v>1</v>
      </c>
      <c r="BO145" s="223">
        <f t="shared" si="27"/>
        <v>1</v>
      </c>
    </row>
    <row r="146" spans="2:67">
      <c r="B146" s="228">
        <v>89</v>
      </c>
      <c r="C146" s="266"/>
      <c r="D146" s="266"/>
      <c r="E146" s="266"/>
      <c r="F146" s="266"/>
      <c r="G146" s="267"/>
      <c r="H146" s="215"/>
      <c r="I146" s="214"/>
      <c r="J146" s="212"/>
      <c r="K146" s="212"/>
      <c r="L146" s="41"/>
      <c r="M146" s="41" t="str">
        <f t="shared" si="24"/>
        <v/>
      </c>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221" t="str">
        <f t="shared" si="25"/>
        <v/>
      </c>
      <c r="AX146" s="221" t="str">
        <f t="shared" si="26"/>
        <v/>
      </c>
      <c r="AY146" s="221"/>
      <c r="BA146" s="223">
        <f t="shared" ref="BA146:BO157" si="28">IF(AND($H146&lt;&gt;"",$I146&lt;&gt;"",$J146&lt;&gt;"",$K146&lt;&gt;""),10^($H146+$I146/(1+EXP($J146+$K146*LOG10(BA$57)))),1)</f>
        <v>1</v>
      </c>
      <c r="BB146" s="223">
        <f t="shared" si="28"/>
        <v>1</v>
      </c>
      <c r="BC146" s="223">
        <f t="shared" si="28"/>
        <v>1</v>
      </c>
      <c r="BD146" s="223">
        <f t="shared" si="28"/>
        <v>1</v>
      </c>
      <c r="BE146" s="223">
        <f t="shared" si="28"/>
        <v>1</v>
      </c>
      <c r="BF146" s="223">
        <f t="shared" si="28"/>
        <v>1</v>
      </c>
      <c r="BG146" s="223">
        <f t="shared" si="28"/>
        <v>1</v>
      </c>
      <c r="BH146" s="223">
        <f t="shared" si="28"/>
        <v>1</v>
      </c>
      <c r="BI146" s="223">
        <f t="shared" si="28"/>
        <v>1</v>
      </c>
      <c r="BJ146" s="223">
        <f t="shared" si="28"/>
        <v>1</v>
      </c>
      <c r="BK146" s="223">
        <f t="shared" si="28"/>
        <v>1</v>
      </c>
      <c r="BL146" s="223">
        <f t="shared" si="28"/>
        <v>1</v>
      </c>
      <c r="BM146" s="223">
        <f t="shared" si="28"/>
        <v>1</v>
      </c>
      <c r="BN146" s="223">
        <f t="shared" si="28"/>
        <v>1</v>
      </c>
      <c r="BO146" s="223">
        <f t="shared" si="28"/>
        <v>1</v>
      </c>
    </row>
    <row r="147" spans="2:67">
      <c r="B147" s="228">
        <v>90</v>
      </c>
      <c r="C147" s="266"/>
      <c r="D147" s="266"/>
      <c r="E147" s="266"/>
      <c r="F147" s="266"/>
      <c r="G147" s="267"/>
      <c r="H147" s="215"/>
      <c r="I147" s="214"/>
      <c r="J147" s="212"/>
      <c r="K147" s="212"/>
      <c r="L147" s="41"/>
      <c r="M147" s="41" t="str">
        <f t="shared" si="24"/>
        <v/>
      </c>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221" t="str">
        <f t="shared" si="25"/>
        <v/>
      </c>
      <c r="AX147" s="221" t="str">
        <f t="shared" si="26"/>
        <v/>
      </c>
      <c r="AY147" s="221"/>
      <c r="BA147" s="223">
        <f t="shared" si="28"/>
        <v>1</v>
      </c>
      <c r="BB147" s="223">
        <f t="shared" si="28"/>
        <v>1</v>
      </c>
      <c r="BC147" s="223">
        <f t="shared" si="28"/>
        <v>1</v>
      </c>
      <c r="BD147" s="223">
        <f t="shared" si="28"/>
        <v>1</v>
      </c>
      <c r="BE147" s="223">
        <f t="shared" si="28"/>
        <v>1</v>
      </c>
      <c r="BF147" s="223">
        <f t="shared" si="28"/>
        <v>1</v>
      </c>
      <c r="BG147" s="223">
        <f t="shared" si="28"/>
        <v>1</v>
      </c>
      <c r="BH147" s="223">
        <f t="shared" si="28"/>
        <v>1</v>
      </c>
      <c r="BI147" s="223">
        <f t="shared" si="28"/>
        <v>1</v>
      </c>
      <c r="BJ147" s="223">
        <f t="shared" si="28"/>
        <v>1</v>
      </c>
      <c r="BK147" s="223">
        <f t="shared" si="28"/>
        <v>1</v>
      </c>
      <c r="BL147" s="223">
        <f t="shared" si="28"/>
        <v>1</v>
      </c>
      <c r="BM147" s="223">
        <f t="shared" si="28"/>
        <v>1</v>
      </c>
      <c r="BN147" s="223">
        <f t="shared" si="28"/>
        <v>1</v>
      </c>
      <c r="BO147" s="223">
        <f t="shared" si="28"/>
        <v>1</v>
      </c>
    </row>
    <row r="148" spans="2:67">
      <c r="B148" s="228">
        <v>91</v>
      </c>
      <c r="C148" s="267"/>
      <c r="D148" s="268"/>
      <c r="E148" s="268"/>
      <c r="F148" s="268"/>
      <c r="G148" s="268"/>
      <c r="H148" s="215"/>
      <c r="I148" s="214"/>
      <c r="J148" s="212"/>
      <c r="K148" s="212"/>
      <c r="L148" s="41"/>
      <c r="M148" s="41" t="str">
        <f t="shared" si="24"/>
        <v/>
      </c>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221" t="str">
        <f t="shared" si="25"/>
        <v/>
      </c>
      <c r="AX148" s="221" t="str">
        <f t="shared" si="26"/>
        <v/>
      </c>
      <c r="AY148" s="221"/>
      <c r="BA148" s="223">
        <f t="shared" si="28"/>
        <v>1</v>
      </c>
      <c r="BB148" s="223">
        <f t="shared" si="28"/>
        <v>1</v>
      </c>
      <c r="BC148" s="223">
        <f t="shared" si="28"/>
        <v>1</v>
      </c>
      <c r="BD148" s="223">
        <f t="shared" si="28"/>
        <v>1</v>
      </c>
      <c r="BE148" s="223">
        <f t="shared" si="28"/>
        <v>1</v>
      </c>
      <c r="BF148" s="223">
        <f t="shared" si="28"/>
        <v>1</v>
      </c>
      <c r="BG148" s="223">
        <f t="shared" si="28"/>
        <v>1</v>
      </c>
      <c r="BH148" s="223">
        <f t="shared" si="28"/>
        <v>1</v>
      </c>
      <c r="BI148" s="223">
        <f t="shared" si="28"/>
        <v>1</v>
      </c>
      <c r="BJ148" s="223">
        <f t="shared" si="28"/>
        <v>1</v>
      </c>
      <c r="BK148" s="223">
        <f t="shared" si="28"/>
        <v>1</v>
      </c>
      <c r="BL148" s="223">
        <f t="shared" si="28"/>
        <v>1</v>
      </c>
      <c r="BM148" s="223">
        <f t="shared" si="28"/>
        <v>1</v>
      </c>
      <c r="BN148" s="223">
        <f t="shared" si="28"/>
        <v>1</v>
      </c>
      <c r="BO148" s="223">
        <f t="shared" si="28"/>
        <v>1</v>
      </c>
    </row>
    <row r="149" spans="2:67">
      <c r="B149" s="228">
        <v>92</v>
      </c>
      <c r="C149" s="266"/>
      <c r="D149" s="266"/>
      <c r="E149" s="266"/>
      <c r="F149" s="266"/>
      <c r="G149" s="267"/>
      <c r="H149" s="215"/>
      <c r="I149" s="214"/>
      <c r="J149" s="212"/>
      <c r="K149" s="212"/>
      <c r="L149" s="41"/>
      <c r="M149" s="41" t="str">
        <f t="shared" si="24"/>
        <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221" t="str">
        <f t="shared" si="25"/>
        <v/>
      </c>
      <c r="AX149" s="221" t="str">
        <f t="shared" si="26"/>
        <v/>
      </c>
      <c r="AY149" s="221"/>
      <c r="BA149" s="223">
        <f t="shared" si="28"/>
        <v>1</v>
      </c>
      <c r="BB149" s="223">
        <f t="shared" si="28"/>
        <v>1</v>
      </c>
      <c r="BC149" s="223">
        <f t="shared" si="28"/>
        <v>1</v>
      </c>
      <c r="BD149" s="223">
        <f t="shared" si="28"/>
        <v>1</v>
      </c>
      <c r="BE149" s="223">
        <f t="shared" si="28"/>
        <v>1</v>
      </c>
      <c r="BF149" s="223">
        <f t="shared" si="28"/>
        <v>1</v>
      </c>
      <c r="BG149" s="223">
        <f t="shared" si="28"/>
        <v>1</v>
      </c>
      <c r="BH149" s="223">
        <f t="shared" si="28"/>
        <v>1</v>
      </c>
      <c r="BI149" s="223">
        <f t="shared" si="28"/>
        <v>1</v>
      </c>
      <c r="BJ149" s="223">
        <f t="shared" si="28"/>
        <v>1</v>
      </c>
      <c r="BK149" s="223">
        <f t="shared" si="28"/>
        <v>1</v>
      </c>
      <c r="BL149" s="223">
        <f t="shared" si="28"/>
        <v>1</v>
      </c>
      <c r="BM149" s="223">
        <f t="shared" si="28"/>
        <v>1</v>
      </c>
      <c r="BN149" s="223">
        <f t="shared" si="28"/>
        <v>1</v>
      </c>
      <c r="BO149" s="223">
        <f t="shared" si="28"/>
        <v>1</v>
      </c>
    </row>
    <row r="150" spans="2:67">
      <c r="B150" s="228">
        <v>93</v>
      </c>
      <c r="C150" s="266"/>
      <c r="D150" s="266"/>
      <c r="E150" s="266"/>
      <c r="F150" s="266"/>
      <c r="G150" s="267"/>
      <c r="H150" s="215"/>
      <c r="I150" s="214"/>
      <c r="J150" s="212"/>
      <c r="K150" s="212"/>
      <c r="L150" s="41"/>
      <c r="M150" s="41" t="str">
        <f t="shared" si="24"/>
        <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221" t="str">
        <f t="shared" si="25"/>
        <v/>
      </c>
      <c r="AX150" s="221" t="str">
        <f t="shared" si="26"/>
        <v/>
      </c>
      <c r="AY150" s="221"/>
      <c r="BA150" s="223">
        <f t="shared" si="28"/>
        <v>1</v>
      </c>
      <c r="BB150" s="223">
        <f t="shared" si="28"/>
        <v>1</v>
      </c>
      <c r="BC150" s="223">
        <f t="shared" si="28"/>
        <v>1</v>
      </c>
      <c r="BD150" s="223">
        <f t="shared" si="28"/>
        <v>1</v>
      </c>
      <c r="BE150" s="223">
        <f t="shared" si="28"/>
        <v>1</v>
      </c>
      <c r="BF150" s="223">
        <f t="shared" si="28"/>
        <v>1</v>
      </c>
      <c r="BG150" s="223">
        <f t="shared" si="28"/>
        <v>1</v>
      </c>
      <c r="BH150" s="223">
        <f t="shared" si="28"/>
        <v>1</v>
      </c>
      <c r="BI150" s="223">
        <f t="shared" si="28"/>
        <v>1</v>
      </c>
      <c r="BJ150" s="223">
        <f t="shared" si="28"/>
        <v>1</v>
      </c>
      <c r="BK150" s="223">
        <f t="shared" si="28"/>
        <v>1</v>
      </c>
      <c r="BL150" s="223">
        <f t="shared" si="28"/>
        <v>1</v>
      </c>
      <c r="BM150" s="223">
        <f t="shared" si="28"/>
        <v>1</v>
      </c>
      <c r="BN150" s="223">
        <f t="shared" si="28"/>
        <v>1</v>
      </c>
      <c r="BO150" s="223">
        <f t="shared" si="28"/>
        <v>1</v>
      </c>
    </row>
    <row r="151" spans="2:67">
      <c r="B151" s="228">
        <v>94</v>
      </c>
      <c r="C151" s="267"/>
      <c r="D151" s="268"/>
      <c r="E151" s="268"/>
      <c r="F151" s="268"/>
      <c r="G151" s="268"/>
      <c r="H151" s="215"/>
      <c r="I151" s="214"/>
      <c r="J151" s="212"/>
      <c r="K151" s="212"/>
      <c r="L151" s="41"/>
      <c r="M151" s="41" t="str">
        <f t="shared" si="24"/>
        <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221" t="str">
        <f t="shared" si="25"/>
        <v/>
      </c>
      <c r="AX151" s="221" t="str">
        <f t="shared" si="26"/>
        <v/>
      </c>
      <c r="AY151" s="221"/>
      <c r="BA151" s="223">
        <f t="shared" si="28"/>
        <v>1</v>
      </c>
      <c r="BB151" s="223">
        <f t="shared" si="28"/>
        <v>1</v>
      </c>
      <c r="BC151" s="223">
        <f t="shared" si="28"/>
        <v>1</v>
      </c>
      <c r="BD151" s="223">
        <f t="shared" si="28"/>
        <v>1</v>
      </c>
      <c r="BE151" s="223">
        <f t="shared" si="28"/>
        <v>1</v>
      </c>
      <c r="BF151" s="223">
        <f t="shared" si="28"/>
        <v>1</v>
      </c>
      <c r="BG151" s="223">
        <f t="shared" si="28"/>
        <v>1</v>
      </c>
      <c r="BH151" s="223">
        <f t="shared" si="28"/>
        <v>1</v>
      </c>
      <c r="BI151" s="223">
        <f t="shared" si="28"/>
        <v>1</v>
      </c>
      <c r="BJ151" s="223">
        <f t="shared" si="28"/>
        <v>1</v>
      </c>
      <c r="BK151" s="223">
        <f t="shared" si="28"/>
        <v>1</v>
      </c>
      <c r="BL151" s="223">
        <f t="shared" si="28"/>
        <v>1</v>
      </c>
      <c r="BM151" s="223">
        <f t="shared" si="28"/>
        <v>1</v>
      </c>
      <c r="BN151" s="223">
        <f t="shared" si="28"/>
        <v>1</v>
      </c>
      <c r="BO151" s="223">
        <f t="shared" si="28"/>
        <v>1</v>
      </c>
    </row>
    <row r="152" spans="2:67">
      <c r="B152" s="228">
        <v>95</v>
      </c>
      <c r="C152" s="266"/>
      <c r="D152" s="266"/>
      <c r="E152" s="266"/>
      <c r="F152" s="266"/>
      <c r="G152" s="267"/>
      <c r="H152" s="215"/>
      <c r="I152" s="214"/>
      <c r="J152" s="212"/>
      <c r="K152" s="212"/>
      <c r="L152" s="41"/>
      <c r="M152" s="41" t="str">
        <f t="shared" si="24"/>
        <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221" t="str">
        <f t="shared" si="25"/>
        <v/>
      </c>
      <c r="AX152" s="221" t="str">
        <f t="shared" si="26"/>
        <v/>
      </c>
      <c r="AY152" s="221"/>
      <c r="BA152" s="223">
        <f t="shared" si="28"/>
        <v>1</v>
      </c>
      <c r="BB152" s="223">
        <f t="shared" si="28"/>
        <v>1</v>
      </c>
      <c r="BC152" s="223">
        <f t="shared" si="28"/>
        <v>1</v>
      </c>
      <c r="BD152" s="223">
        <f t="shared" si="28"/>
        <v>1</v>
      </c>
      <c r="BE152" s="223">
        <f t="shared" si="28"/>
        <v>1</v>
      </c>
      <c r="BF152" s="223">
        <f t="shared" si="28"/>
        <v>1</v>
      </c>
      <c r="BG152" s="223">
        <f t="shared" si="28"/>
        <v>1</v>
      </c>
      <c r="BH152" s="223">
        <f t="shared" si="28"/>
        <v>1</v>
      </c>
      <c r="BI152" s="223">
        <f t="shared" si="28"/>
        <v>1</v>
      </c>
      <c r="BJ152" s="223">
        <f t="shared" si="28"/>
        <v>1</v>
      </c>
      <c r="BK152" s="223">
        <f t="shared" si="28"/>
        <v>1</v>
      </c>
      <c r="BL152" s="223">
        <f t="shared" si="28"/>
        <v>1</v>
      </c>
      <c r="BM152" s="223">
        <f t="shared" si="28"/>
        <v>1</v>
      </c>
      <c r="BN152" s="223">
        <f t="shared" si="28"/>
        <v>1</v>
      </c>
      <c r="BO152" s="223">
        <f t="shared" si="28"/>
        <v>1</v>
      </c>
    </row>
    <row r="153" spans="2:67">
      <c r="B153" s="228">
        <v>96</v>
      </c>
      <c r="C153" s="266"/>
      <c r="D153" s="266"/>
      <c r="E153" s="266"/>
      <c r="F153" s="266"/>
      <c r="G153" s="267"/>
      <c r="H153" s="215"/>
      <c r="I153" s="214"/>
      <c r="J153" s="212"/>
      <c r="K153" s="212"/>
      <c r="L153" s="41"/>
      <c r="M153" s="41" t="str">
        <f t="shared" si="24"/>
        <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221" t="str">
        <f t="shared" si="25"/>
        <v/>
      </c>
      <c r="AX153" s="221" t="str">
        <f t="shared" si="26"/>
        <v/>
      </c>
      <c r="AY153" s="221"/>
      <c r="BA153" s="223">
        <f t="shared" si="28"/>
        <v>1</v>
      </c>
      <c r="BB153" s="223">
        <f t="shared" si="28"/>
        <v>1</v>
      </c>
      <c r="BC153" s="223">
        <f t="shared" si="28"/>
        <v>1</v>
      </c>
      <c r="BD153" s="223">
        <f t="shared" si="28"/>
        <v>1</v>
      </c>
      <c r="BE153" s="223">
        <f t="shared" si="28"/>
        <v>1</v>
      </c>
      <c r="BF153" s="223">
        <f t="shared" si="28"/>
        <v>1</v>
      </c>
      <c r="BG153" s="223">
        <f t="shared" si="28"/>
        <v>1</v>
      </c>
      <c r="BH153" s="223">
        <f t="shared" si="28"/>
        <v>1</v>
      </c>
      <c r="BI153" s="223">
        <f t="shared" si="28"/>
        <v>1</v>
      </c>
      <c r="BJ153" s="223">
        <f t="shared" si="28"/>
        <v>1</v>
      </c>
      <c r="BK153" s="223">
        <f t="shared" si="28"/>
        <v>1</v>
      </c>
      <c r="BL153" s="223">
        <f t="shared" si="28"/>
        <v>1</v>
      </c>
      <c r="BM153" s="223">
        <f t="shared" si="28"/>
        <v>1</v>
      </c>
      <c r="BN153" s="223">
        <f t="shared" si="28"/>
        <v>1</v>
      </c>
      <c r="BO153" s="223">
        <f t="shared" si="28"/>
        <v>1</v>
      </c>
    </row>
    <row r="154" spans="2:67">
      <c r="B154" s="228">
        <v>97</v>
      </c>
      <c r="C154" s="267"/>
      <c r="D154" s="268"/>
      <c r="E154" s="268"/>
      <c r="F154" s="268"/>
      <c r="G154" s="268"/>
      <c r="H154" s="215"/>
      <c r="I154" s="214"/>
      <c r="J154" s="212"/>
      <c r="K154" s="212"/>
      <c r="L154" s="41"/>
      <c r="M154" s="41" t="str">
        <f t="shared" si="24"/>
        <v/>
      </c>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221" t="str">
        <f t="shared" si="25"/>
        <v/>
      </c>
      <c r="AX154" s="221" t="str">
        <f t="shared" si="26"/>
        <v/>
      </c>
      <c r="AY154" s="221"/>
      <c r="BA154" s="223">
        <f t="shared" si="28"/>
        <v>1</v>
      </c>
      <c r="BB154" s="223">
        <f t="shared" si="28"/>
        <v>1</v>
      </c>
      <c r="BC154" s="223">
        <f t="shared" si="28"/>
        <v>1</v>
      </c>
      <c r="BD154" s="223">
        <f t="shared" si="28"/>
        <v>1</v>
      </c>
      <c r="BE154" s="223">
        <f t="shared" si="28"/>
        <v>1</v>
      </c>
      <c r="BF154" s="223">
        <f t="shared" si="28"/>
        <v>1</v>
      </c>
      <c r="BG154" s="223">
        <f t="shared" si="28"/>
        <v>1</v>
      </c>
      <c r="BH154" s="223">
        <f t="shared" si="28"/>
        <v>1</v>
      </c>
      <c r="BI154" s="223">
        <f t="shared" si="28"/>
        <v>1</v>
      </c>
      <c r="BJ154" s="223">
        <f t="shared" si="28"/>
        <v>1</v>
      </c>
      <c r="BK154" s="223">
        <f t="shared" si="28"/>
        <v>1</v>
      </c>
      <c r="BL154" s="223">
        <f t="shared" si="28"/>
        <v>1</v>
      </c>
      <c r="BM154" s="223">
        <f t="shared" si="28"/>
        <v>1</v>
      </c>
      <c r="BN154" s="223">
        <f t="shared" si="28"/>
        <v>1</v>
      </c>
      <c r="BO154" s="223">
        <f t="shared" si="28"/>
        <v>1</v>
      </c>
    </row>
    <row r="155" spans="2:67">
      <c r="B155" s="228">
        <v>98</v>
      </c>
      <c r="C155" s="266"/>
      <c r="D155" s="266"/>
      <c r="E155" s="266"/>
      <c r="F155" s="266"/>
      <c r="G155" s="267"/>
      <c r="H155" s="215"/>
      <c r="I155" s="214"/>
      <c r="J155" s="212"/>
      <c r="K155" s="212"/>
      <c r="L155" s="41"/>
      <c r="M155" s="41" t="str">
        <f t="shared" si="24"/>
        <v/>
      </c>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221" t="str">
        <f t="shared" si="25"/>
        <v/>
      </c>
      <c r="AX155" s="221" t="str">
        <f t="shared" si="26"/>
        <v/>
      </c>
      <c r="AY155" s="221"/>
      <c r="BA155" s="223">
        <f t="shared" si="28"/>
        <v>1</v>
      </c>
      <c r="BB155" s="223">
        <f t="shared" si="28"/>
        <v>1</v>
      </c>
      <c r="BC155" s="223">
        <f t="shared" si="28"/>
        <v>1</v>
      </c>
      <c r="BD155" s="223">
        <f t="shared" si="28"/>
        <v>1</v>
      </c>
      <c r="BE155" s="223">
        <f t="shared" si="28"/>
        <v>1</v>
      </c>
      <c r="BF155" s="223">
        <f t="shared" si="28"/>
        <v>1</v>
      </c>
      <c r="BG155" s="223">
        <f t="shared" si="28"/>
        <v>1</v>
      </c>
      <c r="BH155" s="223">
        <f t="shared" si="28"/>
        <v>1</v>
      </c>
      <c r="BI155" s="223">
        <f t="shared" si="28"/>
        <v>1</v>
      </c>
      <c r="BJ155" s="223">
        <f t="shared" si="28"/>
        <v>1</v>
      </c>
      <c r="BK155" s="223">
        <f t="shared" si="28"/>
        <v>1</v>
      </c>
      <c r="BL155" s="223">
        <f t="shared" si="28"/>
        <v>1</v>
      </c>
      <c r="BM155" s="223">
        <f t="shared" si="28"/>
        <v>1</v>
      </c>
      <c r="BN155" s="223">
        <f t="shared" si="28"/>
        <v>1</v>
      </c>
      <c r="BO155" s="223">
        <f t="shared" si="28"/>
        <v>1</v>
      </c>
    </row>
    <row r="156" spans="2:67">
      <c r="B156" s="228">
        <v>99</v>
      </c>
      <c r="C156" s="266"/>
      <c r="D156" s="266"/>
      <c r="E156" s="266"/>
      <c r="F156" s="266"/>
      <c r="G156" s="267"/>
      <c r="H156" s="215"/>
      <c r="I156" s="214"/>
      <c r="J156" s="212"/>
      <c r="K156" s="212"/>
      <c r="L156" s="41"/>
      <c r="M156" s="41" t="str">
        <f t="shared" si="24"/>
        <v/>
      </c>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221" t="str">
        <f t="shared" si="25"/>
        <v/>
      </c>
      <c r="AX156" s="221" t="str">
        <f t="shared" si="26"/>
        <v/>
      </c>
      <c r="AY156" s="221"/>
      <c r="BA156" s="223">
        <f t="shared" si="28"/>
        <v>1</v>
      </c>
      <c r="BB156" s="223">
        <f t="shared" si="28"/>
        <v>1</v>
      </c>
      <c r="BC156" s="223">
        <f t="shared" si="28"/>
        <v>1</v>
      </c>
      <c r="BD156" s="223">
        <f t="shared" si="28"/>
        <v>1</v>
      </c>
      <c r="BE156" s="223">
        <f t="shared" si="28"/>
        <v>1</v>
      </c>
      <c r="BF156" s="223">
        <f t="shared" si="28"/>
        <v>1</v>
      </c>
      <c r="BG156" s="223">
        <f t="shared" si="28"/>
        <v>1</v>
      </c>
      <c r="BH156" s="223">
        <f t="shared" si="28"/>
        <v>1</v>
      </c>
      <c r="BI156" s="223">
        <f t="shared" si="28"/>
        <v>1</v>
      </c>
      <c r="BJ156" s="223">
        <f t="shared" si="28"/>
        <v>1</v>
      </c>
      <c r="BK156" s="223">
        <f t="shared" si="28"/>
        <v>1</v>
      </c>
      <c r="BL156" s="223">
        <f t="shared" si="28"/>
        <v>1</v>
      </c>
      <c r="BM156" s="223">
        <f t="shared" si="28"/>
        <v>1</v>
      </c>
      <c r="BN156" s="223">
        <f t="shared" si="28"/>
        <v>1</v>
      </c>
      <c r="BO156" s="223">
        <f t="shared" si="28"/>
        <v>1</v>
      </c>
    </row>
    <row r="157" spans="2:67">
      <c r="B157" s="228">
        <v>100</v>
      </c>
      <c r="C157" s="267"/>
      <c r="D157" s="268"/>
      <c r="E157" s="268"/>
      <c r="F157" s="268"/>
      <c r="G157" s="268"/>
      <c r="H157" s="215"/>
      <c r="I157" s="214"/>
      <c r="J157" s="212"/>
      <c r="K157" s="212"/>
      <c r="L157" s="41"/>
      <c r="M157" s="41" t="str">
        <f t="shared" si="24"/>
        <v/>
      </c>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221" t="str">
        <f t="shared" si="25"/>
        <v/>
      </c>
      <c r="AX157" s="221" t="str">
        <f t="shared" si="26"/>
        <v/>
      </c>
      <c r="AY157" s="221"/>
      <c r="BA157" s="223">
        <f t="shared" si="28"/>
        <v>1</v>
      </c>
      <c r="BB157" s="223">
        <f t="shared" si="28"/>
        <v>1</v>
      </c>
      <c r="BC157" s="223">
        <f t="shared" si="28"/>
        <v>1</v>
      </c>
      <c r="BD157" s="223">
        <f t="shared" si="28"/>
        <v>1</v>
      </c>
      <c r="BE157" s="223">
        <f t="shared" si="28"/>
        <v>1</v>
      </c>
      <c r="BF157" s="223">
        <f t="shared" si="28"/>
        <v>1</v>
      </c>
      <c r="BG157" s="223">
        <f t="shared" si="28"/>
        <v>1</v>
      </c>
      <c r="BH157" s="223">
        <f t="shared" si="28"/>
        <v>1</v>
      </c>
      <c r="BI157" s="223">
        <f t="shared" si="28"/>
        <v>1</v>
      </c>
      <c r="BJ157" s="223">
        <f t="shared" si="28"/>
        <v>1</v>
      </c>
      <c r="BK157" s="223">
        <f t="shared" si="28"/>
        <v>1</v>
      </c>
      <c r="BL157" s="223">
        <f t="shared" si="28"/>
        <v>1</v>
      </c>
      <c r="BM157" s="223">
        <f t="shared" si="28"/>
        <v>1</v>
      </c>
      <c r="BN157" s="223">
        <f t="shared" si="28"/>
        <v>1</v>
      </c>
      <c r="BO157" s="223">
        <f t="shared" si="28"/>
        <v>1</v>
      </c>
    </row>
    <row r="158" spans="2:67">
      <c r="AW158" s="221"/>
      <c r="AX158" s="221"/>
      <c r="AY158" s="221"/>
      <c r="BA158" s="223"/>
      <c r="BB158" s="223"/>
      <c r="BC158" s="223"/>
      <c r="BD158" s="223"/>
      <c r="BE158" s="223"/>
      <c r="BF158" s="223"/>
      <c r="BG158" s="223"/>
      <c r="BH158" s="223"/>
      <c r="BI158" s="223"/>
      <c r="BJ158" s="223"/>
      <c r="BK158" s="223"/>
      <c r="BL158" s="223"/>
      <c r="BM158" s="223"/>
      <c r="BN158" s="223"/>
      <c r="BO158" s="223"/>
    </row>
    <row r="159" spans="2:67">
      <c r="AW159" s="221"/>
      <c r="AX159" s="221"/>
      <c r="AY159" s="221"/>
      <c r="BA159" s="223"/>
      <c r="BB159" s="223"/>
      <c r="BC159" s="223"/>
      <c r="BD159" s="223"/>
      <c r="BE159" s="223"/>
      <c r="BF159" s="223"/>
      <c r="BG159" s="223"/>
      <c r="BH159" s="223"/>
      <c r="BI159" s="223"/>
      <c r="BJ159" s="223"/>
      <c r="BK159" s="223"/>
      <c r="BL159" s="223"/>
      <c r="BM159" s="223"/>
      <c r="BN159" s="223"/>
      <c r="BO159" s="223"/>
    </row>
    <row r="160" spans="2:67">
      <c r="AW160" s="221"/>
      <c r="AX160" s="221"/>
      <c r="AY160" s="221"/>
      <c r="BA160" s="223"/>
      <c r="BB160" s="223"/>
      <c r="BC160" s="223"/>
      <c r="BD160" s="223"/>
      <c r="BE160" s="223"/>
      <c r="BF160" s="223"/>
      <c r="BG160" s="223"/>
      <c r="BH160" s="223"/>
      <c r="BI160" s="223"/>
      <c r="BJ160" s="223"/>
      <c r="BK160" s="223"/>
      <c r="BL160" s="223"/>
      <c r="BM160" s="223"/>
      <c r="BN160" s="223"/>
      <c r="BO160" s="223"/>
    </row>
    <row r="161" spans="49:67">
      <c r="AW161" s="221"/>
      <c r="AX161" s="221"/>
      <c r="AY161" s="221"/>
      <c r="BA161" s="223"/>
      <c r="BB161" s="223"/>
      <c r="BC161" s="223"/>
      <c r="BD161" s="223"/>
      <c r="BE161" s="223"/>
      <c r="BF161" s="223"/>
      <c r="BG161" s="223"/>
      <c r="BH161" s="223"/>
      <c r="BI161" s="223"/>
      <c r="BJ161" s="223"/>
      <c r="BK161" s="223"/>
      <c r="BL161" s="223"/>
      <c r="BM161" s="223"/>
      <c r="BN161" s="223"/>
      <c r="BO161" s="223"/>
    </row>
    <row r="162" spans="49:67">
      <c r="AW162" s="221"/>
      <c r="AX162" s="221"/>
      <c r="AY162" s="221"/>
      <c r="BA162" s="223"/>
      <c r="BB162" s="223"/>
      <c r="BC162" s="223"/>
      <c r="BD162" s="223"/>
      <c r="BE162" s="223"/>
      <c r="BF162" s="223"/>
      <c r="BG162" s="223"/>
      <c r="BH162" s="223"/>
      <c r="BI162" s="223"/>
      <c r="BJ162" s="223"/>
      <c r="BK162" s="223"/>
      <c r="BL162" s="223"/>
      <c r="BM162" s="223"/>
      <c r="BN162" s="223"/>
      <c r="BO162" s="223"/>
    </row>
    <row r="163" spans="49:67">
      <c r="AW163" s="221"/>
      <c r="AX163" s="221"/>
      <c r="AY163" s="221"/>
      <c r="BA163" s="223"/>
      <c r="BB163" s="223"/>
      <c r="BC163" s="223"/>
      <c r="BD163" s="223"/>
      <c r="BE163" s="223"/>
      <c r="BF163" s="223"/>
      <c r="BG163" s="223"/>
      <c r="BH163" s="223"/>
      <c r="BI163" s="223"/>
      <c r="BJ163" s="223"/>
      <c r="BK163" s="223"/>
      <c r="BL163" s="223"/>
      <c r="BM163" s="223"/>
      <c r="BN163" s="223"/>
      <c r="BO163" s="223"/>
    </row>
    <row r="164" spans="49:67">
      <c r="AW164" s="221"/>
      <c r="AX164" s="221"/>
      <c r="AY164" s="221"/>
      <c r="BA164" s="223"/>
      <c r="BB164" s="223"/>
      <c r="BC164" s="223"/>
      <c r="BD164" s="223"/>
      <c r="BE164" s="223"/>
      <c r="BF164" s="223"/>
      <c r="BG164" s="223"/>
      <c r="BH164" s="223"/>
      <c r="BI164" s="223"/>
      <c r="BJ164" s="223"/>
      <c r="BK164" s="223"/>
      <c r="BL164" s="223"/>
      <c r="BM164" s="223"/>
      <c r="BN164" s="223"/>
      <c r="BO164" s="223"/>
    </row>
    <row r="165" spans="49:67">
      <c r="AW165" s="221"/>
      <c r="AX165" s="221"/>
      <c r="AY165" s="221"/>
      <c r="BA165" s="223"/>
      <c r="BB165" s="223"/>
      <c r="BC165" s="223"/>
      <c r="BD165" s="223"/>
      <c r="BE165" s="223"/>
      <c r="BF165" s="223"/>
      <c r="BG165" s="223"/>
      <c r="BH165" s="223"/>
      <c r="BI165" s="223"/>
      <c r="BJ165" s="223"/>
      <c r="BK165" s="223"/>
      <c r="BL165" s="223"/>
      <c r="BM165" s="223"/>
      <c r="BN165" s="223"/>
      <c r="BO165" s="223"/>
    </row>
    <row r="166" spans="49:67">
      <c r="AW166" s="221"/>
      <c r="AX166" s="221"/>
      <c r="AY166" s="221"/>
      <c r="BA166" s="223"/>
      <c r="BB166" s="223"/>
      <c r="BC166" s="223"/>
      <c r="BD166" s="223"/>
      <c r="BE166" s="223"/>
      <c r="BF166" s="223"/>
      <c r="BG166" s="223"/>
      <c r="BH166" s="223"/>
      <c r="BI166" s="223"/>
      <c r="BJ166" s="223"/>
      <c r="BK166" s="223"/>
      <c r="BL166" s="223"/>
      <c r="BM166" s="223"/>
      <c r="BN166" s="223"/>
      <c r="BO166" s="223"/>
    </row>
    <row r="167" spans="49:67">
      <c r="AW167" s="221"/>
      <c r="AX167" s="221"/>
      <c r="AY167" s="221"/>
      <c r="BA167" s="223"/>
      <c r="BB167" s="223"/>
      <c r="BC167" s="223"/>
      <c r="BD167" s="223"/>
      <c r="BE167" s="223"/>
      <c r="BF167" s="223"/>
      <c r="BG167" s="223"/>
      <c r="BH167" s="223"/>
      <c r="BI167" s="223"/>
      <c r="BJ167" s="223"/>
      <c r="BK167" s="223"/>
      <c r="BL167" s="223"/>
      <c r="BM167" s="223"/>
      <c r="BN167" s="223"/>
      <c r="BO167" s="223"/>
    </row>
    <row r="168" spans="49:67">
      <c r="AW168" s="221"/>
      <c r="AX168" s="221"/>
      <c r="AY168" s="221"/>
      <c r="BA168" s="223"/>
      <c r="BB168" s="223"/>
      <c r="BC168" s="223"/>
      <c r="BD168" s="223"/>
      <c r="BE168" s="223"/>
      <c r="BF168" s="223"/>
      <c r="BG168" s="223"/>
      <c r="BH168" s="223"/>
      <c r="BI168" s="223"/>
      <c r="BJ168" s="223"/>
      <c r="BK168" s="223"/>
      <c r="BL168" s="223"/>
      <c r="BM168" s="223"/>
      <c r="BN168" s="223"/>
      <c r="BO168" s="223"/>
    </row>
    <row r="169" spans="49:67">
      <c r="AW169" s="221"/>
      <c r="AX169" s="221"/>
      <c r="AY169" s="221"/>
      <c r="BA169" s="223"/>
      <c r="BB169" s="223"/>
      <c r="BC169" s="223"/>
      <c r="BD169" s="223"/>
      <c r="BE169" s="223"/>
      <c r="BF169" s="223"/>
      <c r="BG169" s="223"/>
      <c r="BH169" s="223"/>
      <c r="BI169" s="223"/>
      <c r="BJ169" s="223"/>
      <c r="BK169" s="223"/>
      <c r="BL169" s="223"/>
      <c r="BM169" s="223"/>
      <c r="BN169" s="223"/>
      <c r="BO169" s="223"/>
    </row>
    <row r="170" spans="49:67">
      <c r="AW170" s="221"/>
      <c r="AX170" s="221"/>
      <c r="AY170" s="221"/>
      <c r="BA170" s="223"/>
      <c r="BB170" s="223"/>
      <c r="BC170" s="223"/>
      <c r="BD170" s="223"/>
      <c r="BE170" s="223"/>
      <c r="BF170" s="223"/>
      <c r="BG170" s="223"/>
      <c r="BH170" s="223"/>
      <c r="BI170" s="223"/>
      <c r="BJ170" s="223"/>
      <c r="BK170" s="223"/>
      <c r="BL170" s="223"/>
      <c r="BM170" s="223"/>
      <c r="BN170" s="223"/>
      <c r="BO170" s="223"/>
    </row>
    <row r="171" spans="49:67">
      <c r="AW171" s="221"/>
      <c r="AX171" s="221"/>
      <c r="AY171" s="221"/>
      <c r="BA171" s="223"/>
      <c r="BB171" s="223"/>
      <c r="BC171" s="223"/>
      <c r="BD171" s="223"/>
      <c r="BE171" s="223"/>
      <c r="BF171" s="223"/>
      <c r="BG171" s="223"/>
      <c r="BH171" s="223"/>
      <c r="BI171" s="223"/>
      <c r="BJ171" s="223"/>
      <c r="BK171" s="223"/>
      <c r="BL171" s="223"/>
      <c r="BM171" s="223"/>
      <c r="BN171" s="223"/>
      <c r="BO171" s="223"/>
    </row>
    <row r="172" spans="49:67">
      <c r="AW172" s="221"/>
      <c r="AX172" s="221"/>
      <c r="AY172" s="221"/>
      <c r="BA172" s="223"/>
      <c r="BB172" s="223"/>
      <c r="BC172" s="223"/>
      <c r="BD172" s="223"/>
      <c r="BE172" s="223"/>
      <c r="BF172" s="223"/>
      <c r="BG172" s="223"/>
      <c r="BH172" s="223"/>
      <c r="BI172" s="223"/>
      <c r="BJ172" s="223"/>
      <c r="BK172" s="223"/>
      <c r="BL172" s="223"/>
      <c r="BM172" s="223"/>
      <c r="BN172" s="223"/>
      <c r="BO172" s="223"/>
    </row>
    <row r="173" spans="49:67">
      <c r="AW173" s="221"/>
      <c r="AX173" s="221"/>
      <c r="AY173" s="221"/>
      <c r="BA173" s="223"/>
      <c r="BB173" s="223"/>
      <c r="BC173" s="223"/>
      <c r="BD173" s="223"/>
      <c r="BE173" s="223"/>
      <c r="BF173" s="223"/>
      <c r="BG173" s="223"/>
      <c r="BH173" s="223"/>
      <c r="BI173" s="223"/>
      <c r="BJ173" s="223"/>
      <c r="BK173" s="223"/>
      <c r="BL173" s="223"/>
      <c r="BM173" s="223"/>
      <c r="BN173" s="223"/>
      <c r="BO173" s="223"/>
    </row>
    <row r="174" spans="49:67">
      <c r="AW174" s="221"/>
      <c r="AX174" s="221"/>
      <c r="AY174" s="221"/>
      <c r="BA174" s="223"/>
      <c r="BB174" s="223"/>
      <c r="BC174" s="223"/>
      <c r="BD174" s="223"/>
      <c r="BE174" s="223"/>
      <c r="BF174" s="223"/>
      <c r="BG174" s="223"/>
      <c r="BH174" s="223"/>
      <c r="BI174" s="223"/>
      <c r="BJ174" s="223"/>
      <c r="BK174" s="223"/>
      <c r="BL174" s="223"/>
      <c r="BM174" s="223"/>
      <c r="BN174" s="223"/>
      <c r="BO174" s="223"/>
    </row>
    <row r="175" spans="49:67">
      <c r="AW175" s="221"/>
      <c r="AX175" s="221"/>
      <c r="AY175" s="221"/>
      <c r="BA175" s="223"/>
      <c r="BB175" s="223"/>
      <c r="BC175" s="223"/>
      <c r="BD175" s="223"/>
      <c r="BE175" s="223"/>
      <c r="BF175" s="223"/>
      <c r="BG175" s="223"/>
      <c r="BH175" s="223"/>
      <c r="BI175" s="223"/>
      <c r="BJ175" s="223"/>
      <c r="BK175" s="223"/>
      <c r="BL175" s="223"/>
      <c r="BM175" s="223"/>
      <c r="BN175" s="223"/>
      <c r="BO175" s="223"/>
    </row>
    <row r="176" spans="49:67">
      <c r="AW176" s="221"/>
      <c r="AX176" s="221"/>
      <c r="AY176" s="221"/>
      <c r="BA176" s="223"/>
      <c r="BB176" s="223"/>
      <c r="BC176" s="223"/>
      <c r="BD176" s="223"/>
      <c r="BE176" s="223"/>
      <c r="BF176" s="223"/>
      <c r="BG176" s="223"/>
      <c r="BH176" s="223"/>
      <c r="BI176" s="223"/>
      <c r="BJ176" s="223"/>
      <c r="BK176" s="223"/>
      <c r="BL176" s="223"/>
      <c r="BM176" s="223"/>
      <c r="BN176" s="223"/>
      <c r="BO176" s="223"/>
    </row>
    <row r="177" spans="49:67">
      <c r="AW177" s="221"/>
      <c r="AX177" s="221"/>
      <c r="AY177" s="221"/>
      <c r="BA177" s="223"/>
      <c r="BB177" s="223"/>
      <c r="BC177" s="223"/>
      <c r="BD177" s="223"/>
      <c r="BE177" s="223"/>
      <c r="BF177" s="223"/>
      <c r="BG177" s="223"/>
      <c r="BH177" s="223"/>
      <c r="BI177" s="223"/>
      <c r="BJ177" s="223"/>
      <c r="BK177" s="223"/>
      <c r="BL177" s="223"/>
      <c r="BM177" s="223"/>
      <c r="BN177" s="223"/>
      <c r="BO177" s="223"/>
    </row>
    <row r="178" spans="49:67">
      <c r="AW178" s="221"/>
      <c r="AX178" s="221"/>
      <c r="AY178" s="221"/>
      <c r="BA178" s="223"/>
      <c r="BB178" s="223"/>
      <c r="BC178" s="223"/>
      <c r="BD178" s="223"/>
      <c r="BE178" s="223"/>
      <c r="BF178" s="223"/>
      <c r="BG178" s="223"/>
      <c r="BH178" s="223"/>
      <c r="BI178" s="223"/>
      <c r="BJ178" s="223"/>
      <c r="BK178" s="223"/>
      <c r="BL178" s="223"/>
      <c r="BM178" s="223"/>
      <c r="BN178" s="223"/>
      <c r="BO178" s="223"/>
    </row>
    <row r="179" spans="49:67">
      <c r="AW179" s="221"/>
      <c r="AX179" s="221"/>
      <c r="AY179" s="221"/>
      <c r="BA179" s="223"/>
      <c r="BB179" s="223"/>
      <c r="BC179" s="223"/>
      <c r="BD179" s="223"/>
      <c r="BE179" s="223"/>
      <c r="BF179" s="223"/>
      <c r="BG179" s="223"/>
      <c r="BH179" s="223"/>
      <c r="BI179" s="223"/>
      <c r="BJ179" s="223"/>
      <c r="BK179" s="223"/>
      <c r="BL179" s="223"/>
      <c r="BM179" s="223"/>
      <c r="BN179" s="223"/>
      <c r="BO179" s="223"/>
    </row>
    <row r="180" spans="49:67">
      <c r="AW180" s="221"/>
      <c r="AX180" s="221"/>
      <c r="AY180" s="221"/>
      <c r="BA180" s="223"/>
      <c r="BB180" s="223"/>
      <c r="BC180" s="223"/>
      <c r="BD180" s="223"/>
      <c r="BE180" s="223"/>
      <c r="BF180" s="223"/>
      <c r="BG180" s="223"/>
      <c r="BH180" s="223"/>
      <c r="BI180" s="223"/>
      <c r="BJ180" s="223"/>
      <c r="BK180" s="223"/>
      <c r="BL180" s="223"/>
      <c r="BM180" s="223"/>
      <c r="BN180" s="223"/>
      <c r="BO180" s="223"/>
    </row>
    <row r="181" spans="49:67">
      <c r="AW181" s="221"/>
      <c r="AX181" s="221"/>
      <c r="AY181" s="221"/>
      <c r="BA181" s="223"/>
      <c r="BB181" s="223"/>
      <c r="BC181" s="223"/>
      <c r="BD181" s="223"/>
      <c r="BE181" s="223"/>
      <c r="BF181" s="223"/>
      <c r="BG181" s="223"/>
      <c r="BH181" s="223"/>
      <c r="BI181" s="223"/>
      <c r="BJ181" s="223"/>
      <c r="BK181" s="223"/>
      <c r="BL181" s="223"/>
      <c r="BM181" s="223"/>
      <c r="BN181" s="223"/>
      <c r="BO181" s="223"/>
    </row>
    <row r="182" spans="49:67">
      <c r="AW182" s="221"/>
      <c r="AX182" s="221"/>
      <c r="AY182" s="221"/>
      <c r="BA182" s="223"/>
      <c r="BB182" s="223"/>
      <c r="BC182" s="223"/>
      <c r="BD182" s="223"/>
      <c r="BE182" s="223"/>
      <c r="BF182" s="223"/>
      <c r="BG182" s="223"/>
      <c r="BH182" s="223"/>
      <c r="BI182" s="223"/>
      <c r="BJ182" s="223"/>
      <c r="BK182" s="223"/>
      <c r="BL182" s="223"/>
      <c r="BM182" s="223"/>
      <c r="BN182" s="223"/>
      <c r="BO182" s="223"/>
    </row>
    <row r="183" spans="49:67">
      <c r="AW183" s="221"/>
      <c r="AX183" s="221"/>
      <c r="AY183" s="221"/>
      <c r="BA183" s="223"/>
      <c r="BB183" s="223"/>
      <c r="BC183" s="223"/>
      <c r="BD183" s="223"/>
      <c r="BE183" s="223"/>
      <c r="BF183" s="223"/>
      <c r="BG183" s="223"/>
      <c r="BH183" s="223"/>
      <c r="BI183" s="223"/>
      <c r="BJ183" s="223"/>
      <c r="BK183" s="223"/>
      <c r="BL183" s="223"/>
      <c r="BM183" s="223"/>
      <c r="BN183" s="223"/>
      <c r="BO183" s="223"/>
    </row>
    <row r="184" spans="49:67">
      <c r="AW184" s="221"/>
      <c r="AX184" s="221"/>
      <c r="AY184" s="221"/>
      <c r="BA184" s="223"/>
      <c r="BB184" s="223"/>
      <c r="BC184" s="223"/>
      <c r="BD184" s="223"/>
      <c r="BE184" s="223"/>
      <c r="BF184" s="223"/>
      <c r="BG184" s="223"/>
      <c r="BH184" s="223"/>
      <c r="BI184" s="223"/>
      <c r="BJ184" s="223"/>
      <c r="BK184" s="223"/>
      <c r="BL184" s="223"/>
      <c r="BM184" s="223"/>
      <c r="BN184" s="223"/>
      <c r="BO184" s="223"/>
    </row>
    <row r="185" spans="49:67">
      <c r="AW185" s="221"/>
      <c r="AX185" s="221"/>
      <c r="AY185" s="221"/>
      <c r="BA185" s="223"/>
      <c r="BB185" s="223"/>
      <c r="BC185" s="223"/>
      <c r="BD185" s="223"/>
      <c r="BE185" s="223"/>
      <c r="BF185" s="223"/>
      <c r="BG185" s="223"/>
      <c r="BH185" s="223"/>
      <c r="BI185" s="223"/>
      <c r="BJ185" s="223"/>
      <c r="BK185" s="223"/>
      <c r="BL185" s="223"/>
      <c r="BM185" s="223"/>
      <c r="BN185" s="223"/>
      <c r="BO185" s="223"/>
    </row>
    <row r="186" spans="49:67">
      <c r="AW186" s="221"/>
      <c r="AX186" s="221"/>
      <c r="AY186" s="221"/>
      <c r="BA186" s="223"/>
      <c r="BB186" s="223"/>
      <c r="BC186" s="223"/>
      <c r="BD186" s="223"/>
      <c r="BE186" s="223"/>
      <c r="BF186" s="223"/>
      <c r="BG186" s="223"/>
      <c r="BH186" s="223"/>
      <c r="BI186" s="223"/>
      <c r="BJ186" s="223"/>
      <c r="BK186" s="223"/>
      <c r="BL186" s="223"/>
      <c r="BM186" s="223"/>
      <c r="BN186" s="223"/>
      <c r="BO186" s="223"/>
    </row>
    <row r="187" spans="49:67">
      <c r="AW187" s="221"/>
      <c r="AX187" s="221"/>
      <c r="AY187" s="221"/>
      <c r="BA187" s="223"/>
      <c r="BB187" s="223"/>
      <c r="BC187" s="223"/>
      <c r="BD187" s="223"/>
      <c r="BE187" s="223"/>
      <c r="BF187" s="223"/>
      <c r="BG187" s="223"/>
      <c r="BH187" s="223"/>
      <c r="BI187" s="223"/>
      <c r="BJ187" s="223"/>
      <c r="BK187" s="223"/>
      <c r="BL187" s="223"/>
      <c r="BM187" s="223"/>
      <c r="BN187" s="223"/>
      <c r="BO187" s="223"/>
    </row>
    <row r="188" spans="49:67">
      <c r="AW188" s="221"/>
      <c r="AX188" s="221"/>
      <c r="AY188" s="221"/>
      <c r="BA188" s="223"/>
      <c r="BB188" s="223"/>
      <c r="BC188" s="223"/>
      <c r="BD188" s="223"/>
      <c r="BE188" s="223"/>
      <c r="BF188" s="223"/>
      <c r="BG188" s="223"/>
      <c r="BH188" s="223"/>
      <c r="BI188" s="223"/>
      <c r="BJ188" s="223"/>
      <c r="BK188" s="223"/>
      <c r="BL188" s="223"/>
      <c r="BM188" s="223"/>
      <c r="BN188" s="223"/>
      <c r="BO188" s="223"/>
    </row>
    <row r="189" spans="49:67">
      <c r="AW189" s="221"/>
      <c r="AX189" s="221"/>
      <c r="AY189" s="221"/>
      <c r="BA189" s="223"/>
      <c r="BB189" s="223"/>
      <c r="BC189" s="223"/>
      <c r="BD189" s="223"/>
      <c r="BE189" s="223"/>
      <c r="BF189" s="223"/>
      <c r="BG189" s="223"/>
      <c r="BH189" s="223"/>
      <c r="BI189" s="223"/>
      <c r="BJ189" s="223"/>
      <c r="BK189" s="223"/>
      <c r="BL189" s="223"/>
      <c r="BM189" s="223"/>
      <c r="BN189" s="223"/>
      <c r="BO189" s="223"/>
    </row>
    <row r="190" spans="49:67">
      <c r="AW190" s="221"/>
      <c r="AX190" s="221"/>
      <c r="AY190" s="221"/>
      <c r="BA190" s="223"/>
      <c r="BB190" s="223"/>
      <c r="BC190" s="223"/>
      <c r="BD190" s="223"/>
      <c r="BE190" s="223"/>
      <c r="BF190" s="223"/>
      <c r="BG190" s="223"/>
      <c r="BH190" s="223"/>
      <c r="BI190" s="223"/>
      <c r="BJ190" s="223"/>
      <c r="BK190" s="223"/>
      <c r="BL190" s="223"/>
      <c r="BM190" s="223"/>
      <c r="BN190" s="223"/>
      <c r="BO190" s="223"/>
    </row>
    <row r="191" spans="49:67">
      <c r="AW191" s="221"/>
      <c r="AX191" s="221"/>
      <c r="AY191" s="221"/>
      <c r="BA191" s="223"/>
      <c r="BB191" s="223"/>
      <c r="BC191" s="223"/>
      <c r="BD191" s="223"/>
      <c r="BE191" s="223"/>
      <c r="BF191" s="223"/>
      <c r="BG191" s="223"/>
      <c r="BH191" s="223"/>
      <c r="BI191" s="223"/>
      <c r="BJ191" s="223"/>
      <c r="BK191" s="223"/>
      <c r="BL191" s="223"/>
      <c r="BM191" s="223"/>
      <c r="BN191" s="223"/>
      <c r="BO191" s="223"/>
    </row>
    <row r="192" spans="49:67">
      <c r="AW192" s="221"/>
      <c r="AX192" s="221"/>
      <c r="AY192" s="221"/>
      <c r="BA192" s="223"/>
      <c r="BB192" s="223"/>
      <c r="BC192" s="223"/>
      <c r="BD192" s="223"/>
      <c r="BE192" s="223"/>
      <c r="BF192" s="223"/>
      <c r="BG192" s="223"/>
      <c r="BH192" s="223"/>
      <c r="BI192" s="223"/>
      <c r="BJ192" s="223"/>
      <c r="BK192" s="223"/>
      <c r="BL192" s="223"/>
      <c r="BM192" s="223"/>
      <c r="BN192" s="223"/>
      <c r="BO192" s="223"/>
    </row>
    <row r="193" spans="49:67">
      <c r="AW193" s="221"/>
      <c r="AX193" s="221"/>
      <c r="AY193" s="221"/>
      <c r="BA193" s="223"/>
      <c r="BB193" s="223"/>
      <c r="BC193" s="223"/>
      <c r="BD193" s="223"/>
      <c r="BE193" s="223"/>
      <c r="BF193" s="223"/>
      <c r="BG193" s="223"/>
      <c r="BH193" s="223"/>
      <c r="BI193" s="223"/>
      <c r="BJ193" s="223"/>
      <c r="BK193" s="223"/>
      <c r="BL193" s="223"/>
      <c r="BM193" s="223"/>
      <c r="BN193" s="223"/>
      <c r="BO193" s="223"/>
    </row>
    <row r="194" spans="49:67">
      <c r="AW194" s="221"/>
      <c r="AX194" s="221"/>
      <c r="AY194" s="221"/>
      <c r="BA194" s="223"/>
      <c r="BB194" s="223"/>
      <c r="BC194" s="223"/>
      <c r="BD194" s="223"/>
      <c r="BE194" s="223"/>
      <c r="BF194" s="223"/>
      <c r="BG194" s="223"/>
      <c r="BH194" s="223"/>
      <c r="BI194" s="223"/>
      <c r="BJ194" s="223"/>
      <c r="BK194" s="223"/>
      <c r="BL194" s="223"/>
      <c r="BM194" s="223"/>
      <c r="BN194" s="223"/>
      <c r="BO194" s="223"/>
    </row>
    <row r="195" spans="49:67">
      <c r="AW195" s="221"/>
      <c r="AX195" s="221"/>
      <c r="AY195" s="221"/>
      <c r="BA195" s="223"/>
      <c r="BB195" s="223"/>
      <c r="BC195" s="223"/>
      <c r="BD195" s="223"/>
      <c r="BE195" s="223"/>
      <c r="BF195" s="223"/>
      <c r="BG195" s="223"/>
      <c r="BH195" s="223"/>
      <c r="BI195" s="223"/>
      <c r="BJ195" s="223"/>
      <c r="BK195" s="223"/>
      <c r="BL195" s="223"/>
      <c r="BM195" s="223"/>
      <c r="BN195" s="223"/>
      <c r="BO195" s="223"/>
    </row>
    <row r="196" spans="49:67">
      <c r="AW196" s="221"/>
      <c r="AX196" s="221"/>
      <c r="AY196" s="221"/>
      <c r="BA196" s="223"/>
      <c r="BB196" s="223"/>
      <c r="BC196" s="223"/>
      <c r="BD196" s="223"/>
      <c r="BE196" s="223"/>
      <c r="BF196" s="223"/>
      <c r="BG196" s="223"/>
      <c r="BH196" s="223"/>
      <c r="BI196" s="223"/>
      <c r="BJ196" s="223"/>
      <c r="BK196" s="223"/>
      <c r="BL196" s="223"/>
      <c r="BM196" s="223"/>
      <c r="BN196" s="223"/>
      <c r="BO196" s="223"/>
    </row>
    <row r="197" spans="49:67">
      <c r="AW197" s="221"/>
      <c r="AX197" s="221"/>
      <c r="AY197" s="221"/>
      <c r="BA197" s="223"/>
      <c r="BB197" s="223"/>
      <c r="BC197" s="223"/>
      <c r="BD197" s="223"/>
      <c r="BE197" s="223"/>
      <c r="BF197" s="223"/>
      <c r="BG197" s="223"/>
      <c r="BH197" s="223"/>
      <c r="BI197" s="223"/>
      <c r="BJ197" s="223"/>
      <c r="BK197" s="223"/>
      <c r="BL197" s="223"/>
      <c r="BM197" s="223"/>
      <c r="BN197" s="223"/>
      <c r="BO197" s="223"/>
    </row>
    <row r="198" spans="49:67">
      <c r="AW198" s="221"/>
      <c r="AX198" s="221"/>
      <c r="AY198" s="221"/>
      <c r="BA198" s="223"/>
      <c r="BB198" s="223"/>
      <c r="BC198" s="223"/>
      <c r="BD198" s="223"/>
      <c r="BE198" s="223"/>
      <c r="BF198" s="223"/>
      <c r="BG198" s="223"/>
      <c r="BH198" s="223"/>
      <c r="BI198" s="223"/>
      <c r="BJ198" s="223"/>
      <c r="BK198" s="223"/>
      <c r="BL198" s="223"/>
      <c r="BM198" s="223"/>
      <c r="BN198" s="223"/>
      <c r="BO198" s="223"/>
    </row>
    <row r="199" spans="49:67">
      <c r="AW199" s="221"/>
      <c r="AX199" s="221"/>
      <c r="AY199" s="221"/>
      <c r="BA199" s="223"/>
      <c r="BB199" s="223"/>
      <c r="BC199" s="223"/>
      <c r="BD199" s="223"/>
      <c r="BE199" s="223"/>
      <c r="BF199" s="223"/>
      <c r="BG199" s="223"/>
      <c r="BH199" s="223"/>
      <c r="BI199" s="223"/>
      <c r="BJ199" s="223"/>
      <c r="BK199" s="223"/>
      <c r="BL199" s="223"/>
      <c r="BM199" s="223"/>
      <c r="BN199" s="223"/>
      <c r="BO199" s="223"/>
    </row>
    <row r="200" spans="49:67">
      <c r="AW200" s="221"/>
      <c r="AX200" s="221"/>
      <c r="AY200" s="221"/>
      <c r="BA200" s="223"/>
      <c r="BB200" s="223"/>
      <c r="BC200" s="223"/>
      <c r="BD200" s="223"/>
      <c r="BE200" s="223"/>
      <c r="BF200" s="223"/>
      <c r="BG200" s="223"/>
      <c r="BH200" s="223"/>
      <c r="BI200" s="223"/>
      <c r="BJ200" s="223"/>
      <c r="BK200" s="223"/>
      <c r="BL200" s="223"/>
      <c r="BM200" s="223"/>
      <c r="BN200" s="223"/>
      <c r="BO200" s="223"/>
    </row>
    <row r="201" spans="49:67">
      <c r="AW201" s="221"/>
      <c r="AX201" s="221"/>
      <c r="AY201" s="221"/>
      <c r="BA201" s="223"/>
      <c r="BB201" s="223"/>
      <c r="BC201" s="223"/>
      <c r="BD201" s="223"/>
      <c r="BE201" s="223"/>
      <c r="BF201" s="223"/>
      <c r="BG201" s="223"/>
      <c r="BH201" s="223"/>
      <c r="BI201" s="223"/>
      <c r="BJ201" s="223"/>
      <c r="BK201" s="223"/>
      <c r="BL201" s="223"/>
      <c r="BM201" s="223"/>
      <c r="BN201" s="223"/>
      <c r="BO201" s="223"/>
    </row>
    <row r="202" spans="49:67">
      <c r="AW202" s="221"/>
      <c r="AX202" s="221"/>
      <c r="AY202" s="221"/>
      <c r="BA202" s="223"/>
      <c r="BB202" s="223"/>
      <c r="BC202" s="223"/>
      <c r="BD202" s="223"/>
      <c r="BE202" s="223"/>
      <c r="BF202" s="223"/>
      <c r="BG202" s="223"/>
      <c r="BH202" s="223"/>
      <c r="BI202" s="223"/>
      <c r="BJ202" s="223"/>
      <c r="BK202" s="223"/>
      <c r="BL202" s="223"/>
      <c r="BM202" s="223"/>
      <c r="BN202" s="223"/>
      <c r="BO202" s="223"/>
    </row>
    <row r="203" spans="49:67">
      <c r="AW203" s="221"/>
      <c r="AX203" s="221"/>
      <c r="AY203" s="221"/>
      <c r="BA203" s="223"/>
      <c r="BB203" s="223"/>
      <c r="BC203" s="223"/>
      <c r="BD203" s="223"/>
      <c r="BE203" s="223"/>
      <c r="BF203" s="223"/>
      <c r="BG203" s="223"/>
      <c r="BH203" s="223"/>
      <c r="BI203" s="223"/>
      <c r="BJ203" s="223"/>
      <c r="BK203" s="223"/>
      <c r="BL203" s="223"/>
      <c r="BM203" s="223"/>
      <c r="BN203" s="223"/>
      <c r="BO203" s="223"/>
    </row>
    <row r="204" spans="49:67">
      <c r="AW204" s="221"/>
      <c r="AX204" s="221"/>
      <c r="AY204" s="221"/>
      <c r="BA204" s="223"/>
      <c r="BB204" s="223"/>
      <c r="BC204" s="223"/>
      <c r="BD204" s="223"/>
      <c r="BE204" s="223"/>
      <c r="BF204" s="223"/>
      <c r="BG204" s="223"/>
      <c r="BH204" s="223"/>
      <c r="BI204" s="223"/>
      <c r="BJ204" s="223"/>
      <c r="BK204" s="223"/>
      <c r="BL204" s="223"/>
      <c r="BM204" s="223"/>
      <c r="BN204" s="223"/>
      <c r="BO204" s="223"/>
    </row>
    <row r="205" spans="49:67">
      <c r="AW205" s="221"/>
      <c r="AX205" s="221"/>
      <c r="AY205" s="221"/>
      <c r="BA205" s="223"/>
      <c r="BB205" s="223"/>
      <c r="BC205" s="223"/>
      <c r="BD205" s="223"/>
      <c r="BE205" s="223"/>
      <c r="BF205" s="223"/>
      <c r="BG205" s="223"/>
      <c r="BH205" s="223"/>
      <c r="BI205" s="223"/>
      <c r="BJ205" s="223"/>
      <c r="BK205" s="223"/>
      <c r="BL205" s="223"/>
      <c r="BM205" s="223"/>
      <c r="BN205" s="223"/>
      <c r="BO205" s="223"/>
    </row>
    <row r="206" spans="49:67">
      <c r="AW206" s="221"/>
      <c r="AX206" s="221"/>
      <c r="AY206" s="221"/>
      <c r="BA206" s="223"/>
      <c r="BB206" s="223"/>
      <c r="BC206" s="223"/>
      <c r="BD206" s="223"/>
      <c r="BE206" s="223"/>
      <c r="BF206" s="223"/>
      <c r="BG206" s="223"/>
      <c r="BH206" s="223"/>
      <c r="BI206" s="223"/>
      <c r="BJ206" s="223"/>
      <c r="BK206" s="223"/>
      <c r="BL206" s="223"/>
      <c r="BM206" s="223"/>
      <c r="BN206" s="223"/>
      <c r="BO206" s="223"/>
    </row>
    <row r="207" spans="49:67">
      <c r="AW207" s="221"/>
      <c r="AX207" s="221"/>
      <c r="AY207" s="221"/>
      <c r="BA207" s="223"/>
      <c r="BB207" s="223"/>
      <c r="BC207" s="223"/>
      <c r="BD207" s="223"/>
      <c r="BE207" s="223"/>
      <c r="BF207" s="223"/>
      <c r="BG207" s="223"/>
      <c r="BH207" s="223"/>
      <c r="BI207" s="223"/>
      <c r="BJ207" s="223"/>
      <c r="BK207" s="223"/>
      <c r="BL207" s="223"/>
      <c r="BM207" s="223"/>
      <c r="BN207" s="223"/>
      <c r="BO207" s="223"/>
    </row>
    <row r="208" spans="49:67">
      <c r="AW208" s="221"/>
      <c r="AX208" s="221"/>
      <c r="AY208" s="221"/>
      <c r="BA208" s="223"/>
      <c r="BB208" s="223"/>
      <c r="BC208" s="223"/>
      <c r="BD208" s="223"/>
      <c r="BE208" s="223"/>
      <c r="BF208" s="223"/>
      <c r="BG208" s="223"/>
      <c r="BH208" s="223"/>
      <c r="BI208" s="223"/>
      <c r="BJ208" s="223"/>
      <c r="BK208" s="223"/>
      <c r="BL208" s="223"/>
      <c r="BM208" s="223"/>
      <c r="BN208" s="223"/>
      <c r="BO208" s="223"/>
    </row>
    <row r="209" spans="49:67">
      <c r="AW209" s="221"/>
      <c r="AX209" s="221"/>
      <c r="AY209" s="221"/>
      <c r="BA209" s="223"/>
      <c r="BB209" s="223"/>
      <c r="BC209" s="223"/>
      <c r="BD209" s="223"/>
      <c r="BE209" s="223"/>
      <c r="BF209" s="223"/>
      <c r="BG209" s="223"/>
      <c r="BH209" s="223"/>
      <c r="BI209" s="223"/>
      <c r="BJ209" s="223"/>
      <c r="BK209" s="223"/>
      <c r="BL209" s="223"/>
      <c r="BM209" s="223"/>
      <c r="BN209" s="223"/>
      <c r="BO209" s="223"/>
    </row>
    <row r="210" spans="49:67">
      <c r="AW210" s="221"/>
      <c r="AX210" s="221"/>
      <c r="AY210" s="221"/>
      <c r="BA210" s="223"/>
      <c r="BB210" s="223"/>
      <c r="BC210" s="223"/>
      <c r="BD210" s="223"/>
      <c r="BE210" s="223"/>
      <c r="BF210" s="223"/>
      <c r="BG210" s="223"/>
      <c r="BH210" s="223"/>
      <c r="BI210" s="223"/>
      <c r="BJ210" s="223"/>
      <c r="BK210" s="223"/>
      <c r="BL210" s="223"/>
      <c r="BM210" s="223"/>
      <c r="BN210" s="223"/>
      <c r="BO210" s="223"/>
    </row>
    <row r="211" spans="49:67">
      <c r="AW211" s="221"/>
      <c r="AX211" s="221"/>
      <c r="AY211" s="221"/>
      <c r="BA211" s="223"/>
      <c r="BB211" s="223"/>
      <c r="BC211" s="223"/>
      <c r="BD211" s="223"/>
      <c r="BE211" s="223"/>
      <c r="BF211" s="223"/>
      <c r="BG211" s="223"/>
      <c r="BH211" s="223"/>
      <c r="BI211" s="223"/>
      <c r="BJ211" s="223"/>
      <c r="BK211" s="223"/>
      <c r="BL211" s="223"/>
      <c r="BM211" s="223"/>
      <c r="BN211" s="223"/>
      <c r="BO211" s="223"/>
    </row>
    <row r="212" spans="49:67">
      <c r="AW212" s="221"/>
      <c r="AX212" s="221"/>
      <c r="AY212" s="221"/>
      <c r="BA212" s="223"/>
      <c r="BB212" s="223"/>
      <c r="BC212" s="223"/>
      <c r="BD212" s="223"/>
      <c r="BE212" s="223"/>
      <c r="BF212" s="223"/>
      <c r="BG212" s="223"/>
      <c r="BH212" s="223"/>
      <c r="BI212" s="223"/>
      <c r="BJ212" s="223"/>
      <c r="BK212" s="223"/>
      <c r="BL212" s="223"/>
      <c r="BM212" s="223"/>
      <c r="BN212" s="223"/>
      <c r="BO212" s="223"/>
    </row>
    <row r="213" spans="49:67">
      <c r="AW213" s="221"/>
      <c r="AX213" s="221"/>
      <c r="AY213" s="221"/>
      <c r="BA213" s="223"/>
      <c r="BB213" s="223"/>
      <c r="BC213" s="223"/>
      <c r="BD213" s="223"/>
      <c r="BE213" s="223"/>
      <c r="BF213" s="223"/>
      <c r="BG213" s="223"/>
      <c r="BH213" s="223"/>
      <c r="BI213" s="223"/>
      <c r="BJ213" s="223"/>
      <c r="BK213" s="223"/>
      <c r="BL213" s="223"/>
      <c r="BM213" s="223"/>
      <c r="BN213" s="223"/>
      <c r="BO213" s="223"/>
    </row>
    <row r="214" spans="49:67">
      <c r="AW214" s="221"/>
      <c r="AX214" s="221"/>
      <c r="AY214" s="221"/>
      <c r="BA214" s="223"/>
      <c r="BB214" s="223"/>
      <c r="BC214" s="223"/>
      <c r="BD214" s="223"/>
      <c r="BE214" s="223"/>
      <c r="BF214" s="223"/>
      <c r="BG214" s="223"/>
      <c r="BH214" s="223"/>
      <c r="BI214" s="223"/>
      <c r="BJ214" s="223"/>
      <c r="BK214" s="223"/>
      <c r="BL214" s="223"/>
      <c r="BM214" s="223"/>
      <c r="BN214" s="223"/>
      <c r="BO214" s="223"/>
    </row>
    <row r="215" spans="49:67">
      <c r="AW215" s="221"/>
      <c r="AX215" s="221"/>
      <c r="AY215" s="221"/>
      <c r="BA215" s="223"/>
      <c r="BB215" s="223"/>
      <c r="BC215" s="223"/>
      <c r="BD215" s="223"/>
      <c r="BE215" s="223"/>
      <c r="BF215" s="223"/>
      <c r="BG215" s="223"/>
      <c r="BH215" s="223"/>
      <c r="BI215" s="223"/>
      <c r="BJ215" s="223"/>
      <c r="BK215" s="223"/>
      <c r="BL215" s="223"/>
      <c r="BM215" s="223"/>
      <c r="BN215" s="223"/>
      <c r="BO215" s="223"/>
    </row>
    <row r="216" spans="49:67">
      <c r="AW216" s="221"/>
      <c r="AX216" s="221"/>
      <c r="AY216" s="221"/>
      <c r="BA216" s="223"/>
      <c r="BB216" s="223"/>
      <c r="BC216" s="223"/>
      <c r="BD216" s="223"/>
      <c r="BE216" s="223"/>
      <c r="BF216" s="223"/>
      <c r="BG216" s="223"/>
      <c r="BH216" s="223"/>
      <c r="BI216" s="223"/>
      <c r="BJ216" s="223"/>
      <c r="BK216" s="223"/>
      <c r="BL216" s="223"/>
      <c r="BM216" s="223"/>
      <c r="BN216" s="223"/>
      <c r="BO216" s="223"/>
    </row>
    <row r="217" spans="49:67">
      <c r="AW217" s="221"/>
      <c r="AX217" s="221"/>
      <c r="AY217" s="221"/>
      <c r="BA217" s="223"/>
      <c r="BB217" s="223"/>
      <c r="BC217" s="223"/>
      <c r="BD217" s="223"/>
      <c r="BE217" s="223"/>
      <c r="BF217" s="223"/>
      <c r="BG217" s="223"/>
      <c r="BH217" s="223"/>
      <c r="BI217" s="223"/>
      <c r="BJ217" s="223"/>
      <c r="BK217" s="223"/>
      <c r="BL217" s="223"/>
      <c r="BM217" s="223"/>
      <c r="BN217" s="223"/>
      <c r="BO217" s="223"/>
    </row>
    <row r="218" spans="49:67">
      <c r="AW218" s="221"/>
      <c r="AX218" s="221"/>
      <c r="AY218" s="221"/>
      <c r="BA218" s="223"/>
      <c r="BB218" s="223"/>
      <c r="BC218" s="223"/>
      <c r="BD218" s="223"/>
      <c r="BE218" s="223"/>
      <c r="BF218" s="223"/>
      <c r="BG218" s="223"/>
      <c r="BH218" s="223"/>
      <c r="BI218" s="223"/>
      <c r="BJ218" s="223"/>
      <c r="BK218" s="223"/>
      <c r="BL218" s="223"/>
      <c r="BM218" s="223"/>
      <c r="BN218" s="223"/>
      <c r="BO218" s="223"/>
    </row>
    <row r="219" spans="49:67">
      <c r="AW219" s="221"/>
      <c r="AX219" s="221"/>
      <c r="AY219" s="221"/>
      <c r="BA219" s="223"/>
      <c r="BB219" s="223"/>
      <c r="BC219" s="223"/>
      <c r="BD219" s="223"/>
      <c r="BE219" s="223"/>
      <c r="BF219" s="223"/>
      <c r="BG219" s="223"/>
      <c r="BH219" s="223"/>
      <c r="BI219" s="223"/>
      <c r="BJ219" s="223"/>
      <c r="BK219" s="223"/>
      <c r="BL219" s="223"/>
      <c r="BM219" s="223"/>
      <c r="BN219" s="223"/>
      <c r="BO219" s="223"/>
    </row>
    <row r="220" spans="49:67">
      <c r="AW220" s="221"/>
      <c r="AX220" s="221"/>
      <c r="AY220" s="221"/>
      <c r="BA220" s="223"/>
      <c r="BB220" s="223"/>
      <c r="BC220" s="223"/>
      <c r="BD220" s="223"/>
      <c r="BE220" s="223"/>
      <c r="BF220" s="223"/>
      <c r="BG220" s="223"/>
      <c r="BH220" s="223"/>
      <c r="BI220" s="223"/>
      <c r="BJ220" s="223"/>
      <c r="BK220" s="223"/>
      <c r="BL220" s="223"/>
      <c r="BM220" s="223"/>
      <c r="BN220" s="223"/>
      <c r="BO220" s="223"/>
    </row>
    <row r="221" spans="49:67">
      <c r="AW221" s="221"/>
      <c r="AX221" s="221"/>
      <c r="AY221" s="221"/>
      <c r="BA221" s="223"/>
      <c r="BB221" s="223"/>
      <c r="BC221" s="223"/>
      <c r="BD221" s="223"/>
      <c r="BE221" s="223"/>
      <c r="BF221" s="223"/>
      <c r="BG221" s="223"/>
      <c r="BH221" s="223"/>
      <c r="BI221" s="223"/>
      <c r="BJ221" s="223"/>
      <c r="BK221" s="223"/>
      <c r="BL221" s="223"/>
      <c r="BM221" s="223"/>
      <c r="BN221" s="223"/>
      <c r="BO221" s="223"/>
    </row>
    <row r="222" spans="49:67">
      <c r="AW222" s="221"/>
      <c r="AX222" s="221"/>
      <c r="AY222" s="221"/>
      <c r="BA222" s="223"/>
      <c r="BB222" s="223"/>
      <c r="BC222" s="223"/>
      <c r="BD222" s="223"/>
      <c r="BE222" s="223"/>
      <c r="BF222" s="223"/>
      <c r="BG222" s="223"/>
      <c r="BH222" s="223"/>
      <c r="BI222" s="223"/>
      <c r="BJ222" s="223"/>
      <c r="BK222" s="223"/>
      <c r="BL222" s="223"/>
      <c r="BM222" s="223"/>
      <c r="BN222" s="223"/>
      <c r="BO222" s="223"/>
    </row>
    <row r="223" spans="49:67">
      <c r="AW223" s="221"/>
      <c r="AX223" s="221"/>
      <c r="AY223" s="221"/>
      <c r="BA223" s="223"/>
      <c r="BB223" s="223"/>
      <c r="BC223" s="223"/>
      <c r="BD223" s="223"/>
      <c r="BE223" s="223"/>
      <c r="BF223" s="223"/>
      <c r="BG223" s="223"/>
      <c r="BH223" s="223"/>
      <c r="BI223" s="223"/>
      <c r="BJ223" s="223"/>
      <c r="BK223" s="223"/>
      <c r="BL223" s="223"/>
      <c r="BM223" s="223"/>
      <c r="BN223" s="223"/>
      <c r="BO223" s="223"/>
    </row>
    <row r="224" spans="49:67">
      <c r="AW224" s="221"/>
      <c r="AX224" s="221"/>
      <c r="AY224" s="221"/>
      <c r="BA224" s="223"/>
      <c r="BB224" s="223"/>
      <c r="BC224" s="223"/>
      <c r="BD224" s="223"/>
      <c r="BE224" s="223"/>
      <c r="BF224" s="223"/>
      <c r="BG224" s="223"/>
      <c r="BH224" s="223"/>
      <c r="BI224" s="223"/>
      <c r="BJ224" s="223"/>
      <c r="BK224" s="223"/>
      <c r="BL224" s="223"/>
      <c r="BM224" s="223"/>
      <c r="BN224" s="223"/>
      <c r="BO224" s="223"/>
    </row>
    <row r="225" spans="49:67">
      <c r="AW225" s="221"/>
      <c r="AX225" s="221"/>
      <c r="AY225" s="221"/>
      <c r="BA225" s="223"/>
      <c r="BB225" s="223"/>
      <c r="BC225" s="223"/>
      <c r="BD225" s="223"/>
      <c r="BE225" s="223"/>
      <c r="BF225" s="223"/>
      <c r="BG225" s="223"/>
      <c r="BH225" s="223"/>
      <c r="BI225" s="223"/>
      <c r="BJ225" s="223"/>
      <c r="BK225" s="223"/>
      <c r="BL225" s="223"/>
      <c r="BM225" s="223"/>
      <c r="BN225" s="223"/>
      <c r="BO225" s="223"/>
    </row>
    <row r="226" spans="49:67">
      <c r="AW226" s="221"/>
      <c r="AX226" s="221"/>
      <c r="AY226" s="221"/>
      <c r="BA226" s="223"/>
      <c r="BB226" s="223"/>
      <c r="BC226" s="223"/>
      <c r="BD226" s="223"/>
      <c r="BE226" s="223"/>
      <c r="BF226" s="223"/>
      <c r="BG226" s="223"/>
      <c r="BH226" s="223"/>
      <c r="BI226" s="223"/>
      <c r="BJ226" s="223"/>
      <c r="BK226" s="223"/>
      <c r="BL226" s="223"/>
      <c r="BM226" s="223"/>
      <c r="BN226" s="223"/>
      <c r="BO226" s="223"/>
    </row>
    <row r="227" spans="49:67">
      <c r="AW227" s="221"/>
      <c r="AX227" s="221"/>
      <c r="AY227" s="221"/>
      <c r="BA227" s="223"/>
      <c r="BB227" s="223"/>
      <c r="BC227" s="223"/>
      <c r="BD227" s="223"/>
      <c r="BE227" s="223"/>
      <c r="BF227" s="223"/>
      <c r="BG227" s="223"/>
      <c r="BH227" s="223"/>
      <c r="BI227" s="223"/>
      <c r="BJ227" s="223"/>
      <c r="BK227" s="223"/>
      <c r="BL227" s="223"/>
      <c r="BM227" s="223"/>
      <c r="BN227" s="223"/>
      <c r="BO227" s="223"/>
    </row>
    <row r="228" spans="49:67">
      <c r="AW228" s="221"/>
      <c r="AX228" s="221"/>
      <c r="AY228" s="221"/>
      <c r="BA228" s="223"/>
      <c r="BB228" s="223"/>
      <c r="BC228" s="223"/>
      <c r="BD228" s="223"/>
      <c r="BE228" s="223"/>
      <c r="BF228" s="223"/>
      <c r="BG228" s="223"/>
      <c r="BH228" s="223"/>
      <c r="BI228" s="223"/>
      <c r="BJ228" s="223"/>
      <c r="BK228" s="223"/>
      <c r="BL228" s="223"/>
      <c r="BM228" s="223"/>
      <c r="BN228" s="223"/>
      <c r="BO228" s="223"/>
    </row>
    <row r="229" spans="49:67">
      <c r="AW229" s="221"/>
      <c r="AX229" s="221"/>
      <c r="AY229" s="221"/>
      <c r="BA229" s="223"/>
      <c r="BB229" s="223"/>
      <c r="BC229" s="223"/>
      <c r="BD229" s="223"/>
      <c r="BE229" s="223"/>
      <c r="BF229" s="223"/>
      <c r="BG229" s="223"/>
      <c r="BH229" s="223"/>
      <c r="BI229" s="223"/>
      <c r="BJ229" s="223"/>
      <c r="BK229" s="223"/>
      <c r="BL229" s="223"/>
      <c r="BM229" s="223"/>
      <c r="BN229" s="223"/>
      <c r="BO229" s="223"/>
    </row>
    <row r="230" spans="49:67">
      <c r="AW230" s="221"/>
      <c r="AX230" s="221"/>
      <c r="AY230" s="221"/>
      <c r="BA230" s="223"/>
      <c r="BB230" s="223"/>
      <c r="BC230" s="223"/>
      <c r="BD230" s="223"/>
      <c r="BE230" s="223"/>
      <c r="BF230" s="223"/>
      <c r="BG230" s="223"/>
      <c r="BH230" s="223"/>
      <c r="BI230" s="223"/>
      <c r="BJ230" s="223"/>
      <c r="BK230" s="223"/>
      <c r="BL230" s="223"/>
      <c r="BM230" s="223"/>
      <c r="BN230" s="223"/>
      <c r="BO230" s="223"/>
    </row>
    <row r="231" spans="49:67">
      <c r="AW231" s="221"/>
      <c r="AX231" s="221"/>
      <c r="AY231" s="221"/>
      <c r="BA231" s="223"/>
      <c r="BB231" s="223"/>
      <c r="BC231" s="223"/>
      <c r="BD231" s="223"/>
      <c r="BE231" s="223"/>
      <c r="BF231" s="223"/>
      <c r="BG231" s="223"/>
      <c r="BH231" s="223"/>
      <c r="BI231" s="223"/>
      <c r="BJ231" s="223"/>
      <c r="BK231" s="223"/>
      <c r="BL231" s="223"/>
      <c r="BM231" s="223"/>
      <c r="BN231" s="223"/>
      <c r="BO231" s="223"/>
    </row>
    <row r="232" spans="49:67">
      <c r="AW232" s="221"/>
      <c r="AX232" s="221"/>
      <c r="AY232" s="221"/>
      <c r="BA232" s="223"/>
      <c r="BB232" s="223"/>
      <c r="BC232" s="223"/>
      <c r="BD232" s="223"/>
      <c r="BE232" s="223"/>
      <c r="BF232" s="223"/>
      <c r="BG232" s="223"/>
      <c r="BH232" s="223"/>
      <c r="BI232" s="223"/>
      <c r="BJ232" s="223"/>
      <c r="BK232" s="223"/>
      <c r="BL232" s="223"/>
      <c r="BM232" s="223"/>
      <c r="BN232" s="223"/>
      <c r="BO232" s="223"/>
    </row>
    <row r="233" spans="49:67">
      <c r="AW233" s="221"/>
      <c r="AX233" s="221"/>
      <c r="AY233" s="221"/>
      <c r="BA233" s="223"/>
      <c r="BB233" s="223"/>
      <c r="BC233" s="223"/>
      <c r="BD233" s="223"/>
      <c r="BE233" s="223"/>
      <c r="BF233" s="223"/>
      <c r="BG233" s="223"/>
      <c r="BH233" s="223"/>
      <c r="BI233" s="223"/>
      <c r="BJ233" s="223"/>
      <c r="BK233" s="223"/>
      <c r="BL233" s="223"/>
      <c r="BM233" s="223"/>
      <c r="BN233" s="223"/>
      <c r="BO233" s="223"/>
    </row>
    <row r="234" spans="49:67">
      <c r="AW234" s="221"/>
      <c r="AX234" s="221"/>
      <c r="AY234" s="221"/>
      <c r="BA234" s="223"/>
      <c r="BB234" s="223"/>
      <c r="BC234" s="223"/>
      <c r="BD234" s="223"/>
      <c r="BE234" s="223"/>
      <c r="BF234" s="223"/>
      <c r="BG234" s="223"/>
      <c r="BH234" s="223"/>
      <c r="BI234" s="223"/>
      <c r="BJ234" s="223"/>
      <c r="BK234" s="223"/>
      <c r="BL234" s="223"/>
      <c r="BM234" s="223"/>
      <c r="BN234" s="223"/>
      <c r="BO234" s="223"/>
    </row>
    <row r="235" spans="49:67">
      <c r="AW235" s="221"/>
      <c r="AX235" s="221"/>
      <c r="AY235" s="221"/>
      <c r="BA235" s="223"/>
      <c r="BB235" s="223"/>
      <c r="BC235" s="223"/>
      <c r="BD235" s="223"/>
      <c r="BE235" s="223"/>
      <c r="BF235" s="223"/>
      <c r="BG235" s="223"/>
      <c r="BH235" s="223"/>
      <c r="BI235" s="223"/>
      <c r="BJ235" s="223"/>
      <c r="BK235" s="223"/>
      <c r="BL235" s="223"/>
      <c r="BM235" s="223"/>
      <c r="BN235" s="223"/>
      <c r="BO235" s="223"/>
    </row>
    <row r="236" spans="49:67">
      <c r="AW236" s="221"/>
      <c r="AX236" s="221"/>
      <c r="AY236" s="221"/>
      <c r="BA236" s="223"/>
      <c r="BB236" s="223"/>
      <c r="BC236" s="223"/>
      <c r="BD236" s="223"/>
      <c r="BE236" s="223"/>
      <c r="BF236" s="223"/>
      <c r="BG236" s="223"/>
      <c r="BH236" s="223"/>
      <c r="BI236" s="223"/>
      <c r="BJ236" s="223"/>
      <c r="BK236" s="223"/>
      <c r="BL236" s="223"/>
      <c r="BM236" s="223"/>
      <c r="BN236" s="223"/>
      <c r="BO236" s="223"/>
    </row>
    <row r="237" spans="49:67">
      <c r="AW237" s="221"/>
      <c r="AX237" s="221"/>
      <c r="AY237" s="221"/>
      <c r="BA237" s="223"/>
      <c r="BB237" s="223"/>
      <c r="BC237" s="223"/>
      <c r="BD237" s="223"/>
      <c r="BE237" s="223"/>
      <c r="BF237" s="223"/>
      <c r="BG237" s="223"/>
      <c r="BH237" s="223"/>
      <c r="BI237" s="223"/>
      <c r="BJ237" s="223"/>
      <c r="BK237" s="223"/>
      <c r="BL237" s="223"/>
      <c r="BM237" s="223"/>
      <c r="BN237" s="223"/>
      <c r="BO237" s="223"/>
    </row>
    <row r="238" spans="49:67">
      <c r="AW238" s="221"/>
      <c r="AX238" s="221"/>
      <c r="AY238" s="221"/>
      <c r="BA238" s="223"/>
      <c r="BB238" s="223"/>
      <c r="BC238" s="223"/>
      <c r="BD238" s="223"/>
      <c r="BE238" s="223"/>
      <c r="BF238" s="223"/>
      <c r="BG238" s="223"/>
      <c r="BH238" s="223"/>
      <c r="BI238" s="223"/>
      <c r="BJ238" s="223"/>
      <c r="BK238" s="223"/>
      <c r="BL238" s="223"/>
      <c r="BM238" s="223"/>
      <c r="BN238" s="223"/>
      <c r="BO238" s="223"/>
    </row>
    <row r="239" spans="49:67">
      <c r="AW239" s="221"/>
      <c r="AX239" s="221"/>
      <c r="AY239" s="221"/>
      <c r="BA239" s="223"/>
      <c r="BB239" s="223"/>
      <c r="BC239" s="223"/>
      <c r="BD239" s="223"/>
      <c r="BE239" s="223"/>
      <c r="BF239" s="223"/>
      <c r="BG239" s="223"/>
      <c r="BH239" s="223"/>
      <c r="BI239" s="223"/>
      <c r="BJ239" s="223"/>
      <c r="BK239" s="223"/>
      <c r="BL239" s="223"/>
      <c r="BM239" s="223"/>
      <c r="BN239" s="223"/>
      <c r="BO239" s="223"/>
    </row>
    <row r="240" spans="49:67">
      <c r="AW240" s="221"/>
      <c r="AX240" s="221"/>
      <c r="AY240" s="221"/>
      <c r="BA240" s="223"/>
      <c r="BB240" s="223"/>
      <c r="BC240" s="223"/>
      <c r="BD240" s="223"/>
      <c r="BE240" s="223"/>
      <c r="BF240" s="223"/>
      <c r="BG240" s="223"/>
      <c r="BH240" s="223"/>
      <c r="BI240" s="223"/>
      <c r="BJ240" s="223"/>
      <c r="BK240" s="223"/>
      <c r="BL240" s="223"/>
      <c r="BM240" s="223"/>
      <c r="BN240" s="223"/>
      <c r="BO240" s="223"/>
    </row>
    <row r="241" spans="49:67">
      <c r="AW241" s="221"/>
      <c r="AX241" s="221"/>
      <c r="AY241" s="221"/>
      <c r="BA241" s="223"/>
      <c r="BB241" s="223"/>
      <c r="BC241" s="223"/>
      <c r="BD241" s="223"/>
      <c r="BE241" s="223"/>
      <c r="BF241" s="223"/>
      <c r="BG241" s="223"/>
      <c r="BH241" s="223"/>
      <c r="BI241" s="223"/>
      <c r="BJ241" s="223"/>
      <c r="BK241" s="223"/>
      <c r="BL241" s="223"/>
      <c r="BM241" s="223"/>
      <c r="BN241" s="223"/>
      <c r="BO241" s="223"/>
    </row>
    <row r="242" spans="49:67">
      <c r="AW242" s="221"/>
      <c r="AX242" s="221"/>
      <c r="AY242" s="221"/>
      <c r="BA242" s="223"/>
      <c r="BB242" s="223"/>
      <c r="BC242" s="223"/>
      <c r="BD242" s="223"/>
      <c r="BE242" s="223"/>
      <c r="BF242" s="223"/>
      <c r="BG242" s="223"/>
      <c r="BH242" s="223"/>
      <c r="BI242" s="223"/>
      <c r="BJ242" s="223"/>
      <c r="BK242" s="223"/>
      <c r="BL242" s="223"/>
      <c r="BM242" s="223"/>
      <c r="BN242" s="223"/>
      <c r="BO242" s="223"/>
    </row>
    <row r="243" spans="49:67">
      <c r="AW243" s="221"/>
      <c r="AX243" s="221"/>
      <c r="AY243" s="221"/>
      <c r="BA243" s="223"/>
      <c r="BB243" s="223"/>
      <c r="BC243" s="223"/>
      <c r="BD243" s="223"/>
      <c r="BE243" s="223"/>
      <c r="BF243" s="223"/>
      <c r="BG243" s="223"/>
      <c r="BH243" s="223"/>
      <c r="BI243" s="223"/>
      <c r="BJ243" s="223"/>
      <c r="BK243" s="223"/>
      <c r="BL243" s="223"/>
      <c r="BM243" s="223"/>
      <c r="BN243" s="223"/>
      <c r="BO243" s="223"/>
    </row>
    <row r="244" spans="49:67">
      <c r="AW244" s="221"/>
      <c r="AX244" s="221"/>
      <c r="AY244" s="221"/>
      <c r="BA244" s="223"/>
      <c r="BB244" s="223"/>
      <c r="BC244" s="223"/>
      <c r="BD244" s="223"/>
      <c r="BE244" s="223"/>
      <c r="BF244" s="223"/>
      <c r="BG244" s="223"/>
      <c r="BH244" s="223"/>
      <c r="BI244" s="223"/>
      <c r="BJ244" s="223"/>
      <c r="BK244" s="223"/>
      <c r="BL244" s="223"/>
      <c r="BM244" s="223"/>
      <c r="BN244" s="223"/>
      <c r="BO244" s="223"/>
    </row>
    <row r="245" spans="49:67">
      <c r="AW245" s="221"/>
      <c r="AX245" s="221"/>
      <c r="AY245" s="221"/>
      <c r="BA245" s="223"/>
      <c r="BB245" s="223"/>
      <c r="BC245" s="223"/>
      <c r="BD245" s="223"/>
      <c r="BE245" s="223"/>
      <c r="BF245" s="223"/>
      <c r="BG245" s="223"/>
      <c r="BH245" s="223"/>
      <c r="BI245" s="223"/>
      <c r="BJ245" s="223"/>
      <c r="BK245" s="223"/>
      <c r="BL245" s="223"/>
      <c r="BM245" s="223"/>
      <c r="BN245" s="223"/>
      <c r="BO245" s="223"/>
    </row>
    <row r="246" spans="49:67">
      <c r="AW246" s="221"/>
      <c r="AX246" s="221"/>
      <c r="AY246" s="221"/>
      <c r="BA246" s="223"/>
      <c r="BB246" s="223"/>
      <c r="BC246" s="223"/>
      <c r="BD246" s="223"/>
      <c r="BE246" s="223"/>
      <c r="BF246" s="223"/>
      <c r="BG246" s="223"/>
      <c r="BH246" s="223"/>
      <c r="BI246" s="223"/>
      <c r="BJ246" s="223"/>
      <c r="BK246" s="223"/>
      <c r="BL246" s="223"/>
      <c r="BM246" s="223"/>
      <c r="BN246" s="223"/>
      <c r="BO246" s="223"/>
    </row>
    <row r="247" spans="49:67">
      <c r="AW247" s="221"/>
      <c r="AX247" s="221"/>
      <c r="AY247" s="221"/>
      <c r="BA247" s="223"/>
      <c r="BB247" s="223"/>
      <c r="BC247" s="223"/>
      <c r="BD247" s="223"/>
      <c r="BE247" s="223"/>
      <c r="BF247" s="223"/>
      <c r="BG247" s="223"/>
      <c r="BH247" s="223"/>
      <c r="BI247" s="223"/>
      <c r="BJ247" s="223"/>
      <c r="BK247" s="223"/>
      <c r="BL247" s="223"/>
      <c r="BM247" s="223"/>
      <c r="BN247" s="223"/>
      <c r="BO247" s="223"/>
    </row>
    <row r="248" spans="49:67">
      <c r="AW248" s="221"/>
      <c r="AX248" s="221"/>
      <c r="AY248" s="221"/>
      <c r="BA248" s="223"/>
      <c r="BB248" s="223"/>
      <c r="BC248" s="223"/>
      <c r="BD248" s="223"/>
      <c r="BE248" s="223"/>
      <c r="BF248" s="223"/>
      <c r="BG248" s="223"/>
      <c r="BH248" s="223"/>
      <c r="BI248" s="223"/>
      <c r="BJ248" s="223"/>
      <c r="BK248" s="223"/>
      <c r="BL248" s="223"/>
      <c r="BM248" s="223"/>
      <c r="BN248" s="223"/>
      <c r="BO248" s="223"/>
    </row>
    <row r="249" spans="49:67">
      <c r="AW249" s="221"/>
      <c r="AX249" s="221"/>
      <c r="AY249" s="221"/>
      <c r="BA249" s="223"/>
      <c r="BB249" s="223"/>
      <c r="BC249" s="223"/>
      <c r="BD249" s="223"/>
      <c r="BE249" s="223"/>
      <c r="BF249" s="223"/>
      <c r="BG249" s="223"/>
      <c r="BH249" s="223"/>
      <c r="BI249" s="223"/>
      <c r="BJ249" s="223"/>
      <c r="BK249" s="223"/>
      <c r="BL249" s="223"/>
      <c r="BM249" s="223"/>
      <c r="BN249" s="223"/>
      <c r="BO249" s="223"/>
    </row>
    <row r="250" spans="49:67">
      <c r="AW250" s="221"/>
      <c r="AX250" s="221"/>
      <c r="AY250" s="221"/>
      <c r="BA250" s="223"/>
      <c r="BB250" s="223"/>
      <c r="BC250" s="223"/>
      <c r="BD250" s="223"/>
      <c r="BE250" s="223"/>
      <c r="BF250" s="223"/>
      <c r="BG250" s="223"/>
      <c r="BH250" s="223"/>
      <c r="BI250" s="223"/>
      <c r="BJ250" s="223"/>
      <c r="BK250" s="223"/>
      <c r="BL250" s="223"/>
      <c r="BM250" s="223"/>
      <c r="BN250" s="223"/>
      <c r="BO250" s="223"/>
    </row>
    <row r="251" spans="49:67">
      <c r="AW251" s="221"/>
      <c r="AX251" s="221"/>
      <c r="AY251" s="221"/>
      <c r="BA251" s="223"/>
      <c r="BB251" s="223"/>
      <c r="BC251" s="223"/>
      <c r="BD251" s="223"/>
      <c r="BE251" s="223"/>
      <c r="BF251" s="223"/>
      <c r="BG251" s="223"/>
      <c r="BH251" s="223"/>
      <c r="BI251" s="223"/>
      <c r="BJ251" s="223"/>
      <c r="BK251" s="223"/>
      <c r="BL251" s="223"/>
      <c r="BM251" s="223"/>
      <c r="BN251" s="223"/>
      <c r="BO251" s="223"/>
    </row>
    <row r="252" spans="49:67">
      <c r="AW252" s="221"/>
      <c r="AX252" s="221"/>
      <c r="AY252" s="221"/>
      <c r="BA252" s="223"/>
      <c r="BB252" s="223"/>
      <c r="BC252" s="223"/>
      <c r="BD252" s="223"/>
      <c r="BE252" s="223"/>
      <c r="BF252" s="223"/>
      <c r="BG252" s="223"/>
      <c r="BH252" s="223"/>
      <c r="BI252" s="223"/>
      <c r="BJ252" s="223"/>
      <c r="BK252" s="223"/>
      <c r="BL252" s="223"/>
      <c r="BM252" s="223"/>
      <c r="BN252" s="223"/>
      <c r="BO252" s="223"/>
    </row>
    <row r="253" spans="49:67">
      <c r="AW253" s="221"/>
      <c r="AX253" s="221"/>
      <c r="AY253" s="221"/>
      <c r="BA253" s="223"/>
      <c r="BB253" s="223"/>
      <c r="BC253" s="223"/>
      <c r="BD253" s="223"/>
      <c r="BE253" s="223"/>
      <c r="BF253" s="223"/>
      <c r="BG253" s="223"/>
      <c r="BH253" s="223"/>
      <c r="BI253" s="223"/>
      <c r="BJ253" s="223"/>
      <c r="BK253" s="223"/>
      <c r="BL253" s="223"/>
      <c r="BM253" s="223"/>
      <c r="BN253" s="223"/>
      <c r="BO253" s="223"/>
    </row>
    <row r="254" spans="49:67">
      <c r="AW254" s="221"/>
      <c r="AX254" s="221"/>
      <c r="AY254" s="221"/>
      <c r="BA254" s="223"/>
      <c r="BB254" s="223"/>
      <c r="BC254" s="223"/>
      <c r="BD254" s="223"/>
      <c r="BE254" s="223"/>
      <c r="BF254" s="223"/>
      <c r="BG254" s="223"/>
      <c r="BH254" s="223"/>
      <c r="BI254" s="223"/>
      <c r="BJ254" s="223"/>
      <c r="BK254" s="223"/>
      <c r="BL254" s="223"/>
      <c r="BM254" s="223"/>
      <c r="BN254" s="223"/>
      <c r="BO254" s="223"/>
    </row>
    <row r="255" spans="49:67">
      <c r="AW255" s="221"/>
      <c r="AX255" s="221"/>
      <c r="AY255" s="221"/>
      <c r="BA255" s="223"/>
      <c r="BB255" s="223"/>
      <c r="BC255" s="223"/>
      <c r="BD255" s="223"/>
      <c r="BE255" s="223"/>
      <c r="BF255" s="223"/>
      <c r="BG255" s="223"/>
      <c r="BH255" s="223"/>
      <c r="BI255" s="223"/>
      <c r="BJ255" s="223"/>
      <c r="BK255" s="223"/>
      <c r="BL255" s="223"/>
      <c r="BM255" s="223"/>
      <c r="BN255" s="223"/>
      <c r="BO255" s="223"/>
    </row>
    <row r="256" spans="49:67">
      <c r="AW256" s="221"/>
      <c r="AX256" s="221"/>
      <c r="AY256" s="221"/>
      <c r="BA256" s="223"/>
      <c r="BB256" s="223"/>
      <c r="BC256" s="223"/>
      <c r="BD256" s="223"/>
      <c r="BE256" s="223"/>
      <c r="BF256" s="223"/>
      <c r="BG256" s="223"/>
      <c r="BH256" s="223"/>
      <c r="BI256" s="223"/>
      <c r="BJ256" s="223"/>
      <c r="BK256" s="223"/>
      <c r="BL256" s="223"/>
      <c r="BM256" s="223"/>
      <c r="BN256" s="223"/>
      <c r="BO256" s="223"/>
    </row>
    <row r="257" spans="49:67">
      <c r="AW257" s="221"/>
      <c r="AX257" s="221"/>
      <c r="AY257" s="221"/>
      <c r="BA257" s="223"/>
      <c r="BB257" s="223"/>
      <c r="BC257" s="223"/>
      <c r="BD257" s="223"/>
      <c r="BE257" s="223"/>
      <c r="BF257" s="223"/>
      <c r="BG257" s="223"/>
      <c r="BH257" s="223"/>
      <c r="BI257" s="223"/>
      <c r="BJ257" s="223"/>
      <c r="BK257" s="223"/>
      <c r="BL257" s="223"/>
      <c r="BM257" s="223"/>
      <c r="BN257" s="223"/>
      <c r="BO257" s="223"/>
    </row>
    <row r="258" spans="49:67">
      <c r="AW258" s="221"/>
      <c r="AX258" s="221"/>
      <c r="AY258" s="221"/>
      <c r="BA258" s="223"/>
      <c r="BB258" s="223"/>
      <c r="BC258" s="223"/>
      <c r="BD258" s="223"/>
      <c r="BE258" s="223"/>
      <c r="BF258" s="223"/>
      <c r="BG258" s="223"/>
      <c r="BH258" s="223"/>
      <c r="BI258" s="223"/>
      <c r="BJ258" s="223"/>
      <c r="BK258" s="223"/>
      <c r="BL258" s="223"/>
      <c r="BM258" s="223"/>
      <c r="BN258" s="223"/>
      <c r="BO258" s="223"/>
    </row>
    <row r="259" spans="49:67">
      <c r="AW259" s="221"/>
      <c r="AX259" s="221"/>
      <c r="AY259" s="221"/>
      <c r="BA259" s="223"/>
      <c r="BB259" s="223"/>
      <c r="BC259" s="223"/>
      <c r="BD259" s="223"/>
      <c r="BE259" s="223"/>
      <c r="BF259" s="223"/>
      <c r="BG259" s="223"/>
      <c r="BH259" s="223"/>
      <c r="BI259" s="223"/>
      <c r="BJ259" s="223"/>
      <c r="BK259" s="223"/>
      <c r="BL259" s="223"/>
      <c r="BM259" s="223"/>
      <c r="BN259" s="223"/>
      <c r="BO259" s="223"/>
    </row>
    <row r="260" spans="49:67">
      <c r="AW260" s="221"/>
      <c r="AX260" s="221"/>
      <c r="AY260" s="221"/>
      <c r="BA260" s="223"/>
      <c r="BB260" s="223"/>
      <c r="BC260" s="223"/>
      <c r="BD260" s="223"/>
      <c r="BE260" s="223"/>
      <c r="BF260" s="223"/>
      <c r="BG260" s="223"/>
      <c r="BH260" s="223"/>
      <c r="BI260" s="223"/>
      <c r="BJ260" s="223"/>
      <c r="BK260" s="223"/>
      <c r="BL260" s="223"/>
      <c r="BM260" s="223"/>
      <c r="BN260" s="223"/>
      <c r="BO260" s="223"/>
    </row>
    <row r="261" spans="49:67">
      <c r="AW261" s="221"/>
      <c r="AX261" s="221"/>
      <c r="AY261" s="221"/>
      <c r="BA261" s="223"/>
      <c r="BB261" s="223"/>
      <c r="BC261" s="223"/>
      <c r="BD261" s="223"/>
      <c r="BE261" s="223"/>
      <c r="BF261" s="223"/>
      <c r="BG261" s="223"/>
      <c r="BH261" s="223"/>
      <c r="BI261" s="223"/>
      <c r="BJ261" s="223"/>
      <c r="BK261" s="223"/>
      <c r="BL261" s="223"/>
      <c r="BM261" s="223"/>
      <c r="BN261" s="223"/>
      <c r="BO261" s="223"/>
    </row>
    <row r="262" spans="49:67">
      <c r="AW262" s="221"/>
      <c r="AX262" s="221"/>
      <c r="AY262" s="221"/>
      <c r="BA262" s="223"/>
      <c r="BB262" s="223"/>
      <c r="BC262" s="223"/>
      <c r="BD262" s="223"/>
      <c r="BE262" s="223"/>
      <c r="BF262" s="223"/>
      <c r="BG262" s="223"/>
      <c r="BH262" s="223"/>
      <c r="BI262" s="223"/>
      <c r="BJ262" s="223"/>
      <c r="BK262" s="223"/>
      <c r="BL262" s="223"/>
      <c r="BM262" s="223"/>
      <c r="BN262" s="223"/>
      <c r="BO262" s="223"/>
    </row>
    <row r="263" spans="49:67">
      <c r="AW263" s="221"/>
      <c r="AX263" s="221"/>
      <c r="AY263" s="221"/>
      <c r="BA263" s="223"/>
      <c r="BB263" s="223"/>
      <c r="BC263" s="223"/>
      <c r="BD263" s="223"/>
      <c r="BE263" s="223"/>
      <c r="BF263" s="223"/>
      <c r="BG263" s="223"/>
      <c r="BH263" s="223"/>
      <c r="BI263" s="223"/>
      <c r="BJ263" s="223"/>
      <c r="BK263" s="223"/>
      <c r="BL263" s="223"/>
      <c r="BM263" s="223"/>
      <c r="BN263" s="223"/>
      <c r="BO263" s="223"/>
    </row>
    <row r="264" spans="49:67">
      <c r="AW264" s="221"/>
      <c r="AX264" s="221"/>
      <c r="AY264" s="221"/>
      <c r="BA264" s="223"/>
      <c r="BB264" s="223"/>
      <c r="BC264" s="223"/>
      <c r="BD264" s="223"/>
      <c r="BE264" s="223"/>
      <c r="BF264" s="223"/>
      <c r="BG264" s="223"/>
      <c r="BH264" s="223"/>
      <c r="BI264" s="223"/>
      <c r="BJ264" s="223"/>
      <c r="BK264" s="223"/>
      <c r="BL264" s="223"/>
      <c r="BM264" s="223"/>
      <c r="BN264" s="223"/>
      <c r="BO264" s="223"/>
    </row>
    <row r="265" spans="49:67">
      <c r="AW265" s="221"/>
      <c r="AX265" s="221"/>
      <c r="AY265" s="221"/>
      <c r="BA265" s="223"/>
      <c r="BB265" s="223"/>
      <c r="BC265" s="223"/>
      <c r="BD265" s="223"/>
      <c r="BE265" s="223"/>
      <c r="BF265" s="223"/>
      <c r="BG265" s="223"/>
      <c r="BH265" s="223"/>
      <c r="BI265" s="223"/>
      <c r="BJ265" s="223"/>
      <c r="BK265" s="223"/>
      <c r="BL265" s="223"/>
      <c r="BM265" s="223"/>
      <c r="BN265" s="223"/>
      <c r="BO265" s="223"/>
    </row>
    <row r="266" spans="49:67">
      <c r="AW266" s="221"/>
      <c r="AX266" s="221"/>
      <c r="AY266" s="221"/>
      <c r="BA266" s="223"/>
      <c r="BB266" s="223"/>
      <c r="BC266" s="223"/>
      <c r="BD266" s="223"/>
      <c r="BE266" s="223"/>
      <c r="BF266" s="223"/>
      <c r="BG266" s="223"/>
      <c r="BH266" s="223"/>
      <c r="BI266" s="223"/>
      <c r="BJ266" s="223"/>
      <c r="BK266" s="223"/>
      <c r="BL266" s="223"/>
      <c r="BM266" s="223"/>
      <c r="BN266" s="223"/>
      <c r="BO266" s="223"/>
    </row>
    <row r="267" spans="49:67">
      <c r="AW267" s="221"/>
      <c r="AX267" s="221"/>
      <c r="AY267" s="221"/>
      <c r="BA267" s="223"/>
      <c r="BB267" s="223"/>
      <c r="BC267" s="223"/>
      <c r="BD267" s="223"/>
      <c r="BE267" s="223"/>
      <c r="BF267" s="223"/>
      <c r="BG267" s="223"/>
      <c r="BH267" s="223"/>
      <c r="BI267" s="223"/>
      <c r="BJ267" s="223"/>
      <c r="BK267" s="223"/>
      <c r="BL267" s="223"/>
      <c r="BM267" s="223"/>
      <c r="BN267" s="223"/>
      <c r="BO267" s="223"/>
    </row>
    <row r="268" spans="49:67">
      <c r="AW268" s="221"/>
      <c r="AX268" s="221"/>
      <c r="AY268" s="221"/>
      <c r="BA268" s="223"/>
      <c r="BB268" s="223"/>
      <c r="BC268" s="223"/>
      <c r="BD268" s="223"/>
      <c r="BE268" s="223"/>
      <c r="BF268" s="223"/>
      <c r="BG268" s="223"/>
      <c r="BH268" s="223"/>
      <c r="BI268" s="223"/>
      <c r="BJ268" s="223"/>
      <c r="BK268" s="223"/>
      <c r="BL268" s="223"/>
      <c r="BM268" s="223"/>
      <c r="BN268" s="223"/>
      <c r="BO268" s="223"/>
    </row>
    <row r="269" spans="49:67">
      <c r="AW269" s="221"/>
      <c r="AX269" s="221"/>
      <c r="AY269" s="221"/>
      <c r="BA269" s="223"/>
      <c r="BB269" s="223"/>
      <c r="BC269" s="223"/>
      <c r="BD269" s="223"/>
      <c r="BE269" s="223"/>
      <c r="BF269" s="223"/>
      <c r="BG269" s="223"/>
      <c r="BH269" s="223"/>
      <c r="BI269" s="223"/>
      <c r="BJ269" s="223"/>
      <c r="BK269" s="223"/>
      <c r="BL269" s="223"/>
      <c r="BM269" s="223"/>
      <c r="BN269" s="223"/>
      <c r="BO269" s="223"/>
    </row>
    <row r="270" spans="49:67">
      <c r="AW270" s="221"/>
      <c r="AX270" s="221"/>
      <c r="AY270" s="221"/>
      <c r="BA270" s="223"/>
      <c r="BB270" s="223"/>
      <c r="BC270" s="223"/>
      <c r="BD270" s="223"/>
      <c r="BE270" s="223"/>
      <c r="BF270" s="223"/>
      <c r="BG270" s="223"/>
      <c r="BH270" s="223"/>
      <c r="BI270" s="223"/>
      <c r="BJ270" s="223"/>
      <c r="BK270" s="223"/>
      <c r="BL270" s="223"/>
      <c r="BM270" s="223"/>
      <c r="BN270" s="223"/>
      <c r="BO270" s="223"/>
    </row>
    <row r="271" spans="49:67">
      <c r="AW271" s="221"/>
      <c r="AX271" s="221"/>
      <c r="AY271" s="221"/>
      <c r="BA271" s="223"/>
      <c r="BB271" s="223"/>
      <c r="BC271" s="223"/>
      <c r="BD271" s="223"/>
      <c r="BE271" s="223"/>
      <c r="BF271" s="223"/>
      <c r="BG271" s="223"/>
      <c r="BH271" s="223"/>
      <c r="BI271" s="223"/>
      <c r="BJ271" s="223"/>
      <c r="BK271" s="223"/>
      <c r="BL271" s="223"/>
      <c r="BM271" s="223"/>
      <c r="BN271" s="223"/>
      <c r="BO271" s="223"/>
    </row>
    <row r="272" spans="49:67">
      <c r="AW272" s="221"/>
      <c r="AX272" s="221"/>
      <c r="AY272" s="221"/>
      <c r="BA272" s="223"/>
      <c r="BB272" s="223"/>
      <c r="BC272" s="223"/>
      <c r="BD272" s="223"/>
      <c r="BE272" s="223"/>
      <c r="BF272" s="223"/>
      <c r="BG272" s="223"/>
      <c r="BH272" s="223"/>
      <c r="BI272" s="223"/>
      <c r="BJ272" s="223"/>
      <c r="BK272" s="223"/>
      <c r="BL272" s="223"/>
      <c r="BM272" s="223"/>
      <c r="BN272" s="223"/>
      <c r="BO272" s="223"/>
    </row>
    <row r="273" spans="49:67">
      <c r="AW273" s="221"/>
      <c r="AX273" s="221"/>
      <c r="AY273" s="221"/>
      <c r="BA273" s="223"/>
      <c r="BB273" s="223"/>
      <c r="BC273" s="223"/>
      <c r="BD273" s="223"/>
      <c r="BE273" s="223"/>
      <c r="BF273" s="223"/>
      <c r="BG273" s="223"/>
      <c r="BH273" s="223"/>
      <c r="BI273" s="223"/>
      <c r="BJ273" s="223"/>
      <c r="BK273" s="223"/>
      <c r="BL273" s="223"/>
      <c r="BM273" s="223"/>
      <c r="BN273" s="223"/>
      <c r="BO273" s="223"/>
    </row>
    <row r="274" spans="49:67">
      <c r="AW274" s="221"/>
      <c r="AX274" s="221"/>
      <c r="AY274" s="221"/>
      <c r="BA274" s="223"/>
      <c r="BB274" s="223"/>
      <c r="BC274" s="223"/>
      <c r="BD274" s="223"/>
      <c r="BE274" s="223"/>
      <c r="BF274" s="223"/>
      <c r="BG274" s="223"/>
      <c r="BH274" s="223"/>
      <c r="BI274" s="223"/>
      <c r="BJ274" s="223"/>
      <c r="BK274" s="223"/>
      <c r="BL274" s="223"/>
      <c r="BM274" s="223"/>
      <c r="BN274" s="223"/>
      <c r="BO274" s="223"/>
    </row>
    <row r="275" spans="49:67">
      <c r="AW275" s="221"/>
      <c r="AX275" s="221"/>
      <c r="AY275" s="221"/>
      <c r="BA275" s="223"/>
      <c r="BB275" s="223"/>
      <c r="BC275" s="223"/>
      <c r="BD275" s="223"/>
      <c r="BE275" s="223"/>
      <c r="BF275" s="223"/>
      <c r="BG275" s="223"/>
      <c r="BH275" s="223"/>
      <c r="BI275" s="223"/>
      <c r="BJ275" s="223"/>
      <c r="BK275" s="223"/>
      <c r="BL275" s="223"/>
      <c r="BM275" s="223"/>
      <c r="BN275" s="223"/>
      <c r="BO275" s="223"/>
    </row>
    <row r="276" spans="49:67">
      <c r="AW276" s="221"/>
      <c r="AX276" s="221"/>
      <c r="AY276" s="221"/>
      <c r="BA276" s="223"/>
      <c r="BB276" s="223"/>
      <c r="BC276" s="223"/>
      <c r="BD276" s="223"/>
      <c r="BE276" s="223"/>
      <c r="BF276" s="223"/>
      <c r="BG276" s="223"/>
      <c r="BH276" s="223"/>
      <c r="BI276" s="223"/>
      <c r="BJ276" s="223"/>
      <c r="BK276" s="223"/>
      <c r="BL276" s="223"/>
      <c r="BM276" s="223"/>
      <c r="BN276" s="223"/>
      <c r="BO276" s="223"/>
    </row>
    <row r="277" spans="49:67">
      <c r="AW277" s="221"/>
      <c r="AX277" s="221"/>
      <c r="AY277" s="221"/>
      <c r="BA277" s="223"/>
      <c r="BB277" s="223"/>
      <c r="BC277" s="223"/>
      <c r="BD277" s="223"/>
      <c r="BE277" s="223"/>
      <c r="BF277" s="223"/>
      <c r="BG277" s="223"/>
      <c r="BH277" s="223"/>
      <c r="BI277" s="223"/>
      <c r="BJ277" s="223"/>
      <c r="BK277" s="223"/>
      <c r="BL277" s="223"/>
      <c r="BM277" s="223"/>
      <c r="BN277" s="223"/>
      <c r="BO277" s="223"/>
    </row>
    <row r="278" spans="49:67">
      <c r="AW278" s="221"/>
      <c r="AX278" s="221"/>
      <c r="AY278" s="221"/>
      <c r="BA278" s="223"/>
      <c r="BB278" s="223"/>
      <c r="BC278" s="223"/>
      <c r="BD278" s="223"/>
      <c r="BE278" s="223"/>
      <c r="BF278" s="223"/>
      <c r="BG278" s="223"/>
      <c r="BH278" s="223"/>
      <c r="BI278" s="223"/>
      <c r="BJ278" s="223"/>
      <c r="BK278" s="223"/>
      <c r="BL278" s="223"/>
      <c r="BM278" s="223"/>
      <c r="BN278" s="223"/>
      <c r="BO278" s="223"/>
    </row>
    <row r="279" spans="49:67">
      <c r="AW279" s="221"/>
      <c r="AX279" s="221"/>
      <c r="AY279" s="221"/>
      <c r="BA279" s="223"/>
      <c r="BB279" s="223"/>
      <c r="BC279" s="223"/>
      <c r="BD279" s="223"/>
      <c r="BE279" s="223"/>
      <c r="BF279" s="223"/>
      <c r="BG279" s="223"/>
      <c r="BH279" s="223"/>
      <c r="BI279" s="223"/>
      <c r="BJ279" s="223"/>
      <c r="BK279" s="223"/>
      <c r="BL279" s="223"/>
      <c r="BM279" s="223"/>
      <c r="BN279" s="223"/>
      <c r="BO279" s="223"/>
    </row>
    <row r="280" spans="49:67">
      <c r="AW280" s="221"/>
      <c r="AX280" s="221"/>
      <c r="AY280" s="221"/>
      <c r="BA280" s="223"/>
      <c r="BB280" s="223"/>
      <c r="BC280" s="223"/>
      <c r="BD280" s="223"/>
      <c r="BE280" s="223"/>
      <c r="BF280" s="223"/>
      <c r="BG280" s="223"/>
      <c r="BH280" s="223"/>
      <c r="BI280" s="223"/>
      <c r="BJ280" s="223"/>
      <c r="BK280" s="223"/>
      <c r="BL280" s="223"/>
      <c r="BM280" s="223"/>
      <c r="BN280" s="223"/>
      <c r="BO280" s="223"/>
    </row>
    <row r="281" spans="49:67">
      <c r="AW281" s="221"/>
      <c r="AX281" s="221"/>
      <c r="AY281" s="221"/>
      <c r="BA281" s="223"/>
      <c r="BB281" s="223"/>
      <c r="BC281" s="223"/>
      <c r="BD281" s="223"/>
      <c r="BE281" s="223"/>
      <c r="BF281" s="223"/>
      <c r="BG281" s="223"/>
      <c r="BH281" s="223"/>
      <c r="BI281" s="223"/>
      <c r="BJ281" s="223"/>
      <c r="BK281" s="223"/>
      <c r="BL281" s="223"/>
      <c r="BM281" s="223"/>
      <c r="BN281" s="223"/>
      <c r="BO281" s="223"/>
    </row>
    <row r="282" spans="49:67">
      <c r="AW282" s="221"/>
      <c r="AX282" s="221"/>
      <c r="AY282" s="221"/>
      <c r="BA282" s="223"/>
      <c r="BB282" s="223"/>
      <c r="BC282" s="223"/>
      <c r="BD282" s="223"/>
      <c r="BE282" s="223"/>
      <c r="BF282" s="223"/>
      <c r="BG282" s="223"/>
      <c r="BH282" s="223"/>
      <c r="BI282" s="223"/>
      <c r="BJ282" s="223"/>
      <c r="BK282" s="223"/>
      <c r="BL282" s="223"/>
      <c r="BM282" s="223"/>
      <c r="BN282" s="223"/>
      <c r="BO282" s="223"/>
    </row>
    <row r="283" spans="49:67">
      <c r="AW283" s="221"/>
      <c r="AX283" s="221"/>
      <c r="AY283" s="221"/>
      <c r="BA283" s="223"/>
      <c r="BB283" s="223"/>
      <c r="BC283" s="223"/>
      <c r="BD283" s="223"/>
      <c r="BE283" s="223"/>
      <c r="BF283" s="223"/>
      <c r="BG283" s="223"/>
      <c r="BH283" s="223"/>
      <c r="BI283" s="223"/>
      <c r="BJ283" s="223"/>
      <c r="BK283" s="223"/>
      <c r="BL283" s="223"/>
      <c r="BM283" s="223"/>
      <c r="BN283" s="223"/>
      <c r="BO283" s="223"/>
    </row>
    <row r="284" spans="49:67">
      <c r="AW284" s="221"/>
      <c r="AX284" s="221"/>
      <c r="AY284" s="221"/>
      <c r="BA284" s="223"/>
      <c r="BB284" s="223"/>
      <c r="BC284" s="223"/>
      <c r="BD284" s="223"/>
      <c r="BE284" s="223"/>
      <c r="BF284" s="223"/>
      <c r="BG284" s="223"/>
      <c r="BH284" s="223"/>
      <c r="BI284" s="223"/>
      <c r="BJ284" s="223"/>
      <c r="BK284" s="223"/>
      <c r="BL284" s="223"/>
      <c r="BM284" s="223"/>
      <c r="BN284" s="223"/>
      <c r="BO284" s="223"/>
    </row>
    <row r="285" spans="49:67">
      <c r="AW285" s="221"/>
      <c r="AX285" s="221"/>
      <c r="AY285" s="221"/>
      <c r="BA285" s="223"/>
      <c r="BB285" s="223"/>
      <c r="BC285" s="223"/>
      <c r="BD285" s="223"/>
      <c r="BE285" s="223"/>
      <c r="BF285" s="223"/>
      <c r="BG285" s="223"/>
      <c r="BH285" s="223"/>
      <c r="BI285" s="223"/>
      <c r="BJ285" s="223"/>
      <c r="BK285" s="223"/>
      <c r="BL285" s="223"/>
      <c r="BM285" s="223"/>
      <c r="BN285" s="223"/>
      <c r="BO285" s="223"/>
    </row>
    <row r="286" spans="49:67">
      <c r="AW286" s="221"/>
      <c r="AX286" s="221"/>
      <c r="AY286" s="221"/>
      <c r="BA286" s="223"/>
      <c r="BB286" s="223"/>
      <c r="BC286" s="223"/>
      <c r="BD286" s="223"/>
      <c r="BE286" s="223"/>
      <c r="BF286" s="223"/>
      <c r="BG286" s="223"/>
      <c r="BH286" s="223"/>
      <c r="BI286" s="223"/>
      <c r="BJ286" s="223"/>
      <c r="BK286" s="223"/>
      <c r="BL286" s="223"/>
      <c r="BM286" s="223"/>
      <c r="BN286" s="223"/>
      <c r="BO286" s="223"/>
    </row>
    <row r="287" spans="49:67">
      <c r="AW287" s="221"/>
      <c r="AX287" s="221"/>
      <c r="AY287" s="221"/>
      <c r="BA287" s="223"/>
      <c r="BB287" s="223"/>
      <c r="BC287" s="223"/>
      <c r="BD287" s="223"/>
      <c r="BE287" s="223"/>
      <c r="BF287" s="223"/>
      <c r="BG287" s="223"/>
      <c r="BH287" s="223"/>
      <c r="BI287" s="223"/>
      <c r="BJ287" s="223"/>
      <c r="BK287" s="223"/>
      <c r="BL287" s="223"/>
      <c r="BM287" s="223"/>
      <c r="BN287" s="223"/>
      <c r="BO287" s="223"/>
    </row>
    <row r="288" spans="49:67">
      <c r="AW288" s="221"/>
      <c r="AX288" s="221"/>
      <c r="AY288" s="221"/>
      <c r="BA288" s="223"/>
      <c r="BB288" s="223"/>
      <c r="BC288" s="223"/>
      <c r="BD288" s="223"/>
      <c r="BE288" s="223"/>
      <c r="BF288" s="223"/>
      <c r="BG288" s="223"/>
      <c r="BH288" s="223"/>
      <c r="BI288" s="223"/>
      <c r="BJ288" s="223"/>
      <c r="BK288" s="223"/>
      <c r="BL288" s="223"/>
      <c r="BM288" s="223"/>
      <c r="BN288" s="223"/>
      <c r="BO288" s="223"/>
    </row>
    <row r="289" spans="49:67">
      <c r="AW289" s="221"/>
      <c r="AX289" s="221"/>
      <c r="AY289" s="221"/>
      <c r="BA289" s="223"/>
      <c r="BB289" s="223"/>
      <c r="BC289" s="223"/>
      <c r="BD289" s="223"/>
      <c r="BE289" s="223"/>
      <c r="BF289" s="223"/>
      <c r="BG289" s="223"/>
      <c r="BH289" s="223"/>
      <c r="BI289" s="223"/>
      <c r="BJ289" s="223"/>
      <c r="BK289" s="223"/>
      <c r="BL289" s="223"/>
      <c r="BM289" s="223"/>
      <c r="BN289" s="223"/>
      <c r="BO289" s="223"/>
    </row>
    <row r="290" spans="49:67">
      <c r="AW290" s="221"/>
      <c r="AX290" s="221"/>
      <c r="AY290" s="221"/>
      <c r="BA290" s="223"/>
      <c r="BB290" s="223"/>
      <c r="BC290" s="223"/>
      <c r="BD290" s="223"/>
      <c r="BE290" s="223"/>
      <c r="BF290" s="223"/>
      <c r="BG290" s="223"/>
      <c r="BH290" s="223"/>
      <c r="BI290" s="223"/>
      <c r="BJ290" s="223"/>
      <c r="BK290" s="223"/>
      <c r="BL290" s="223"/>
      <c r="BM290" s="223"/>
      <c r="BN290" s="223"/>
      <c r="BO290" s="223"/>
    </row>
    <row r="291" spans="49:67">
      <c r="AW291" s="221"/>
      <c r="AX291" s="221"/>
      <c r="AY291" s="221"/>
      <c r="BA291" s="223"/>
      <c r="BB291" s="223"/>
      <c r="BC291" s="223"/>
      <c r="BD291" s="223"/>
      <c r="BE291" s="223"/>
      <c r="BF291" s="223"/>
      <c r="BG291" s="223"/>
      <c r="BH291" s="223"/>
      <c r="BI291" s="223"/>
      <c r="BJ291" s="223"/>
      <c r="BK291" s="223"/>
      <c r="BL291" s="223"/>
      <c r="BM291" s="223"/>
      <c r="BN291" s="223"/>
      <c r="BO291" s="223"/>
    </row>
    <row r="292" spans="49:67">
      <c r="AW292" s="221"/>
      <c r="AX292" s="221"/>
      <c r="AY292" s="221"/>
      <c r="BA292" s="223"/>
      <c r="BB292" s="223"/>
      <c r="BC292" s="223"/>
      <c r="BD292" s="223"/>
      <c r="BE292" s="223"/>
      <c r="BF292" s="223"/>
      <c r="BG292" s="223"/>
      <c r="BH292" s="223"/>
      <c r="BI292" s="223"/>
      <c r="BJ292" s="223"/>
      <c r="BK292" s="223"/>
      <c r="BL292" s="223"/>
      <c r="BM292" s="223"/>
      <c r="BN292" s="223"/>
      <c r="BO292" s="223"/>
    </row>
    <row r="293" spans="49:67">
      <c r="AW293" s="221"/>
      <c r="AX293" s="221"/>
      <c r="AY293" s="221"/>
      <c r="BA293" s="223"/>
      <c r="BB293" s="223"/>
      <c r="BC293" s="223"/>
      <c r="BD293" s="223"/>
      <c r="BE293" s="223"/>
      <c r="BF293" s="223"/>
      <c r="BG293" s="223"/>
      <c r="BH293" s="223"/>
      <c r="BI293" s="223"/>
      <c r="BJ293" s="223"/>
      <c r="BK293" s="223"/>
      <c r="BL293" s="223"/>
      <c r="BM293" s="223"/>
      <c r="BN293" s="223"/>
      <c r="BO293" s="223"/>
    </row>
    <row r="294" spans="49:67">
      <c r="AW294" s="221"/>
      <c r="AX294" s="221"/>
      <c r="AY294" s="221"/>
      <c r="BA294" s="223"/>
      <c r="BB294" s="223"/>
      <c r="BC294" s="223"/>
      <c r="BD294" s="223"/>
      <c r="BE294" s="223"/>
      <c r="BF294" s="223"/>
      <c r="BG294" s="223"/>
      <c r="BH294" s="223"/>
      <c r="BI294" s="223"/>
      <c r="BJ294" s="223"/>
      <c r="BK294" s="223"/>
      <c r="BL294" s="223"/>
      <c r="BM294" s="223"/>
      <c r="BN294" s="223"/>
      <c r="BO294" s="223"/>
    </row>
    <row r="295" spans="49:67">
      <c r="AW295" s="221"/>
      <c r="AX295" s="221"/>
      <c r="AY295" s="221"/>
      <c r="BA295" s="223"/>
      <c r="BB295" s="223"/>
      <c r="BC295" s="223"/>
      <c r="BD295" s="223"/>
      <c r="BE295" s="223"/>
      <c r="BF295" s="223"/>
      <c r="BG295" s="223"/>
      <c r="BH295" s="223"/>
      <c r="BI295" s="223"/>
      <c r="BJ295" s="223"/>
      <c r="BK295" s="223"/>
      <c r="BL295" s="223"/>
      <c r="BM295" s="223"/>
      <c r="BN295" s="223"/>
      <c r="BO295" s="223"/>
    </row>
    <row r="296" spans="49:67">
      <c r="AW296" s="221"/>
      <c r="AX296" s="221"/>
      <c r="AY296" s="221"/>
      <c r="BA296" s="223"/>
      <c r="BB296" s="223"/>
      <c r="BC296" s="223"/>
      <c r="BD296" s="223"/>
      <c r="BE296" s="223"/>
      <c r="BF296" s="223"/>
      <c r="BG296" s="223"/>
      <c r="BH296" s="223"/>
      <c r="BI296" s="223"/>
      <c r="BJ296" s="223"/>
      <c r="BK296" s="223"/>
      <c r="BL296" s="223"/>
      <c r="BM296" s="223"/>
      <c r="BN296" s="223"/>
      <c r="BO296" s="223"/>
    </row>
    <row r="297" spans="49:67">
      <c r="AW297" s="221"/>
      <c r="AX297" s="221"/>
      <c r="AY297" s="221"/>
      <c r="BA297" s="223"/>
      <c r="BB297" s="223"/>
      <c r="BC297" s="223"/>
      <c r="BD297" s="223"/>
      <c r="BE297" s="223"/>
      <c r="BF297" s="223"/>
      <c r="BG297" s="223"/>
      <c r="BH297" s="223"/>
      <c r="BI297" s="223"/>
      <c r="BJ297" s="223"/>
      <c r="BK297" s="223"/>
      <c r="BL297" s="223"/>
      <c r="BM297" s="223"/>
      <c r="BN297" s="223"/>
      <c r="BO297" s="223"/>
    </row>
    <row r="298" spans="49:67">
      <c r="AW298" s="221"/>
      <c r="AX298" s="221"/>
      <c r="AY298" s="221"/>
      <c r="BA298" s="223"/>
      <c r="BB298" s="223"/>
      <c r="BC298" s="223"/>
      <c r="BD298" s="223"/>
      <c r="BE298" s="223"/>
      <c r="BF298" s="223"/>
      <c r="BG298" s="223"/>
      <c r="BH298" s="223"/>
      <c r="BI298" s="223"/>
      <c r="BJ298" s="223"/>
      <c r="BK298" s="223"/>
      <c r="BL298" s="223"/>
      <c r="BM298" s="223"/>
      <c r="BN298" s="223"/>
      <c r="BO298" s="223"/>
    </row>
    <row r="299" spans="49:67">
      <c r="AW299" s="221"/>
      <c r="AX299" s="221"/>
      <c r="AY299" s="221"/>
      <c r="BA299" s="223"/>
      <c r="BB299" s="223"/>
      <c r="BC299" s="223"/>
      <c r="BD299" s="223"/>
      <c r="BE299" s="223"/>
      <c r="BF299" s="223"/>
      <c r="BG299" s="223"/>
      <c r="BH299" s="223"/>
      <c r="BI299" s="223"/>
      <c r="BJ299" s="223"/>
      <c r="BK299" s="223"/>
      <c r="BL299" s="223"/>
      <c r="BM299" s="223"/>
      <c r="BN299" s="223"/>
      <c r="BO299" s="223"/>
    </row>
    <row r="300" spans="49:67">
      <c r="AW300" s="221"/>
      <c r="AX300" s="221"/>
      <c r="AY300" s="221"/>
      <c r="BA300" s="223"/>
      <c r="BB300" s="223"/>
      <c r="BC300" s="223"/>
      <c r="BD300" s="223"/>
      <c r="BE300" s="223"/>
      <c r="BF300" s="223"/>
      <c r="BG300" s="223"/>
      <c r="BH300" s="223"/>
      <c r="BI300" s="223"/>
      <c r="BJ300" s="223"/>
      <c r="BK300" s="223"/>
      <c r="BL300" s="223"/>
      <c r="BM300" s="223"/>
      <c r="BN300" s="223"/>
      <c r="BO300" s="223"/>
    </row>
    <row r="301" spans="49:67">
      <c r="AW301" s="221"/>
      <c r="AX301" s="221"/>
      <c r="AY301" s="221"/>
      <c r="BA301" s="223"/>
      <c r="BB301" s="223"/>
      <c r="BC301" s="223"/>
      <c r="BD301" s="223"/>
      <c r="BE301" s="223"/>
      <c r="BF301" s="223"/>
      <c r="BG301" s="223"/>
      <c r="BH301" s="223"/>
      <c r="BI301" s="223"/>
      <c r="BJ301" s="223"/>
      <c r="BK301" s="223"/>
      <c r="BL301" s="223"/>
      <c r="BM301" s="223"/>
      <c r="BN301" s="223"/>
      <c r="BO301" s="223"/>
    </row>
    <row r="302" spans="49:67">
      <c r="AW302" s="221"/>
      <c r="AX302" s="221"/>
      <c r="AY302" s="221"/>
      <c r="BA302" s="223"/>
      <c r="BB302" s="223"/>
      <c r="BC302" s="223"/>
      <c r="BD302" s="223"/>
      <c r="BE302" s="223"/>
      <c r="BF302" s="223"/>
      <c r="BG302" s="223"/>
      <c r="BH302" s="223"/>
      <c r="BI302" s="223"/>
      <c r="BJ302" s="223"/>
      <c r="BK302" s="223"/>
      <c r="BL302" s="223"/>
      <c r="BM302" s="223"/>
      <c r="BN302" s="223"/>
      <c r="BO302" s="223"/>
    </row>
    <row r="303" spans="49:67">
      <c r="AW303" s="221"/>
      <c r="AX303" s="221"/>
      <c r="AY303" s="221"/>
      <c r="BA303" s="223"/>
      <c r="BB303" s="223"/>
      <c r="BC303" s="223"/>
      <c r="BD303" s="223"/>
      <c r="BE303" s="223"/>
      <c r="BF303" s="223"/>
      <c r="BG303" s="223"/>
      <c r="BH303" s="223"/>
      <c r="BI303" s="223"/>
      <c r="BJ303" s="223"/>
      <c r="BK303" s="223"/>
      <c r="BL303" s="223"/>
      <c r="BM303" s="223"/>
      <c r="BN303" s="223"/>
      <c r="BO303" s="223"/>
    </row>
    <row r="304" spans="49:67">
      <c r="AW304" s="221"/>
      <c r="AX304" s="221"/>
      <c r="AY304" s="221"/>
      <c r="BA304" s="223"/>
      <c r="BB304" s="223"/>
      <c r="BC304" s="223"/>
      <c r="BD304" s="223"/>
      <c r="BE304" s="223"/>
      <c r="BF304" s="223"/>
      <c r="BG304" s="223"/>
      <c r="BH304" s="223"/>
      <c r="BI304" s="223"/>
      <c r="BJ304" s="223"/>
      <c r="BK304" s="223"/>
      <c r="BL304" s="223"/>
      <c r="BM304" s="223"/>
      <c r="BN304" s="223"/>
      <c r="BO304" s="223"/>
    </row>
    <row r="305" spans="49:67">
      <c r="AW305" s="221"/>
      <c r="AX305" s="221"/>
      <c r="AY305" s="221"/>
      <c r="BA305" s="223"/>
      <c r="BB305" s="223"/>
      <c r="BC305" s="223"/>
      <c r="BD305" s="223"/>
      <c r="BE305" s="223"/>
      <c r="BF305" s="223"/>
      <c r="BG305" s="223"/>
      <c r="BH305" s="223"/>
      <c r="BI305" s="223"/>
      <c r="BJ305" s="223"/>
      <c r="BK305" s="223"/>
      <c r="BL305" s="223"/>
      <c r="BM305" s="223"/>
      <c r="BN305" s="223"/>
      <c r="BO305" s="223"/>
    </row>
    <row r="306" spans="49:67">
      <c r="AW306" s="221"/>
      <c r="AX306" s="221"/>
      <c r="AY306" s="221"/>
      <c r="BA306" s="223"/>
      <c r="BB306" s="223"/>
      <c r="BC306" s="223"/>
      <c r="BD306" s="223"/>
      <c r="BE306" s="223"/>
      <c r="BF306" s="223"/>
      <c r="BG306" s="223"/>
      <c r="BH306" s="223"/>
      <c r="BI306" s="223"/>
      <c r="BJ306" s="223"/>
      <c r="BK306" s="223"/>
      <c r="BL306" s="223"/>
      <c r="BM306" s="223"/>
      <c r="BN306" s="223"/>
      <c r="BO306" s="223"/>
    </row>
    <row r="307" spans="49:67">
      <c r="AW307" s="221"/>
      <c r="AX307" s="221"/>
      <c r="AY307" s="221"/>
      <c r="BA307" s="223"/>
      <c r="BB307" s="223"/>
      <c r="BC307" s="223"/>
      <c r="BD307" s="223"/>
      <c r="BE307" s="223"/>
      <c r="BF307" s="223"/>
      <c r="BG307" s="223"/>
      <c r="BH307" s="223"/>
      <c r="BI307" s="223"/>
      <c r="BJ307" s="223"/>
      <c r="BK307" s="223"/>
      <c r="BL307" s="223"/>
      <c r="BM307" s="223"/>
      <c r="BN307" s="223"/>
      <c r="BO307" s="223"/>
    </row>
    <row r="308" spans="49:67">
      <c r="AW308" s="221"/>
      <c r="AX308" s="221"/>
      <c r="AY308" s="221"/>
      <c r="BA308" s="223"/>
      <c r="BB308" s="223"/>
      <c r="BC308" s="223"/>
      <c r="BD308" s="223"/>
      <c r="BE308" s="223"/>
      <c r="BF308" s="223"/>
      <c r="BG308" s="223"/>
      <c r="BH308" s="223"/>
      <c r="BI308" s="223"/>
      <c r="BJ308" s="223"/>
      <c r="BK308" s="223"/>
      <c r="BL308" s="223"/>
      <c r="BM308" s="223"/>
      <c r="BN308" s="223"/>
      <c r="BO308" s="223"/>
    </row>
    <row r="309" spans="49:67">
      <c r="AW309" s="221"/>
      <c r="AX309" s="221"/>
      <c r="AY309" s="221"/>
      <c r="BA309" s="223"/>
      <c r="BB309" s="223"/>
      <c r="BC309" s="223"/>
      <c r="BD309" s="223"/>
      <c r="BE309" s="223"/>
      <c r="BF309" s="223"/>
      <c r="BG309" s="223"/>
      <c r="BH309" s="223"/>
      <c r="BI309" s="223"/>
      <c r="BJ309" s="223"/>
      <c r="BK309" s="223"/>
      <c r="BL309" s="223"/>
      <c r="BM309" s="223"/>
      <c r="BN309" s="223"/>
      <c r="BO309" s="223"/>
    </row>
    <row r="310" spans="49:67">
      <c r="AW310" s="221"/>
      <c r="AX310" s="221"/>
      <c r="AY310" s="221"/>
      <c r="BA310" s="223"/>
      <c r="BB310" s="223"/>
      <c r="BC310" s="223"/>
      <c r="BD310" s="223"/>
      <c r="BE310" s="223"/>
      <c r="BF310" s="223"/>
      <c r="BG310" s="223"/>
      <c r="BH310" s="223"/>
      <c r="BI310" s="223"/>
      <c r="BJ310" s="223"/>
      <c r="BK310" s="223"/>
      <c r="BL310" s="223"/>
      <c r="BM310" s="223"/>
      <c r="BN310" s="223"/>
      <c r="BO310" s="223"/>
    </row>
    <row r="311" spans="49:67">
      <c r="AW311" s="221"/>
      <c r="AX311" s="221"/>
      <c r="AY311" s="221"/>
      <c r="BA311" s="223"/>
      <c r="BB311" s="223"/>
      <c r="BC311" s="223"/>
      <c r="BD311" s="223"/>
      <c r="BE311" s="223"/>
      <c r="BF311" s="223"/>
      <c r="BG311" s="223"/>
      <c r="BH311" s="223"/>
      <c r="BI311" s="223"/>
      <c r="BJ311" s="223"/>
      <c r="BK311" s="223"/>
      <c r="BL311" s="223"/>
      <c r="BM311" s="223"/>
      <c r="BN311" s="223"/>
      <c r="BO311" s="223"/>
    </row>
    <row r="312" spans="49:67">
      <c r="AW312" s="221"/>
      <c r="AX312" s="221"/>
      <c r="AY312" s="221"/>
      <c r="BA312" s="223"/>
      <c r="BB312" s="223"/>
      <c r="BC312" s="223"/>
      <c r="BD312" s="223"/>
      <c r="BE312" s="223"/>
      <c r="BF312" s="223"/>
      <c r="BG312" s="223"/>
      <c r="BH312" s="223"/>
      <c r="BI312" s="223"/>
      <c r="BJ312" s="223"/>
      <c r="BK312" s="223"/>
      <c r="BL312" s="223"/>
      <c r="BM312" s="223"/>
      <c r="BN312" s="223"/>
      <c r="BO312" s="223"/>
    </row>
    <row r="313" spans="49:67">
      <c r="AW313" s="221"/>
      <c r="AX313" s="221"/>
      <c r="AY313" s="221"/>
      <c r="BA313" s="223"/>
      <c r="BB313" s="223"/>
      <c r="BC313" s="223"/>
      <c r="BD313" s="223"/>
      <c r="BE313" s="223"/>
      <c r="BF313" s="223"/>
      <c r="BG313" s="223"/>
      <c r="BH313" s="223"/>
      <c r="BI313" s="223"/>
      <c r="BJ313" s="223"/>
      <c r="BK313" s="223"/>
      <c r="BL313" s="223"/>
      <c r="BM313" s="223"/>
      <c r="BN313" s="223"/>
      <c r="BO313" s="223"/>
    </row>
    <row r="314" spans="49:67">
      <c r="AW314" s="221"/>
      <c r="AX314" s="221"/>
      <c r="AY314" s="221"/>
      <c r="BA314" s="223"/>
      <c r="BB314" s="223"/>
      <c r="BC314" s="223"/>
      <c r="BD314" s="223"/>
      <c r="BE314" s="223"/>
      <c r="BF314" s="223"/>
      <c r="BG314" s="223"/>
      <c r="BH314" s="223"/>
      <c r="BI314" s="223"/>
      <c r="BJ314" s="223"/>
      <c r="BK314" s="223"/>
      <c r="BL314" s="223"/>
      <c r="BM314" s="223"/>
      <c r="BN314" s="223"/>
      <c r="BO314" s="223"/>
    </row>
    <row r="315" spans="49:67">
      <c r="AW315" s="221"/>
      <c r="AX315" s="221"/>
      <c r="AY315" s="221"/>
      <c r="BA315" s="223"/>
      <c r="BB315" s="223"/>
      <c r="BC315" s="223"/>
      <c r="BD315" s="223"/>
      <c r="BE315" s="223"/>
      <c r="BF315" s="223"/>
      <c r="BG315" s="223"/>
      <c r="BH315" s="223"/>
      <c r="BI315" s="223"/>
      <c r="BJ315" s="223"/>
      <c r="BK315" s="223"/>
      <c r="BL315" s="223"/>
      <c r="BM315" s="223"/>
      <c r="BN315" s="223"/>
      <c r="BO315" s="223"/>
    </row>
    <row r="316" spans="49:67">
      <c r="AW316" s="221"/>
      <c r="AX316" s="221"/>
      <c r="AY316" s="221"/>
      <c r="BA316" s="223"/>
      <c r="BB316" s="223"/>
      <c r="BC316" s="223"/>
      <c r="BD316" s="223"/>
      <c r="BE316" s="223"/>
      <c r="BF316" s="223"/>
      <c r="BG316" s="223"/>
      <c r="BH316" s="223"/>
      <c r="BI316" s="223"/>
      <c r="BJ316" s="223"/>
      <c r="BK316" s="223"/>
      <c r="BL316" s="223"/>
      <c r="BM316" s="223"/>
      <c r="BN316" s="223"/>
      <c r="BO316" s="223"/>
    </row>
    <row r="317" spans="49:67">
      <c r="AW317" s="221"/>
      <c r="AX317" s="221"/>
      <c r="AY317" s="221"/>
      <c r="BA317" s="223"/>
      <c r="BB317" s="223"/>
      <c r="BC317" s="223"/>
      <c r="BD317" s="223"/>
      <c r="BE317" s="223"/>
      <c r="BF317" s="223"/>
      <c r="BG317" s="223"/>
      <c r="BH317" s="223"/>
      <c r="BI317" s="223"/>
      <c r="BJ317" s="223"/>
      <c r="BK317" s="223"/>
      <c r="BL317" s="223"/>
      <c r="BM317" s="223"/>
      <c r="BN317" s="223"/>
      <c r="BO317" s="223"/>
    </row>
    <row r="318" spans="49:67">
      <c r="AW318" s="221"/>
      <c r="AX318" s="221"/>
      <c r="AY318" s="221"/>
      <c r="BA318" s="223"/>
      <c r="BB318" s="223"/>
      <c r="BC318" s="223"/>
      <c r="BD318" s="223"/>
      <c r="BE318" s="223"/>
      <c r="BF318" s="223"/>
      <c r="BG318" s="223"/>
      <c r="BH318" s="223"/>
      <c r="BI318" s="223"/>
      <c r="BJ318" s="223"/>
      <c r="BK318" s="223"/>
      <c r="BL318" s="223"/>
      <c r="BM318" s="223"/>
      <c r="BN318" s="223"/>
      <c r="BO318" s="223"/>
    </row>
    <row r="319" spans="49:67">
      <c r="AW319" s="221"/>
      <c r="AX319" s="221"/>
      <c r="AY319" s="221"/>
      <c r="BA319" s="223"/>
      <c r="BB319" s="223"/>
      <c r="BC319" s="223"/>
      <c r="BD319" s="223"/>
      <c r="BE319" s="223"/>
      <c r="BF319" s="223"/>
      <c r="BG319" s="223"/>
      <c r="BH319" s="223"/>
      <c r="BI319" s="223"/>
      <c r="BJ319" s="223"/>
      <c r="BK319" s="223"/>
      <c r="BL319" s="223"/>
      <c r="BM319" s="223"/>
      <c r="BN319" s="223"/>
      <c r="BO319" s="223"/>
    </row>
    <row r="320" spans="49:67">
      <c r="AW320" s="221"/>
      <c r="AX320" s="221"/>
      <c r="AY320" s="221"/>
      <c r="BA320" s="223"/>
      <c r="BB320" s="223"/>
      <c r="BC320" s="223"/>
      <c r="BD320" s="223"/>
      <c r="BE320" s="223"/>
      <c r="BF320" s="223"/>
      <c r="BG320" s="223"/>
      <c r="BH320" s="223"/>
      <c r="BI320" s="223"/>
      <c r="BJ320" s="223"/>
      <c r="BK320" s="223"/>
      <c r="BL320" s="223"/>
      <c r="BM320" s="223"/>
      <c r="BN320" s="223"/>
      <c r="BO320" s="223"/>
    </row>
    <row r="321" spans="49:67">
      <c r="AW321" s="221"/>
      <c r="AX321" s="221"/>
      <c r="AY321" s="221"/>
      <c r="BA321" s="223"/>
      <c r="BB321" s="223"/>
      <c r="BC321" s="223"/>
      <c r="BD321" s="223"/>
      <c r="BE321" s="223"/>
      <c r="BF321" s="223"/>
      <c r="BG321" s="223"/>
      <c r="BH321" s="223"/>
      <c r="BI321" s="223"/>
      <c r="BJ321" s="223"/>
      <c r="BK321" s="223"/>
      <c r="BL321" s="223"/>
      <c r="BM321" s="223"/>
      <c r="BN321" s="223"/>
      <c r="BO321" s="223"/>
    </row>
    <row r="322" spans="49:67">
      <c r="AW322" s="221"/>
      <c r="AX322" s="221"/>
      <c r="AY322" s="221"/>
      <c r="BA322" s="223"/>
      <c r="BB322" s="223"/>
      <c r="BC322" s="223"/>
      <c r="BD322" s="223"/>
      <c r="BE322" s="223"/>
      <c r="BF322" s="223"/>
      <c r="BG322" s="223"/>
      <c r="BH322" s="223"/>
      <c r="BI322" s="223"/>
      <c r="BJ322" s="223"/>
      <c r="BK322" s="223"/>
      <c r="BL322" s="223"/>
      <c r="BM322" s="223"/>
      <c r="BN322" s="223"/>
      <c r="BO322" s="223"/>
    </row>
    <row r="323" spans="49:67">
      <c r="AW323" s="221"/>
      <c r="AX323" s="221"/>
      <c r="AY323" s="221"/>
      <c r="BA323" s="223"/>
      <c r="BB323" s="223"/>
      <c r="BC323" s="223"/>
      <c r="BD323" s="223"/>
      <c r="BE323" s="223"/>
      <c r="BF323" s="223"/>
      <c r="BG323" s="223"/>
      <c r="BH323" s="223"/>
      <c r="BI323" s="223"/>
      <c r="BJ323" s="223"/>
      <c r="BK323" s="223"/>
      <c r="BL323" s="223"/>
      <c r="BM323" s="223"/>
      <c r="BN323" s="223"/>
      <c r="BO323" s="223"/>
    </row>
    <row r="324" spans="49:67">
      <c r="AW324" s="221"/>
      <c r="AX324" s="221"/>
      <c r="AY324" s="221"/>
      <c r="BA324" s="223"/>
      <c r="BB324" s="223"/>
      <c r="BC324" s="223"/>
      <c r="BD324" s="223"/>
      <c r="BE324" s="223"/>
      <c r="BF324" s="223"/>
      <c r="BG324" s="223"/>
      <c r="BH324" s="223"/>
      <c r="BI324" s="223"/>
      <c r="BJ324" s="223"/>
      <c r="BK324" s="223"/>
      <c r="BL324" s="223"/>
      <c r="BM324" s="223"/>
      <c r="BN324" s="223"/>
      <c r="BO324" s="223"/>
    </row>
    <row r="325" spans="49:67">
      <c r="AW325" s="221"/>
      <c r="AX325" s="221"/>
      <c r="AY325" s="221"/>
      <c r="BA325" s="223"/>
      <c r="BB325" s="223"/>
      <c r="BC325" s="223"/>
      <c r="BD325" s="223"/>
      <c r="BE325" s="223"/>
      <c r="BF325" s="223"/>
      <c r="BG325" s="223"/>
      <c r="BH325" s="223"/>
      <c r="BI325" s="223"/>
      <c r="BJ325" s="223"/>
      <c r="BK325" s="223"/>
      <c r="BL325" s="223"/>
      <c r="BM325" s="223"/>
      <c r="BN325" s="223"/>
      <c r="BO325" s="223"/>
    </row>
    <row r="326" spans="49:67">
      <c r="AW326" s="221"/>
      <c r="AX326" s="221"/>
      <c r="AY326" s="221"/>
      <c r="BA326" s="223"/>
      <c r="BB326" s="223"/>
      <c r="BC326" s="223"/>
      <c r="BD326" s="223"/>
      <c r="BE326" s="223"/>
      <c r="BF326" s="223"/>
      <c r="BG326" s="223"/>
      <c r="BH326" s="223"/>
      <c r="BI326" s="223"/>
      <c r="BJ326" s="223"/>
      <c r="BK326" s="223"/>
      <c r="BL326" s="223"/>
      <c r="BM326" s="223"/>
      <c r="BN326" s="223"/>
      <c r="BO326" s="223"/>
    </row>
    <row r="327" spans="49:67">
      <c r="AW327" s="221"/>
      <c r="AX327" s="221"/>
      <c r="AY327" s="221"/>
      <c r="BA327" s="223"/>
      <c r="BB327" s="223"/>
      <c r="BC327" s="223"/>
      <c r="BD327" s="223"/>
      <c r="BE327" s="223"/>
      <c r="BF327" s="223"/>
      <c r="BG327" s="223"/>
      <c r="BH327" s="223"/>
      <c r="BI327" s="223"/>
      <c r="BJ327" s="223"/>
      <c r="BK327" s="223"/>
      <c r="BL327" s="223"/>
      <c r="BM327" s="223"/>
      <c r="BN327" s="223"/>
      <c r="BO327" s="223"/>
    </row>
    <row r="328" spans="49:67">
      <c r="AW328" s="221"/>
      <c r="AX328" s="221"/>
      <c r="AY328" s="221"/>
      <c r="BA328" s="223"/>
      <c r="BB328" s="223"/>
      <c r="BC328" s="223"/>
      <c r="BD328" s="223"/>
      <c r="BE328" s="223"/>
      <c r="BF328" s="223"/>
      <c r="BG328" s="223"/>
      <c r="BH328" s="223"/>
      <c r="BI328" s="223"/>
      <c r="BJ328" s="223"/>
      <c r="BK328" s="223"/>
      <c r="BL328" s="223"/>
      <c r="BM328" s="223"/>
      <c r="BN328" s="223"/>
      <c r="BO328" s="223"/>
    </row>
    <row r="329" spans="49:67">
      <c r="AW329" s="221"/>
      <c r="AX329" s="221"/>
      <c r="AY329" s="221"/>
      <c r="BA329" s="223"/>
      <c r="BB329" s="223"/>
      <c r="BC329" s="223"/>
      <c r="BD329" s="223"/>
      <c r="BE329" s="223"/>
      <c r="BF329" s="223"/>
      <c r="BG329" s="223"/>
      <c r="BH329" s="223"/>
      <c r="BI329" s="223"/>
      <c r="BJ329" s="223"/>
      <c r="BK329" s="223"/>
      <c r="BL329" s="223"/>
      <c r="BM329" s="223"/>
      <c r="BN329" s="223"/>
      <c r="BO329" s="223"/>
    </row>
    <row r="330" spans="49:67">
      <c r="AW330" s="221"/>
      <c r="AX330" s="221"/>
      <c r="AY330" s="221"/>
      <c r="BA330" s="223"/>
      <c r="BB330" s="223"/>
      <c r="BC330" s="223"/>
      <c r="BD330" s="223"/>
      <c r="BE330" s="223"/>
      <c r="BF330" s="223"/>
      <c r="BG330" s="223"/>
      <c r="BH330" s="223"/>
      <c r="BI330" s="223"/>
      <c r="BJ330" s="223"/>
      <c r="BK330" s="223"/>
      <c r="BL330" s="223"/>
      <c r="BM330" s="223"/>
      <c r="BN330" s="223"/>
      <c r="BO330" s="223"/>
    </row>
    <row r="331" spans="49:67">
      <c r="AW331" s="221"/>
      <c r="AX331" s="221"/>
      <c r="AY331" s="221"/>
      <c r="BA331" s="223"/>
      <c r="BB331" s="223"/>
      <c r="BC331" s="223"/>
      <c r="BD331" s="223"/>
      <c r="BE331" s="223"/>
      <c r="BF331" s="223"/>
      <c r="BG331" s="223"/>
      <c r="BH331" s="223"/>
      <c r="BI331" s="223"/>
      <c r="BJ331" s="223"/>
      <c r="BK331" s="223"/>
      <c r="BL331" s="223"/>
      <c r="BM331" s="223"/>
      <c r="BN331" s="223"/>
      <c r="BO331" s="223"/>
    </row>
    <row r="332" spans="49:67">
      <c r="AW332" s="221"/>
      <c r="AX332" s="221"/>
      <c r="AY332" s="221"/>
      <c r="BA332" s="223"/>
      <c r="BB332" s="223"/>
      <c r="BC332" s="223"/>
      <c r="BD332" s="223"/>
      <c r="BE332" s="223"/>
      <c r="BF332" s="223"/>
      <c r="BG332" s="223"/>
      <c r="BH332" s="223"/>
      <c r="BI332" s="223"/>
      <c r="BJ332" s="223"/>
      <c r="BK332" s="223"/>
      <c r="BL332" s="223"/>
      <c r="BM332" s="223"/>
      <c r="BN332" s="223"/>
      <c r="BO332" s="223"/>
    </row>
    <row r="333" spans="49:67">
      <c r="AW333" s="221"/>
      <c r="AX333" s="221"/>
      <c r="AY333" s="221"/>
      <c r="BA333" s="223"/>
      <c r="BB333" s="223"/>
      <c r="BC333" s="223"/>
      <c r="BD333" s="223"/>
      <c r="BE333" s="223"/>
      <c r="BF333" s="223"/>
      <c r="BG333" s="223"/>
      <c r="BH333" s="223"/>
      <c r="BI333" s="223"/>
      <c r="BJ333" s="223"/>
      <c r="BK333" s="223"/>
      <c r="BL333" s="223"/>
      <c r="BM333" s="223"/>
      <c r="BN333" s="223"/>
      <c r="BO333" s="223"/>
    </row>
    <row r="334" spans="49:67">
      <c r="AW334" s="221"/>
      <c r="AX334" s="221"/>
      <c r="AY334" s="221"/>
      <c r="BA334" s="223"/>
      <c r="BB334" s="223"/>
      <c r="BC334" s="223"/>
      <c r="BD334" s="223"/>
      <c r="BE334" s="223"/>
      <c r="BF334" s="223"/>
      <c r="BG334" s="223"/>
      <c r="BH334" s="223"/>
      <c r="BI334" s="223"/>
      <c r="BJ334" s="223"/>
      <c r="BK334" s="223"/>
      <c r="BL334" s="223"/>
      <c r="BM334" s="223"/>
      <c r="BN334" s="223"/>
      <c r="BO334" s="223"/>
    </row>
    <row r="335" spans="49:67">
      <c r="AW335" s="221"/>
      <c r="AX335" s="221"/>
      <c r="AY335" s="221"/>
      <c r="BA335" s="223"/>
      <c r="BB335" s="223"/>
      <c r="BC335" s="223"/>
      <c r="BD335" s="223"/>
      <c r="BE335" s="223"/>
      <c r="BF335" s="223"/>
      <c r="BG335" s="223"/>
      <c r="BH335" s="223"/>
      <c r="BI335" s="223"/>
      <c r="BJ335" s="223"/>
      <c r="BK335" s="223"/>
      <c r="BL335" s="223"/>
      <c r="BM335" s="223"/>
      <c r="BN335" s="223"/>
      <c r="BO335" s="223"/>
    </row>
    <row r="336" spans="49:67">
      <c r="AW336" s="221"/>
      <c r="AX336" s="221"/>
      <c r="AY336" s="221"/>
      <c r="BA336" s="223"/>
      <c r="BB336" s="223"/>
      <c r="BC336" s="223"/>
      <c r="BD336" s="223"/>
      <c r="BE336" s="223"/>
      <c r="BF336" s="223"/>
      <c r="BG336" s="223"/>
      <c r="BH336" s="223"/>
      <c r="BI336" s="223"/>
      <c r="BJ336" s="223"/>
      <c r="BK336" s="223"/>
      <c r="BL336" s="223"/>
      <c r="BM336" s="223"/>
      <c r="BN336" s="223"/>
      <c r="BO336" s="223"/>
    </row>
    <row r="337" spans="49:67">
      <c r="AW337" s="221"/>
      <c r="AX337" s="221"/>
      <c r="AY337" s="221"/>
      <c r="BA337" s="223"/>
      <c r="BB337" s="223"/>
      <c r="BC337" s="223"/>
      <c r="BD337" s="223"/>
      <c r="BE337" s="223"/>
      <c r="BF337" s="223"/>
      <c r="BG337" s="223"/>
      <c r="BH337" s="223"/>
      <c r="BI337" s="223"/>
      <c r="BJ337" s="223"/>
      <c r="BK337" s="223"/>
      <c r="BL337" s="223"/>
      <c r="BM337" s="223"/>
      <c r="BN337" s="223"/>
      <c r="BO337" s="223"/>
    </row>
    <row r="338" spans="49:67">
      <c r="AW338" s="221"/>
      <c r="AX338" s="221"/>
      <c r="AY338" s="221"/>
      <c r="BA338" s="223"/>
      <c r="BB338" s="223"/>
      <c r="BC338" s="223"/>
      <c r="BD338" s="223"/>
      <c r="BE338" s="223"/>
      <c r="BF338" s="223"/>
      <c r="BG338" s="223"/>
      <c r="BH338" s="223"/>
      <c r="BI338" s="223"/>
      <c r="BJ338" s="223"/>
      <c r="BK338" s="223"/>
      <c r="BL338" s="223"/>
      <c r="BM338" s="223"/>
      <c r="BN338" s="223"/>
      <c r="BO338" s="223"/>
    </row>
    <row r="339" spans="49:67">
      <c r="AW339" s="221"/>
      <c r="AX339" s="221"/>
      <c r="AY339" s="221"/>
      <c r="BA339" s="223"/>
      <c r="BB339" s="223"/>
      <c r="BC339" s="223"/>
      <c r="BD339" s="223"/>
      <c r="BE339" s="223"/>
      <c r="BF339" s="223"/>
      <c r="BG339" s="223"/>
      <c r="BH339" s="223"/>
      <c r="BI339" s="223"/>
      <c r="BJ339" s="223"/>
      <c r="BK339" s="223"/>
      <c r="BL339" s="223"/>
      <c r="BM339" s="223"/>
      <c r="BN339" s="223"/>
      <c r="BO339" s="223"/>
    </row>
    <row r="340" spans="49:67">
      <c r="AW340" s="221"/>
      <c r="AX340" s="221"/>
      <c r="AY340" s="221"/>
      <c r="BA340" s="223"/>
      <c r="BB340" s="223"/>
      <c r="BC340" s="223"/>
      <c r="BD340" s="223"/>
      <c r="BE340" s="223"/>
      <c r="BF340" s="223"/>
      <c r="BG340" s="223"/>
      <c r="BH340" s="223"/>
      <c r="BI340" s="223"/>
      <c r="BJ340" s="223"/>
      <c r="BK340" s="223"/>
      <c r="BL340" s="223"/>
      <c r="BM340" s="223"/>
      <c r="BN340" s="223"/>
      <c r="BO340" s="223"/>
    </row>
    <row r="341" spans="49:67">
      <c r="AW341" s="221"/>
      <c r="AX341" s="221"/>
      <c r="AY341" s="221"/>
      <c r="BA341" s="223"/>
      <c r="BB341" s="223"/>
      <c r="BC341" s="223"/>
      <c r="BD341" s="223"/>
      <c r="BE341" s="223"/>
      <c r="BF341" s="223"/>
      <c r="BG341" s="223"/>
      <c r="BH341" s="223"/>
      <c r="BI341" s="223"/>
      <c r="BJ341" s="223"/>
      <c r="BK341" s="223"/>
      <c r="BL341" s="223"/>
      <c r="BM341" s="223"/>
      <c r="BN341" s="223"/>
      <c r="BO341" s="223"/>
    </row>
    <row r="342" spans="49:67">
      <c r="AW342" s="221"/>
      <c r="AX342" s="221"/>
      <c r="AY342" s="221"/>
      <c r="BA342" s="223"/>
      <c r="BB342" s="223"/>
      <c r="BC342" s="223"/>
      <c r="BD342" s="223"/>
      <c r="BE342" s="223"/>
      <c r="BF342" s="223"/>
      <c r="BG342" s="223"/>
      <c r="BH342" s="223"/>
      <c r="BI342" s="223"/>
      <c r="BJ342" s="223"/>
      <c r="BK342" s="223"/>
      <c r="BL342" s="223"/>
      <c r="BM342" s="223"/>
      <c r="BN342" s="223"/>
      <c r="BO342" s="223"/>
    </row>
    <row r="343" spans="49:67">
      <c r="AW343" s="221"/>
      <c r="AX343" s="221"/>
      <c r="AY343" s="221"/>
      <c r="BA343" s="223"/>
      <c r="BB343" s="223"/>
      <c r="BC343" s="223"/>
      <c r="BD343" s="223"/>
      <c r="BE343" s="223"/>
      <c r="BF343" s="223"/>
      <c r="BG343" s="223"/>
      <c r="BH343" s="223"/>
      <c r="BI343" s="223"/>
      <c r="BJ343" s="223"/>
      <c r="BK343" s="223"/>
      <c r="BL343" s="223"/>
      <c r="BM343" s="223"/>
      <c r="BN343" s="223"/>
      <c r="BO343" s="223"/>
    </row>
    <row r="344" spans="49:67">
      <c r="AW344" s="221"/>
      <c r="AX344" s="221"/>
      <c r="AY344" s="221"/>
      <c r="BA344" s="223"/>
      <c r="BB344" s="223"/>
      <c r="BC344" s="223"/>
      <c r="BD344" s="223"/>
      <c r="BE344" s="223"/>
      <c r="BF344" s="223"/>
      <c r="BG344" s="223"/>
      <c r="BH344" s="223"/>
      <c r="BI344" s="223"/>
      <c r="BJ344" s="223"/>
      <c r="BK344" s="223"/>
      <c r="BL344" s="223"/>
      <c r="BM344" s="223"/>
      <c r="BN344" s="223"/>
      <c r="BO344" s="223"/>
    </row>
    <row r="345" spans="49:67">
      <c r="AW345" s="221"/>
      <c r="AX345" s="221"/>
      <c r="AY345" s="221"/>
      <c r="BA345" s="223"/>
      <c r="BB345" s="223"/>
      <c r="BC345" s="223"/>
      <c r="BD345" s="223"/>
      <c r="BE345" s="223"/>
      <c r="BF345" s="223"/>
      <c r="BG345" s="223"/>
      <c r="BH345" s="223"/>
      <c r="BI345" s="223"/>
      <c r="BJ345" s="223"/>
      <c r="BK345" s="223"/>
      <c r="BL345" s="223"/>
      <c r="BM345" s="223"/>
      <c r="BN345" s="223"/>
      <c r="BO345" s="223"/>
    </row>
    <row r="346" spans="49:67">
      <c r="AW346" s="221"/>
      <c r="AX346" s="221"/>
      <c r="AY346" s="221"/>
      <c r="BA346" s="223"/>
      <c r="BB346" s="223"/>
      <c r="BC346" s="223"/>
      <c r="BD346" s="223"/>
      <c r="BE346" s="223"/>
      <c r="BF346" s="223"/>
      <c r="BG346" s="223"/>
      <c r="BH346" s="223"/>
      <c r="BI346" s="223"/>
      <c r="BJ346" s="223"/>
      <c r="BK346" s="223"/>
      <c r="BL346" s="223"/>
      <c r="BM346" s="223"/>
      <c r="BN346" s="223"/>
      <c r="BO346" s="223"/>
    </row>
    <row r="347" spans="49:67">
      <c r="AW347" s="221"/>
      <c r="AX347" s="221"/>
      <c r="AY347" s="221"/>
      <c r="BA347" s="223"/>
      <c r="BB347" s="223"/>
      <c r="BC347" s="223"/>
      <c r="BD347" s="223"/>
      <c r="BE347" s="223"/>
      <c r="BF347" s="223"/>
      <c r="BG347" s="223"/>
      <c r="BH347" s="223"/>
      <c r="BI347" s="223"/>
      <c r="BJ347" s="223"/>
      <c r="BK347" s="223"/>
      <c r="BL347" s="223"/>
      <c r="BM347" s="223"/>
      <c r="BN347" s="223"/>
      <c r="BO347" s="223"/>
    </row>
    <row r="348" spans="49:67">
      <c r="AW348" s="221"/>
      <c r="AX348" s="221"/>
      <c r="AY348" s="221"/>
      <c r="BA348" s="223"/>
      <c r="BB348" s="223"/>
      <c r="BC348" s="223"/>
      <c r="BD348" s="223"/>
      <c r="BE348" s="223"/>
      <c r="BF348" s="223"/>
      <c r="BG348" s="223"/>
      <c r="BH348" s="223"/>
      <c r="BI348" s="223"/>
      <c r="BJ348" s="223"/>
      <c r="BK348" s="223"/>
      <c r="BL348" s="223"/>
      <c r="BM348" s="223"/>
      <c r="BN348" s="223"/>
      <c r="BO348" s="223"/>
    </row>
    <row r="349" spans="49:67">
      <c r="AW349" s="221"/>
      <c r="AX349" s="221"/>
      <c r="AY349" s="221"/>
      <c r="BA349" s="223"/>
      <c r="BB349" s="223"/>
      <c r="BC349" s="223"/>
      <c r="BD349" s="223"/>
      <c r="BE349" s="223"/>
      <c r="BF349" s="223"/>
      <c r="BG349" s="223"/>
      <c r="BH349" s="223"/>
      <c r="BI349" s="223"/>
      <c r="BJ349" s="223"/>
      <c r="BK349" s="223"/>
      <c r="BL349" s="223"/>
      <c r="BM349" s="223"/>
      <c r="BN349" s="223"/>
      <c r="BO349" s="223"/>
    </row>
    <row r="350" spans="49:67">
      <c r="AW350" s="221"/>
      <c r="AX350" s="221"/>
      <c r="AY350" s="221"/>
      <c r="BA350" s="223"/>
      <c r="BB350" s="223"/>
      <c r="BC350" s="223"/>
      <c r="BD350" s="223"/>
      <c r="BE350" s="223"/>
      <c r="BF350" s="223"/>
      <c r="BG350" s="223"/>
      <c r="BH350" s="223"/>
      <c r="BI350" s="223"/>
      <c r="BJ350" s="223"/>
      <c r="BK350" s="223"/>
      <c r="BL350" s="223"/>
      <c r="BM350" s="223"/>
      <c r="BN350" s="223"/>
      <c r="BO350" s="223"/>
    </row>
    <row r="351" spans="49:67">
      <c r="AW351" s="221"/>
      <c r="AX351" s="221"/>
      <c r="AY351" s="221"/>
      <c r="BA351" s="223"/>
      <c r="BB351" s="223"/>
      <c r="BC351" s="223"/>
      <c r="BD351" s="223"/>
      <c r="BE351" s="223"/>
      <c r="BF351" s="223"/>
      <c r="BG351" s="223"/>
      <c r="BH351" s="223"/>
      <c r="BI351" s="223"/>
      <c r="BJ351" s="223"/>
      <c r="BK351" s="223"/>
      <c r="BL351" s="223"/>
      <c r="BM351" s="223"/>
      <c r="BN351" s="223"/>
      <c r="BO351" s="223"/>
    </row>
    <row r="352" spans="49:67">
      <c r="AW352" s="221"/>
      <c r="AX352" s="221"/>
      <c r="AY352" s="221"/>
      <c r="BA352" s="223"/>
      <c r="BB352" s="223"/>
      <c r="BC352" s="223"/>
      <c r="BD352" s="223"/>
      <c r="BE352" s="223"/>
      <c r="BF352" s="223"/>
      <c r="BG352" s="223"/>
      <c r="BH352" s="223"/>
      <c r="BI352" s="223"/>
      <c r="BJ352" s="223"/>
      <c r="BK352" s="223"/>
      <c r="BL352" s="223"/>
      <c r="BM352" s="223"/>
      <c r="BN352" s="223"/>
      <c r="BO352" s="223"/>
    </row>
    <row r="353" spans="49:67">
      <c r="AW353" s="221"/>
      <c r="AX353" s="221"/>
      <c r="AY353" s="221"/>
      <c r="BA353" s="223"/>
      <c r="BB353" s="223"/>
      <c r="BC353" s="223"/>
      <c r="BD353" s="223"/>
      <c r="BE353" s="223"/>
      <c r="BF353" s="223"/>
      <c r="BG353" s="223"/>
      <c r="BH353" s="223"/>
      <c r="BI353" s="223"/>
      <c r="BJ353" s="223"/>
      <c r="BK353" s="223"/>
      <c r="BL353" s="223"/>
      <c r="BM353" s="223"/>
      <c r="BN353" s="223"/>
      <c r="BO353" s="223"/>
    </row>
    <row r="354" spans="49:67">
      <c r="AW354" s="221"/>
      <c r="AX354" s="221"/>
      <c r="AY354" s="221"/>
      <c r="BA354" s="223"/>
      <c r="BB354" s="223"/>
      <c r="BC354" s="223"/>
      <c r="BD354" s="223"/>
      <c r="BE354" s="223"/>
      <c r="BF354" s="223"/>
      <c r="BG354" s="223"/>
      <c r="BH354" s="223"/>
      <c r="BI354" s="223"/>
      <c r="BJ354" s="223"/>
      <c r="BK354" s="223"/>
      <c r="BL354" s="223"/>
      <c r="BM354" s="223"/>
      <c r="BN354" s="223"/>
      <c r="BO354" s="223"/>
    </row>
    <row r="355" spans="49:67">
      <c r="AW355" s="221"/>
      <c r="AX355" s="221"/>
      <c r="AY355" s="221"/>
      <c r="BA355" s="223"/>
      <c r="BB355" s="223"/>
      <c r="BC355" s="223"/>
      <c r="BD355" s="223"/>
      <c r="BE355" s="223"/>
      <c r="BF355" s="223"/>
      <c r="BG355" s="223"/>
      <c r="BH355" s="223"/>
      <c r="BI355" s="223"/>
      <c r="BJ355" s="223"/>
      <c r="BK355" s="223"/>
      <c r="BL355" s="223"/>
      <c r="BM355" s="223"/>
      <c r="BN355" s="223"/>
      <c r="BO355" s="223"/>
    </row>
    <row r="356" spans="49:67">
      <c r="AW356" s="221"/>
      <c r="AX356" s="221"/>
      <c r="AY356" s="221"/>
      <c r="BA356" s="223"/>
      <c r="BB356" s="223"/>
      <c r="BC356" s="223"/>
      <c r="BD356" s="223"/>
      <c r="BE356" s="223"/>
      <c r="BF356" s="223"/>
      <c r="BG356" s="223"/>
      <c r="BH356" s="223"/>
      <c r="BI356" s="223"/>
      <c r="BJ356" s="223"/>
      <c r="BK356" s="223"/>
      <c r="BL356" s="223"/>
      <c r="BM356" s="223"/>
      <c r="BN356" s="223"/>
      <c r="BO356" s="223"/>
    </row>
    <row r="357" spans="49:67">
      <c r="AW357" s="221"/>
      <c r="AX357" s="221"/>
      <c r="AY357" s="221"/>
      <c r="BA357" s="223"/>
      <c r="BB357" s="223"/>
      <c r="BC357" s="223"/>
      <c r="BD357" s="223"/>
      <c r="BE357" s="223"/>
      <c r="BF357" s="223"/>
      <c r="BG357" s="223"/>
      <c r="BH357" s="223"/>
      <c r="BI357" s="223"/>
      <c r="BJ357" s="223"/>
      <c r="BK357" s="223"/>
      <c r="BL357" s="223"/>
      <c r="BM357" s="223"/>
      <c r="BN357" s="223"/>
      <c r="BO357" s="223"/>
    </row>
    <row r="358" spans="49:67">
      <c r="AW358" s="221"/>
      <c r="AX358" s="221"/>
      <c r="AY358" s="221"/>
      <c r="BA358" s="223"/>
      <c r="BB358" s="223"/>
      <c r="BC358" s="223"/>
      <c r="BD358" s="223"/>
      <c r="BE358" s="223"/>
      <c r="BF358" s="223"/>
      <c r="BG358" s="223"/>
      <c r="BH358" s="223"/>
      <c r="BI358" s="223"/>
      <c r="BJ358" s="223"/>
      <c r="BK358" s="223"/>
      <c r="BL358" s="223"/>
      <c r="BM358" s="223"/>
      <c r="BN358" s="223"/>
      <c r="BO358" s="223"/>
    </row>
    <row r="359" spans="49:67">
      <c r="AW359" s="221"/>
      <c r="AX359" s="221"/>
      <c r="AY359" s="221"/>
      <c r="BA359" s="223"/>
      <c r="BB359" s="223"/>
      <c r="BC359" s="223"/>
      <c r="BD359" s="223"/>
      <c r="BE359" s="223"/>
      <c r="BF359" s="223"/>
      <c r="BG359" s="223"/>
      <c r="BH359" s="223"/>
      <c r="BI359" s="223"/>
      <c r="BJ359" s="223"/>
      <c r="BK359" s="223"/>
      <c r="BL359" s="223"/>
      <c r="BM359" s="223"/>
      <c r="BN359" s="223"/>
      <c r="BO359" s="223"/>
    </row>
    <row r="360" spans="49:67">
      <c r="AW360" s="221"/>
      <c r="AX360" s="221"/>
      <c r="AY360" s="221"/>
      <c r="BA360" s="223"/>
      <c r="BB360" s="223"/>
      <c r="BC360" s="223"/>
      <c r="BD360" s="223"/>
      <c r="BE360" s="223"/>
      <c r="BF360" s="223"/>
      <c r="BG360" s="223"/>
      <c r="BH360" s="223"/>
      <c r="BI360" s="223"/>
      <c r="BJ360" s="223"/>
      <c r="BK360" s="223"/>
      <c r="BL360" s="223"/>
      <c r="BM360" s="223"/>
      <c r="BN360" s="223"/>
      <c r="BO360" s="223"/>
    </row>
    <row r="361" spans="49:67">
      <c r="AW361" s="221"/>
      <c r="AX361" s="221"/>
      <c r="AY361" s="221"/>
      <c r="BA361" s="223"/>
      <c r="BB361" s="223"/>
      <c r="BC361" s="223"/>
      <c r="BD361" s="223"/>
      <c r="BE361" s="223"/>
      <c r="BF361" s="223"/>
      <c r="BG361" s="223"/>
      <c r="BH361" s="223"/>
      <c r="BI361" s="223"/>
      <c r="BJ361" s="223"/>
      <c r="BK361" s="223"/>
      <c r="BL361" s="223"/>
      <c r="BM361" s="223"/>
      <c r="BN361" s="223"/>
      <c r="BO361" s="223"/>
    </row>
    <row r="362" spans="49:67">
      <c r="AW362" s="221"/>
      <c r="AX362" s="221"/>
      <c r="AY362" s="221"/>
      <c r="BA362" s="223"/>
      <c r="BB362" s="223"/>
      <c r="BC362" s="223"/>
      <c r="BD362" s="223"/>
      <c r="BE362" s="223"/>
      <c r="BF362" s="223"/>
      <c r="BG362" s="223"/>
      <c r="BH362" s="223"/>
      <c r="BI362" s="223"/>
      <c r="BJ362" s="223"/>
      <c r="BK362" s="223"/>
      <c r="BL362" s="223"/>
      <c r="BM362" s="223"/>
      <c r="BN362" s="223"/>
      <c r="BO362" s="223"/>
    </row>
    <row r="363" spans="49:67">
      <c r="AW363" s="221"/>
      <c r="AX363" s="221"/>
      <c r="AY363" s="221"/>
      <c r="BA363" s="223"/>
      <c r="BB363" s="223"/>
      <c r="BC363" s="223"/>
      <c r="BD363" s="223"/>
      <c r="BE363" s="223"/>
      <c r="BF363" s="223"/>
      <c r="BG363" s="223"/>
      <c r="BH363" s="223"/>
      <c r="BI363" s="223"/>
      <c r="BJ363" s="223"/>
      <c r="BK363" s="223"/>
      <c r="BL363" s="223"/>
      <c r="BM363" s="223"/>
      <c r="BN363" s="223"/>
      <c r="BO363" s="223"/>
    </row>
    <row r="364" spans="49:67">
      <c r="AW364" s="221"/>
      <c r="AX364" s="221"/>
      <c r="AY364" s="221"/>
      <c r="BA364" s="223"/>
      <c r="BB364" s="223"/>
      <c r="BC364" s="223"/>
      <c r="BD364" s="223"/>
      <c r="BE364" s="223"/>
      <c r="BF364" s="223"/>
      <c r="BG364" s="223"/>
      <c r="BH364" s="223"/>
      <c r="BI364" s="223"/>
      <c r="BJ364" s="223"/>
      <c r="BK364" s="223"/>
      <c r="BL364" s="223"/>
      <c r="BM364" s="223"/>
      <c r="BN364" s="223"/>
      <c r="BO364" s="223"/>
    </row>
    <row r="365" spans="49:67">
      <c r="AW365" s="221"/>
      <c r="AX365" s="221"/>
      <c r="AY365" s="221"/>
      <c r="BA365" s="223"/>
      <c r="BB365" s="223"/>
      <c r="BC365" s="223"/>
      <c r="BD365" s="223"/>
      <c r="BE365" s="223"/>
      <c r="BF365" s="223"/>
      <c r="BG365" s="223"/>
      <c r="BH365" s="223"/>
      <c r="BI365" s="223"/>
      <c r="BJ365" s="223"/>
      <c r="BK365" s="223"/>
      <c r="BL365" s="223"/>
      <c r="BM365" s="223"/>
      <c r="BN365" s="223"/>
      <c r="BO365" s="223"/>
    </row>
    <row r="366" spans="49:67">
      <c r="AW366" s="221"/>
      <c r="AX366" s="221"/>
      <c r="AY366" s="221"/>
      <c r="BA366" s="223"/>
      <c r="BB366" s="223"/>
      <c r="BC366" s="223"/>
      <c r="BD366" s="223"/>
      <c r="BE366" s="223"/>
      <c r="BF366" s="223"/>
      <c r="BG366" s="223"/>
      <c r="BH366" s="223"/>
      <c r="BI366" s="223"/>
      <c r="BJ366" s="223"/>
      <c r="BK366" s="223"/>
      <c r="BL366" s="223"/>
      <c r="BM366" s="223"/>
      <c r="BN366" s="223"/>
      <c r="BO366" s="223"/>
    </row>
    <row r="367" spans="49:67">
      <c r="AW367" s="221"/>
      <c r="AX367" s="221"/>
      <c r="AY367" s="221"/>
      <c r="BA367" s="223"/>
      <c r="BB367" s="223"/>
      <c r="BC367" s="223"/>
      <c r="BD367" s="223"/>
      <c r="BE367" s="223"/>
      <c r="BF367" s="223"/>
      <c r="BG367" s="223"/>
      <c r="BH367" s="223"/>
      <c r="BI367" s="223"/>
      <c r="BJ367" s="223"/>
      <c r="BK367" s="223"/>
      <c r="BL367" s="223"/>
      <c r="BM367" s="223"/>
      <c r="BN367" s="223"/>
      <c r="BO367" s="223"/>
    </row>
    <row r="368" spans="49:67">
      <c r="AW368" s="221"/>
      <c r="AX368" s="221"/>
      <c r="AY368" s="221"/>
      <c r="BA368" s="223"/>
      <c r="BB368" s="223"/>
      <c r="BC368" s="223"/>
      <c r="BD368" s="223"/>
      <c r="BE368" s="223"/>
      <c r="BF368" s="223"/>
      <c r="BG368" s="223"/>
      <c r="BH368" s="223"/>
      <c r="BI368" s="223"/>
      <c r="BJ368" s="223"/>
      <c r="BK368" s="223"/>
      <c r="BL368" s="223"/>
      <c r="BM368" s="223"/>
      <c r="BN368" s="223"/>
      <c r="BO368" s="223"/>
    </row>
    <row r="369" spans="49:67">
      <c r="AW369" s="221"/>
      <c r="AX369" s="221"/>
      <c r="AY369" s="221"/>
      <c r="BA369" s="223"/>
      <c r="BB369" s="223"/>
      <c r="BC369" s="223"/>
      <c r="BD369" s="223"/>
      <c r="BE369" s="223"/>
      <c r="BF369" s="223"/>
      <c r="BG369" s="223"/>
      <c r="BH369" s="223"/>
      <c r="BI369" s="223"/>
      <c r="BJ369" s="223"/>
      <c r="BK369" s="223"/>
      <c r="BL369" s="223"/>
      <c r="BM369" s="223"/>
      <c r="BN369" s="223"/>
      <c r="BO369" s="223"/>
    </row>
    <row r="370" spans="49:67">
      <c r="AW370" s="221"/>
      <c r="AX370" s="221"/>
      <c r="AY370" s="221"/>
      <c r="BA370" s="223"/>
      <c r="BB370" s="223"/>
      <c r="BC370" s="223"/>
      <c r="BD370" s="223"/>
      <c r="BE370" s="223"/>
      <c r="BF370" s="223"/>
      <c r="BG370" s="223"/>
      <c r="BH370" s="223"/>
      <c r="BI370" s="223"/>
      <c r="BJ370" s="223"/>
      <c r="BK370" s="223"/>
      <c r="BL370" s="223"/>
      <c r="BM370" s="223"/>
      <c r="BN370" s="223"/>
      <c r="BO370" s="223"/>
    </row>
    <row r="371" spans="49:67">
      <c r="AW371" s="221"/>
      <c r="AX371" s="221"/>
      <c r="AY371" s="221"/>
      <c r="BA371" s="223"/>
      <c r="BB371" s="223"/>
      <c r="BC371" s="223"/>
      <c r="BD371" s="223"/>
      <c r="BE371" s="223"/>
      <c r="BF371" s="223"/>
      <c r="BG371" s="223"/>
      <c r="BH371" s="223"/>
      <c r="BI371" s="223"/>
      <c r="BJ371" s="223"/>
      <c r="BK371" s="223"/>
      <c r="BL371" s="223"/>
      <c r="BM371" s="223"/>
      <c r="BN371" s="223"/>
      <c r="BO371" s="223"/>
    </row>
    <row r="372" spans="49:67">
      <c r="AW372" s="221"/>
      <c r="AX372" s="221"/>
      <c r="AY372" s="221"/>
      <c r="BA372" s="223"/>
      <c r="BB372" s="223"/>
      <c r="BC372" s="223"/>
      <c r="BD372" s="223"/>
      <c r="BE372" s="223"/>
      <c r="BF372" s="223"/>
      <c r="BG372" s="223"/>
      <c r="BH372" s="223"/>
      <c r="BI372" s="223"/>
      <c r="BJ372" s="223"/>
      <c r="BK372" s="223"/>
      <c r="BL372" s="223"/>
      <c r="BM372" s="223"/>
      <c r="BN372" s="223"/>
      <c r="BO372" s="223"/>
    </row>
    <row r="373" spans="49:67">
      <c r="AW373" s="221"/>
      <c r="AX373" s="221"/>
      <c r="AY373" s="221"/>
      <c r="BA373" s="223"/>
      <c r="BB373" s="223"/>
      <c r="BC373" s="223"/>
      <c r="BD373" s="223"/>
      <c r="BE373" s="223"/>
      <c r="BF373" s="223"/>
      <c r="BG373" s="223"/>
      <c r="BH373" s="223"/>
      <c r="BI373" s="223"/>
      <c r="BJ373" s="223"/>
      <c r="BK373" s="223"/>
      <c r="BL373" s="223"/>
      <c r="BM373" s="223"/>
      <c r="BN373" s="223"/>
      <c r="BO373" s="223"/>
    </row>
    <row r="374" spans="49:67">
      <c r="AW374" s="221"/>
      <c r="AX374" s="221"/>
      <c r="AY374" s="221"/>
      <c r="BA374" s="223"/>
      <c r="BB374" s="223"/>
      <c r="BC374" s="223"/>
      <c r="BD374" s="223"/>
      <c r="BE374" s="223"/>
      <c r="BF374" s="223"/>
      <c r="BG374" s="223"/>
      <c r="BH374" s="223"/>
      <c r="BI374" s="223"/>
      <c r="BJ374" s="223"/>
      <c r="BK374" s="223"/>
      <c r="BL374" s="223"/>
      <c r="BM374" s="223"/>
      <c r="BN374" s="223"/>
      <c r="BO374" s="223"/>
    </row>
    <row r="375" spans="49:67">
      <c r="AW375" s="221"/>
      <c r="AX375" s="221"/>
      <c r="AY375" s="221"/>
      <c r="BA375" s="223"/>
      <c r="BB375" s="223"/>
      <c r="BC375" s="223"/>
      <c r="BD375" s="223"/>
      <c r="BE375" s="223"/>
      <c r="BF375" s="223"/>
      <c r="BG375" s="223"/>
      <c r="BH375" s="223"/>
      <c r="BI375" s="223"/>
      <c r="BJ375" s="223"/>
      <c r="BK375" s="223"/>
      <c r="BL375" s="223"/>
      <c r="BM375" s="223"/>
      <c r="BN375" s="223"/>
      <c r="BO375" s="223"/>
    </row>
    <row r="376" spans="49:67">
      <c r="AW376" s="221"/>
      <c r="AX376" s="221"/>
      <c r="AY376" s="221"/>
      <c r="BA376" s="223"/>
      <c r="BB376" s="223"/>
      <c r="BC376" s="223"/>
      <c r="BD376" s="223"/>
      <c r="BE376" s="223"/>
      <c r="BF376" s="223"/>
      <c r="BG376" s="223"/>
      <c r="BH376" s="223"/>
      <c r="BI376" s="223"/>
      <c r="BJ376" s="223"/>
      <c r="BK376" s="223"/>
      <c r="BL376" s="223"/>
      <c r="BM376" s="223"/>
      <c r="BN376" s="223"/>
      <c r="BO376" s="223"/>
    </row>
    <row r="377" spans="49:67">
      <c r="AW377" s="221"/>
      <c r="AX377" s="221"/>
      <c r="AY377" s="221"/>
      <c r="BA377" s="223"/>
      <c r="BB377" s="223"/>
      <c r="BC377" s="223"/>
      <c r="BD377" s="223"/>
      <c r="BE377" s="223"/>
      <c r="BF377" s="223"/>
      <c r="BG377" s="223"/>
      <c r="BH377" s="223"/>
      <c r="BI377" s="223"/>
      <c r="BJ377" s="223"/>
      <c r="BK377" s="223"/>
      <c r="BL377" s="223"/>
      <c r="BM377" s="223"/>
      <c r="BN377" s="223"/>
      <c r="BO377" s="223"/>
    </row>
    <row r="378" spans="49:67">
      <c r="AW378" s="221"/>
      <c r="AX378" s="221"/>
      <c r="AY378" s="221"/>
      <c r="BA378" s="223"/>
      <c r="BB378" s="223"/>
      <c r="BC378" s="223"/>
      <c r="BD378" s="223"/>
      <c r="BE378" s="223"/>
      <c r="BF378" s="223"/>
      <c r="BG378" s="223"/>
      <c r="BH378" s="223"/>
      <c r="BI378" s="223"/>
      <c r="BJ378" s="223"/>
      <c r="BK378" s="223"/>
      <c r="BL378" s="223"/>
      <c r="BM378" s="223"/>
      <c r="BN378" s="223"/>
      <c r="BO378" s="223"/>
    </row>
    <row r="379" spans="49:67">
      <c r="AW379" s="221"/>
      <c r="AX379" s="221"/>
      <c r="AY379" s="221"/>
      <c r="BA379" s="223"/>
      <c r="BB379" s="223"/>
      <c r="BC379" s="223"/>
      <c r="BD379" s="223"/>
      <c r="BE379" s="223"/>
      <c r="BF379" s="223"/>
      <c r="BG379" s="223"/>
      <c r="BH379" s="223"/>
      <c r="BI379" s="223"/>
      <c r="BJ379" s="223"/>
      <c r="BK379" s="223"/>
      <c r="BL379" s="223"/>
      <c r="BM379" s="223"/>
      <c r="BN379" s="223"/>
      <c r="BO379" s="223"/>
    </row>
    <row r="380" spans="49:67">
      <c r="AW380" s="221"/>
      <c r="AX380" s="221"/>
      <c r="AY380" s="221"/>
      <c r="BA380" s="223"/>
      <c r="BB380" s="223"/>
      <c r="BC380" s="223"/>
      <c r="BD380" s="223"/>
      <c r="BE380" s="223"/>
      <c r="BF380" s="223"/>
      <c r="BG380" s="223"/>
      <c r="BH380" s="223"/>
      <c r="BI380" s="223"/>
      <c r="BJ380" s="223"/>
      <c r="BK380" s="223"/>
      <c r="BL380" s="223"/>
      <c r="BM380" s="223"/>
      <c r="BN380" s="223"/>
      <c r="BO380" s="223"/>
    </row>
    <row r="381" spans="49:67">
      <c r="AW381" s="221"/>
      <c r="AX381" s="221"/>
      <c r="AY381" s="221"/>
      <c r="BA381" s="223"/>
      <c r="BB381" s="223"/>
      <c r="BC381" s="223"/>
      <c r="BD381" s="223"/>
      <c r="BE381" s="223"/>
      <c r="BF381" s="223"/>
      <c r="BG381" s="223"/>
      <c r="BH381" s="223"/>
      <c r="BI381" s="223"/>
      <c r="BJ381" s="223"/>
      <c r="BK381" s="223"/>
      <c r="BL381" s="223"/>
      <c r="BM381" s="223"/>
      <c r="BN381" s="223"/>
      <c r="BO381" s="223"/>
    </row>
    <row r="382" spans="49:67">
      <c r="AW382" s="221"/>
      <c r="AX382" s="221"/>
      <c r="AY382" s="221"/>
      <c r="BA382" s="223"/>
      <c r="BB382" s="223"/>
      <c r="BC382" s="223"/>
      <c r="BD382" s="223"/>
      <c r="BE382" s="223"/>
      <c r="BF382" s="223"/>
      <c r="BG382" s="223"/>
      <c r="BH382" s="223"/>
      <c r="BI382" s="223"/>
      <c r="BJ382" s="223"/>
      <c r="BK382" s="223"/>
      <c r="BL382" s="223"/>
      <c r="BM382" s="223"/>
      <c r="BN382" s="223"/>
      <c r="BO382" s="223"/>
    </row>
    <row r="383" spans="49:67">
      <c r="AW383" s="221"/>
      <c r="AX383" s="221"/>
      <c r="AY383" s="221"/>
      <c r="BA383" s="223"/>
      <c r="BB383" s="223"/>
      <c r="BC383" s="223"/>
      <c r="BD383" s="223"/>
      <c r="BE383" s="223"/>
      <c r="BF383" s="223"/>
      <c r="BG383" s="223"/>
      <c r="BH383" s="223"/>
      <c r="BI383" s="223"/>
      <c r="BJ383" s="223"/>
      <c r="BK383" s="223"/>
      <c r="BL383" s="223"/>
      <c r="BM383" s="223"/>
      <c r="BN383" s="223"/>
      <c r="BO383" s="223"/>
    </row>
    <row r="384" spans="49:67">
      <c r="AW384" s="221"/>
      <c r="AX384" s="221"/>
      <c r="AY384" s="221"/>
      <c r="BA384" s="223"/>
      <c r="BB384" s="223"/>
      <c r="BC384" s="223"/>
      <c r="BD384" s="223"/>
      <c r="BE384" s="223"/>
      <c r="BF384" s="223"/>
      <c r="BG384" s="223"/>
      <c r="BH384" s="223"/>
      <c r="BI384" s="223"/>
      <c r="BJ384" s="223"/>
      <c r="BK384" s="223"/>
      <c r="BL384" s="223"/>
      <c r="BM384" s="223"/>
      <c r="BN384" s="223"/>
      <c r="BO384" s="223"/>
    </row>
    <row r="385" spans="49:67">
      <c r="AW385" s="221"/>
      <c r="AX385" s="221"/>
      <c r="AY385" s="221"/>
      <c r="BA385" s="223"/>
      <c r="BB385" s="223"/>
      <c r="BC385" s="223"/>
      <c r="BD385" s="223"/>
      <c r="BE385" s="223"/>
      <c r="BF385" s="223"/>
      <c r="BG385" s="223"/>
      <c r="BH385" s="223"/>
      <c r="BI385" s="223"/>
      <c r="BJ385" s="223"/>
      <c r="BK385" s="223"/>
      <c r="BL385" s="223"/>
      <c r="BM385" s="223"/>
      <c r="BN385" s="223"/>
      <c r="BO385" s="223"/>
    </row>
    <row r="386" spans="49:67">
      <c r="AW386" s="221"/>
      <c r="AX386" s="221"/>
      <c r="AY386" s="221"/>
      <c r="BA386" s="223"/>
      <c r="BB386" s="223"/>
      <c r="BC386" s="223"/>
      <c r="BD386" s="223"/>
      <c r="BE386" s="223"/>
      <c r="BF386" s="223"/>
      <c r="BG386" s="223"/>
      <c r="BH386" s="223"/>
      <c r="BI386" s="223"/>
      <c r="BJ386" s="223"/>
      <c r="BK386" s="223"/>
      <c r="BL386" s="223"/>
      <c r="BM386" s="223"/>
      <c r="BN386" s="223"/>
      <c r="BO386" s="223"/>
    </row>
    <row r="387" spans="49:67">
      <c r="AW387" s="221"/>
      <c r="AX387" s="221"/>
      <c r="AY387" s="221"/>
      <c r="BA387" s="223"/>
      <c r="BB387" s="223"/>
      <c r="BC387" s="223"/>
      <c r="BD387" s="223"/>
      <c r="BE387" s="223"/>
      <c r="BF387" s="223"/>
      <c r="BG387" s="223"/>
      <c r="BH387" s="223"/>
      <c r="BI387" s="223"/>
      <c r="BJ387" s="223"/>
      <c r="BK387" s="223"/>
      <c r="BL387" s="223"/>
      <c r="BM387" s="223"/>
      <c r="BN387" s="223"/>
      <c r="BO387" s="223"/>
    </row>
    <row r="388" spans="49:67">
      <c r="AW388" s="221"/>
      <c r="AX388" s="221"/>
      <c r="AY388" s="221"/>
      <c r="BA388" s="223"/>
      <c r="BB388" s="223"/>
      <c r="BC388" s="223"/>
      <c r="BD388" s="223"/>
      <c r="BE388" s="223"/>
      <c r="BF388" s="223"/>
      <c r="BG388" s="223"/>
      <c r="BH388" s="223"/>
      <c r="BI388" s="223"/>
      <c r="BJ388" s="223"/>
      <c r="BK388" s="223"/>
      <c r="BL388" s="223"/>
      <c r="BM388" s="223"/>
      <c r="BN388" s="223"/>
      <c r="BO388" s="223"/>
    </row>
    <row r="389" spans="49:67">
      <c r="AW389" s="221"/>
      <c r="AX389" s="221"/>
      <c r="AY389" s="221"/>
      <c r="BA389" s="223"/>
      <c r="BB389" s="223"/>
      <c r="BC389" s="223"/>
      <c r="BD389" s="223"/>
      <c r="BE389" s="223"/>
      <c r="BF389" s="223"/>
      <c r="BG389" s="223"/>
      <c r="BH389" s="223"/>
      <c r="BI389" s="223"/>
      <c r="BJ389" s="223"/>
      <c r="BK389" s="223"/>
      <c r="BL389" s="223"/>
      <c r="BM389" s="223"/>
      <c r="BN389" s="223"/>
      <c r="BO389" s="223"/>
    </row>
    <row r="390" spans="49:67">
      <c r="AW390" s="221"/>
      <c r="AX390" s="221"/>
      <c r="AY390" s="221"/>
      <c r="BA390" s="223"/>
      <c r="BB390" s="223"/>
      <c r="BC390" s="223"/>
      <c r="BD390" s="223"/>
      <c r="BE390" s="223"/>
      <c r="BF390" s="223"/>
      <c r="BG390" s="223"/>
      <c r="BH390" s="223"/>
      <c r="BI390" s="223"/>
      <c r="BJ390" s="223"/>
      <c r="BK390" s="223"/>
      <c r="BL390" s="223"/>
      <c r="BM390" s="223"/>
      <c r="BN390" s="223"/>
      <c r="BO390" s="223"/>
    </row>
    <row r="391" spans="49:67">
      <c r="AW391" s="221"/>
      <c r="AX391" s="221"/>
      <c r="AY391" s="221"/>
      <c r="BA391" s="223"/>
      <c r="BB391" s="223"/>
      <c r="BC391" s="223"/>
      <c r="BD391" s="223"/>
      <c r="BE391" s="223"/>
      <c r="BF391" s="223"/>
      <c r="BG391" s="223"/>
      <c r="BH391" s="223"/>
      <c r="BI391" s="223"/>
      <c r="BJ391" s="223"/>
      <c r="BK391" s="223"/>
      <c r="BL391" s="223"/>
      <c r="BM391" s="223"/>
      <c r="BN391" s="223"/>
      <c r="BO391" s="223"/>
    </row>
    <row r="392" spans="49:67">
      <c r="AW392" s="221"/>
      <c r="AX392" s="221"/>
      <c r="AY392" s="221"/>
      <c r="BA392" s="223"/>
      <c r="BB392" s="223"/>
      <c r="BC392" s="223"/>
      <c r="BD392" s="223"/>
      <c r="BE392" s="223"/>
      <c r="BF392" s="223"/>
      <c r="BG392" s="223"/>
      <c r="BH392" s="223"/>
      <c r="BI392" s="223"/>
      <c r="BJ392" s="223"/>
      <c r="BK392" s="223"/>
      <c r="BL392" s="223"/>
      <c r="BM392" s="223"/>
      <c r="BN392" s="223"/>
      <c r="BO392" s="223"/>
    </row>
    <row r="393" spans="49:67">
      <c r="AW393" s="221"/>
      <c r="AX393" s="221"/>
      <c r="AY393" s="221"/>
      <c r="BA393" s="223"/>
      <c r="BB393" s="223"/>
      <c r="BC393" s="223"/>
      <c r="BD393" s="223"/>
      <c r="BE393" s="223"/>
      <c r="BF393" s="223"/>
      <c r="BG393" s="223"/>
      <c r="BH393" s="223"/>
      <c r="BI393" s="223"/>
      <c r="BJ393" s="223"/>
      <c r="BK393" s="223"/>
      <c r="BL393" s="223"/>
      <c r="BM393" s="223"/>
      <c r="BN393" s="223"/>
      <c r="BO393" s="223"/>
    </row>
    <row r="394" spans="49:67">
      <c r="AW394" s="221"/>
      <c r="AX394" s="221"/>
      <c r="AY394" s="221"/>
      <c r="BA394" s="223"/>
      <c r="BB394" s="223"/>
      <c r="BC394" s="223"/>
      <c r="BD394" s="223"/>
      <c r="BE394" s="223"/>
      <c r="BF394" s="223"/>
      <c r="BG394" s="223"/>
      <c r="BH394" s="223"/>
      <c r="BI394" s="223"/>
      <c r="BJ394" s="223"/>
      <c r="BK394" s="223"/>
      <c r="BL394" s="223"/>
      <c r="BM394" s="223"/>
      <c r="BN394" s="223"/>
      <c r="BO394" s="223"/>
    </row>
    <row r="395" spans="49:67">
      <c r="AW395" s="221"/>
      <c r="AX395" s="221"/>
      <c r="AY395" s="221"/>
      <c r="BA395" s="223"/>
      <c r="BB395" s="223"/>
      <c r="BC395" s="223"/>
      <c r="BD395" s="223"/>
      <c r="BE395" s="223"/>
      <c r="BF395" s="223"/>
      <c r="BG395" s="223"/>
      <c r="BH395" s="223"/>
      <c r="BI395" s="223"/>
      <c r="BJ395" s="223"/>
      <c r="BK395" s="223"/>
      <c r="BL395" s="223"/>
      <c r="BM395" s="223"/>
      <c r="BN395" s="223"/>
      <c r="BO395" s="223"/>
    </row>
    <row r="396" spans="49:67">
      <c r="AW396" s="221"/>
      <c r="AX396" s="221"/>
      <c r="AY396" s="221"/>
      <c r="BA396" s="223"/>
      <c r="BB396" s="223"/>
      <c r="BC396" s="223"/>
      <c r="BD396" s="223"/>
      <c r="BE396" s="223"/>
      <c r="BF396" s="223"/>
      <c r="BG396" s="223"/>
      <c r="BH396" s="223"/>
      <c r="BI396" s="223"/>
      <c r="BJ396" s="223"/>
      <c r="BK396" s="223"/>
      <c r="BL396" s="223"/>
      <c r="BM396" s="223"/>
      <c r="BN396" s="223"/>
      <c r="BO396" s="223"/>
    </row>
    <row r="397" spans="49:67">
      <c r="AW397" s="221"/>
      <c r="AX397" s="221"/>
      <c r="AY397" s="221"/>
      <c r="BA397" s="223"/>
      <c r="BB397" s="223"/>
      <c r="BC397" s="223"/>
      <c r="BD397" s="223"/>
      <c r="BE397" s="223"/>
      <c r="BF397" s="223"/>
      <c r="BG397" s="223"/>
      <c r="BH397" s="223"/>
      <c r="BI397" s="223"/>
      <c r="BJ397" s="223"/>
      <c r="BK397" s="223"/>
      <c r="BL397" s="223"/>
      <c r="BM397" s="223"/>
      <c r="BN397" s="223"/>
      <c r="BO397" s="223"/>
    </row>
    <row r="398" spans="49:67">
      <c r="AW398" s="221"/>
      <c r="AX398" s="221"/>
      <c r="AY398" s="221"/>
      <c r="BA398" s="223"/>
      <c r="BB398" s="223"/>
      <c r="BC398" s="223"/>
      <c r="BD398" s="223"/>
      <c r="BE398" s="223"/>
      <c r="BF398" s="223"/>
      <c r="BG398" s="223"/>
      <c r="BH398" s="223"/>
      <c r="BI398" s="223"/>
      <c r="BJ398" s="223"/>
      <c r="BK398" s="223"/>
      <c r="BL398" s="223"/>
      <c r="BM398" s="223"/>
      <c r="BN398" s="223"/>
      <c r="BO398" s="223"/>
    </row>
    <row r="399" spans="49:67">
      <c r="AW399" s="221"/>
      <c r="AX399" s="221"/>
      <c r="AY399" s="221"/>
      <c r="BA399" s="223"/>
      <c r="BB399" s="223"/>
      <c r="BC399" s="223"/>
      <c r="BD399" s="223"/>
      <c r="BE399" s="223"/>
      <c r="BF399" s="223"/>
      <c r="BG399" s="223"/>
      <c r="BH399" s="223"/>
      <c r="BI399" s="223"/>
      <c r="BJ399" s="223"/>
      <c r="BK399" s="223"/>
      <c r="BL399" s="223"/>
      <c r="BM399" s="223"/>
      <c r="BN399" s="223"/>
      <c r="BO399" s="223"/>
    </row>
    <row r="400" spans="49:67">
      <c r="AW400" s="221"/>
      <c r="AX400" s="221"/>
      <c r="AY400" s="221"/>
      <c r="BA400" s="223"/>
      <c r="BB400" s="223"/>
      <c r="BC400" s="223"/>
      <c r="BD400" s="223"/>
      <c r="BE400" s="223"/>
      <c r="BF400" s="223"/>
      <c r="BG400" s="223"/>
      <c r="BH400" s="223"/>
      <c r="BI400" s="223"/>
      <c r="BJ400" s="223"/>
      <c r="BK400" s="223"/>
      <c r="BL400" s="223"/>
      <c r="BM400" s="223"/>
      <c r="BN400" s="223"/>
      <c r="BO400" s="223"/>
    </row>
    <row r="401" spans="49:67">
      <c r="AW401" s="221"/>
      <c r="AX401" s="221"/>
      <c r="AY401" s="221"/>
      <c r="BA401" s="223"/>
      <c r="BB401" s="223"/>
      <c r="BC401" s="223"/>
      <c r="BD401" s="223"/>
      <c r="BE401" s="223"/>
      <c r="BF401" s="223"/>
      <c r="BG401" s="223"/>
      <c r="BH401" s="223"/>
      <c r="BI401" s="223"/>
      <c r="BJ401" s="223"/>
      <c r="BK401" s="223"/>
      <c r="BL401" s="223"/>
      <c r="BM401" s="223"/>
      <c r="BN401" s="223"/>
      <c r="BO401" s="223"/>
    </row>
    <row r="402" spans="49:67">
      <c r="AW402" s="221"/>
      <c r="AX402" s="221"/>
      <c r="AY402" s="221"/>
      <c r="BA402" s="223"/>
      <c r="BB402" s="223"/>
      <c r="BC402" s="223"/>
      <c r="BD402" s="223"/>
      <c r="BE402" s="223"/>
      <c r="BF402" s="223"/>
      <c r="BG402" s="223"/>
      <c r="BH402" s="223"/>
      <c r="BI402" s="223"/>
      <c r="BJ402" s="223"/>
      <c r="BK402" s="223"/>
      <c r="BL402" s="223"/>
      <c r="BM402" s="223"/>
      <c r="BN402" s="223"/>
      <c r="BO402" s="223"/>
    </row>
    <row r="403" spans="49:67">
      <c r="AW403" s="221"/>
      <c r="AX403" s="221"/>
      <c r="AY403" s="221"/>
      <c r="BA403" s="223"/>
      <c r="BB403" s="223"/>
      <c r="BC403" s="223"/>
      <c r="BD403" s="223"/>
      <c r="BE403" s="223"/>
      <c r="BF403" s="223"/>
      <c r="BG403" s="223"/>
      <c r="BH403" s="223"/>
      <c r="BI403" s="223"/>
      <c r="BJ403" s="223"/>
      <c r="BK403" s="223"/>
      <c r="BL403" s="223"/>
      <c r="BM403" s="223"/>
      <c r="BN403" s="223"/>
      <c r="BO403" s="223"/>
    </row>
    <row r="404" spans="49:67">
      <c r="AW404" s="221"/>
      <c r="AX404" s="221"/>
      <c r="AY404" s="221"/>
      <c r="BA404" s="223"/>
      <c r="BB404" s="223"/>
      <c r="BC404" s="223"/>
      <c r="BD404" s="223"/>
      <c r="BE404" s="223"/>
      <c r="BF404" s="223"/>
      <c r="BG404" s="223"/>
      <c r="BH404" s="223"/>
      <c r="BI404" s="223"/>
      <c r="BJ404" s="223"/>
      <c r="BK404" s="223"/>
      <c r="BL404" s="223"/>
      <c r="BM404" s="223"/>
      <c r="BN404" s="223"/>
      <c r="BO404" s="223"/>
    </row>
    <row r="405" spans="49:67">
      <c r="AW405" s="221"/>
      <c r="AX405" s="221"/>
      <c r="AY405" s="221"/>
      <c r="BA405" s="223"/>
      <c r="BB405" s="223"/>
      <c r="BC405" s="223"/>
      <c r="BD405" s="223"/>
      <c r="BE405" s="223"/>
      <c r="BF405" s="223"/>
      <c r="BG405" s="223"/>
      <c r="BH405" s="223"/>
      <c r="BI405" s="223"/>
      <c r="BJ405" s="223"/>
      <c r="BK405" s="223"/>
      <c r="BL405" s="223"/>
      <c r="BM405" s="223"/>
      <c r="BN405" s="223"/>
      <c r="BO405" s="223"/>
    </row>
    <row r="406" spans="49:67">
      <c r="AW406" s="221"/>
      <c r="AX406" s="221"/>
      <c r="AY406" s="221"/>
      <c r="BA406" s="223"/>
      <c r="BB406" s="223"/>
      <c r="BC406" s="223"/>
      <c r="BD406" s="223"/>
      <c r="BE406" s="223"/>
      <c r="BF406" s="223"/>
      <c r="BG406" s="223"/>
      <c r="BH406" s="223"/>
      <c r="BI406" s="223"/>
      <c r="BJ406" s="223"/>
      <c r="BK406" s="223"/>
      <c r="BL406" s="223"/>
      <c r="BM406" s="223"/>
      <c r="BN406" s="223"/>
      <c r="BO406" s="223"/>
    </row>
    <row r="407" spans="49:67">
      <c r="AW407" s="221"/>
      <c r="AX407" s="221"/>
      <c r="AY407" s="221"/>
      <c r="BA407" s="223"/>
      <c r="BB407" s="223"/>
      <c r="BC407" s="223"/>
      <c r="BD407" s="223"/>
      <c r="BE407" s="223"/>
      <c r="BF407" s="223"/>
      <c r="BG407" s="223"/>
      <c r="BH407" s="223"/>
      <c r="BI407" s="223"/>
      <c r="BJ407" s="223"/>
      <c r="BK407" s="223"/>
      <c r="BL407" s="223"/>
      <c r="BM407" s="223"/>
      <c r="BN407" s="223"/>
      <c r="BO407" s="223"/>
    </row>
    <row r="408" spans="49:67">
      <c r="AW408" s="221"/>
      <c r="AX408" s="221"/>
      <c r="AY408" s="221"/>
      <c r="BA408" s="223"/>
      <c r="BB408" s="223"/>
      <c r="BC408" s="223"/>
      <c r="BD408" s="223"/>
      <c r="BE408" s="223"/>
      <c r="BF408" s="223"/>
      <c r="BG408" s="223"/>
      <c r="BH408" s="223"/>
      <c r="BI408" s="223"/>
      <c r="BJ408" s="223"/>
      <c r="BK408" s="223"/>
      <c r="BL408" s="223"/>
      <c r="BM408" s="223"/>
      <c r="BN408" s="223"/>
      <c r="BO408" s="223"/>
    </row>
    <row r="409" spans="49:67">
      <c r="AW409" s="221"/>
      <c r="AX409" s="221"/>
      <c r="AY409" s="221"/>
      <c r="BA409" s="223"/>
      <c r="BB409" s="223"/>
      <c r="BC409" s="223"/>
      <c r="BD409" s="223"/>
      <c r="BE409" s="223"/>
      <c r="BF409" s="223"/>
      <c r="BG409" s="223"/>
      <c r="BH409" s="223"/>
      <c r="BI409" s="223"/>
      <c r="BJ409" s="223"/>
      <c r="BK409" s="223"/>
      <c r="BL409" s="223"/>
      <c r="BM409" s="223"/>
      <c r="BN409" s="223"/>
      <c r="BO409" s="223"/>
    </row>
    <row r="410" spans="49:67">
      <c r="AW410" s="221"/>
      <c r="AX410" s="221"/>
      <c r="AY410" s="221"/>
      <c r="BA410" s="223"/>
      <c r="BB410" s="223"/>
      <c r="BC410" s="223"/>
      <c r="BD410" s="223"/>
      <c r="BE410" s="223"/>
      <c r="BF410" s="223"/>
      <c r="BG410" s="223"/>
      <c r="BH410" s="223"/>
      <c r="BI410" s="223"/>
      <c r="BJ410" s="223"/>
      <c r="BK410" s="223"/>
      <c r="BL410" s="223"/>
      <c r="BM410" s="223"/>
      <c r="BN410" s="223"/>
      <c r="BO410" s="223"/>
    </row>
    <row r="411" spans="49:67">
      <c r="AW411" s="221"/>
      <c r="AX411" s="221"/>
      <c r="AY411" s="221"/>
      <c r="BA411" s="223"/>
      <c r="BB411" s="223"/>
      <c r="BC411" s="223"/>
      <c r="BD411" s="223"/>
      <c r="BE411" s="223"/>
      <c r="BF411" s="223"/>
      <c r="BG411" s="223"/>
      <c r="BH411" s="223"/>
      <c r="BI411" s="223"/>
      <c r="BJ411" s="223"/>
      <c r="BK411" s="223"/>
      <c r="BL411" s="223"/>
      <c r="BM411" s="223"/>
      <c r="BN411" s="223"/>
      <c r="BO411" s="223"/>
    </row>
    <row r="412" spans="49:67">
      <c r="AW412" s="221"/>
      <c r="AX412" s="221"/>
      <c r="AY412" s="221"/>
      <c r="BA412" s="223"/>
      <c r="BB412" s="223"/>
      <c r="BC412" s="223"/>
      <c r="BD412" s="223"/>
      <c r="BE412" s="223"/>
      <c r="BF412" s="223"/>
      <c r="BG412" s="223"/>
      <c r="BH412" s="223"/>
      <c r="BI412" s="223"/>
      <c r="BJ412" s="223"/>
      <c r="BK412" s="223"/>
      <c r="BL412" s="223"/>
      <c r="BM412" s="223"/>
      <c r="BN412" s="223"/>
      <c r="BO412" s="223"/>
    </row>
    <row r="413" spans="49:67">
      <c r="AW413" s="221"/>
      <c r="AX413" s="221"/>
      <c r="AY413" s="221"/>
      <c r="BA413" s="223"/>
      <c r="BB413" s="223"/>
      <c r="BC413" s="223"/>
      <c r="BD413" s="223"/>
      <c r="BE413" s="223"/>
      <c r="BF413" s="223"/>
      <c r="BG413" s="223"/>
      <c r="BH413" s="223"/>
      <c r="BI413" s="223"/>
      <c r="BJ413" s="223"/>
      <c r="BK413" s="223"/>
      <c r="BL413" s="223"/>
      <c r="BM413" s="223"/>
      <c r="BN413" s="223"/>
      <c r="BO413" s="223"/>
    </row>
    <row r="414" spans="49:67">
      <c r="AW414" s="221"/>
      <c r="AX414" s="221"/>
      <c r="AY414" s="221"/>
      <c r="BA414" s="223"/>
      <c r="BB414" s="223"/>
      <c r="BC414" s="223"/>
      <c r="BD414" s="223"/>
      <c r="BE414" s="223"/>
      <c r="BF414" s="223"/>
      <c r="BG414" s="223"/>
      <c r="BH414" s="223"/>
      <c r="BI414" s="223"/>
      <c r="BJ414" s="223"/>
      <c r="BK414" s="223"/>
      <c r="BL414" s="223"/>
      <c r="BM414" s="223"/>
      <c r="BN414" s="223"/>
      <c r="BO414" s="223"/>
    </row>
    <row r="415" spans="49:67">
      <c r="AW415" s="221"/>
      <c r="AX415" s="221"/>
      <c r="AY415" s="221"/>
      <c r="BA415" s="223"/>
      <c r="BB415" s="223"/>
      <c r="BC415" s="223"/>
      <c r="BD415" s="223"/>
      <c r="BE415" s="223"/>
      <c r="BF415" s="223"/>
      <c r="BG415" s="223"/>
      <c r="BH415" s="223"/>
      <c r="BI415" s="223"/>
      <c r="BJ415" s="223"/>
      <c r="BK415" s="223"/>
      <c r="BL415" s="223"/>
      <c r="BM415" s="223"/>
      <c r="BN415" s="223"/>
      <c r="BO415" s="223"/>
    </row>
    <row r="416" spans="49:67">
      <c r="AW416" s="221"/>
      <c r="AX416" s="221"/>
      <c r="AY416" s="221"/>
      <c r="BA416" s="223"/>
      <c r="BB416" s="223"/>
      <c r="BC416" s="223"/>
      <c r="BD416" s="223"/>
      <c r="BE416" s="223"/>
      <c r="BF416" s="223"/>
      <c r="BG416" s="223"/>
      <c r="BH416" s="223"/>
      <c r="BI416" s="223"/>
      <c r="BJ416" s="223"/>
      <c r="BK416" s="223"/>
      <c r="BL416" s="223"/>
      <c r="BM416" s="223"/>
      <c r="BN416" s="223"/>
      <c r="BO416" s="223"/>
    </row>
    <row r="417" spans="49:67">
      <c r="AW417" s="221"/>
      <c r="AX417" s="221"/>
      <c r="AY417" s="221"/>
      <c r="BA417" s="223"/>
      <c r="BB417" s="223"/>
      <c r="BC417" s="223"/>
      <c r="BD417" s="223"/>
      <c r="BE417" s="223"/>
      <c r="BF417" s="223"/>
      <c r="BG417" s="223"/>
      <c r="BH417" s="223"/>
      <c r="BI417" s="223"/>
      <c r="BJ417" s="223"/>
      <c r="BK417" s="223"/>
      <c r="BL417" s="223"/>
      <c r="BM417" s="223"/>
      <c r="BN417" s="223"/>
      <c r="BO417" s="223"/>
    </row>
    <row r="418" spans="49:67">
      <c r="AW418" s="221"/>
      <c r="AX418" s="221"/>
      <c r="AY418" s="221"/>
      <c r="BA418" s="223"/>
      <c r="BB418" s="223"/>
      <c r="BC418" s="223"/>
      <c r="BD418" s="223"/>
      <c r="BE418" s="223"/>
      <c r="BF418" s="223"/>
      <c r="BG418" s="223"/>
      <c r="BH418" s="223"/>
      <c r="BI418" s="223"/>
      <c r="BJ418" s="223"/>
      <c r="BK418" s="223"/>
      <c r="BL418" s="223"/>
      <c r="BM418" s="223"/>
      <c r="BN418" s="223"/>
      <c r="BO418" s="223"/>
    </row>
    <row r="419" spans="49:67">
      <c r="AW419" s="221"/>
      <c r="AX419" s="221"/>
      <c r="AY419" s="221"/>
      <c r="BA419" s="223"/>
      <c r="BB419" s="223"/>
      <c r="BC419" s="223"/>
      <c r="BD419" s="223"/>
      <c r="BE419" s="223"/>
      <c r="BF419" s="223"/>
      <c r="BG419" s="223"/>
      <c r="BH419" s="223"/>
      <c r="BI419" s="223"/>
      <c r="BJ419" s="223"/>
      <c r="BK419" s="223"/>
      <c r="BL419" s="223"/>
      <c r="BM419" s="223"/>
      <c r="BN419" s="223"/>
      <c r="BO419" s="223"/>
    </row>
    <row r="420" spans="49:67">
      <c r="AW420" s="221"/>
      <c r="AX420" s="221"/>
      <c r="AY420" s="221"/>
      <c r="BA420" s="223"/>
      <c r="BB420" s="223"/>
      <c r="BC420" s="223"/>
      <c r="BD420" s="223"/>
      <c r="BE420" s="223"/>
      <c r="BF420" s="223"/>
      <c r="BG420" s="223"/>
      <c r="BH420" s="223"/>
      <c r="BI420" s="223"/>
      <c r="BJ420" s="223"/>
      <c r="BK420" s="223"/>
      <c r="BL420" s="223"/>
      <c r="BM420" s="223"/>
      <c r="BN420" s="223"/>
      <c r="BO420" s="223"/>
    </row>
    <row r="421" spans="49:67">
      <c r="AW421" s="221"/>
      <c r="AX421" s="221"/>
      <c r="AY421" s="221"/>
      <c r="BA421" s="223"/>
      <c r="BB421" s="223"/>
      <c r="BC421" s="223"/>
      <c r="BD421" s="223"/>
      <c r="BE421" s="223"/>
      <c r="BF421" s="223"/>
      <c r="BG421" s="223"/>
      <c r="BH421" s="223"/>
      <c r="BI421" s="223"/>
      <c r="BJ421" s="223"/>
      <c r="BK421" s="223"/>
      <c r="BL421" s="223"/>
      <c r="BM421" s="223"/>
      <c r="BN421" s="223"/>
      <c r="BO421" s="223"/>
    </row>
    <row r="422" spans="49:67">
      <c r="AW422" s="221"/>
      <c r="AX422" s="221"/>
      <c r="AY422" s="221"/>
      <c r="BA422" s="223"/>
      <c r="BB422" s="223"/>
      <c r="BC422" s="223"/>
      <c r="BD422" s="223"/>
      <c r="BE422" s="223"/>
      <c r="BF422" s="223"/>
      <c r="BG422" s="223"/>
      <c r="BH422" s="223"/>
      <c r="BI422" s="223"/>
      <c r="BJ422" s="223"/>
      <c r="BK422" s="223"/>
      <c r="BL422" s="223"/>
      <c r="BM422" s="223"/>
      <c r="BN422" s="223"/>
      <c r="BO422" s="223"/>
    </row>
    <row r="423" spans="49:67">
      <c r="AW423" s="221"/>
      <c r="AX423" s="221"/>
      <c r="AY423" s="221"/>
      <c r="BA423" s="223"/>
      <c r="BB423" s="223"/>
      <c r="BC423" s="223"/>
      <c r="BD423" s="223"/>
      <c r="BE423" s="223"/>
      <c r="BF423" s="223"/>
      <c r="BG423" s="223"/>
      <c r="BH423" s="223"/>
      <c r="BI423" s="223"/>
      <c r="BJ423" s="223"/>
      <c r="BK423" s="223"/>
      <c r="BL423" s="223"/>
      <c r="BM423" s="223"/>
      <c r="BN423" s="223"/>
      <c r="BO423" s="223"/>
    </row>
    <row r="424" spans="49:67">
      <c r="AW424" s="221"/>
      <c r="AX424" s="221"/>
      <c r="AY424" s="221"/>
      <c r="BA424" s="223"/>
      <c r="BB424" s="223"/>
      <c r="BC424" s="223"/>
      <c r="BD424" s="223"/>
      <c r="BE424" s="223"/>
      <c r="BF424" s="223"/>
      <c r="BG424" s="223"/>
      <c r="BH424" s="223"/>
      <c r="BI424" s="223"/>
      <c r="BJ424" s="223"/>
      <c r="BK424" s="223"/>
      <c r="BL424" s="223"/>
      <c r="BM424" s="223"/>
      <c r="BN424" s="223"/>
      <c r="BO424" s="223"/>
    </row>
    <row r="425" spans="49:67">
      <c r="AW425" s="221"/>
      <c r="AX425" s="221"/>
      <c r="AY425" s="221"/>
      <c r="BA425" s="223"/>
      <c r="BB425" s="223"/>
      <c r="BC425" s="223"/>
      <c r="BD425" s="223"/>
      <c r="BE425" s="223"/>
      <c r="BF425" s="223"/>
      <c r="BG425" s="223"/>
      <c r="BH425" s="223"/>
      <c r="BI425" s="223"/>
      <c r="BJ425" s="223"/>
      <c r="BK425" s="223"/>
      <c r="BL425" s="223"/>
      <c r="BM425" s="223"/>
      <c r="BN425" s="223"/>
      <c r="BO425" s="223"/>
    </row>
    <row r="426" spans="49:67">
      <c r="AW426" s="221"/>
      <c r="AX426" s="221"/>
      <c r="AY426" s="221"/>
      <c r="BA426" s="223"/>
      <c r="BB426" s="223"/>
      <c r="BC426" s="223"/>
      <c r="BD426" s="223"/>
      <c r="BE426" s="223"/>
      <c r="BF426" s="223"/>
      <c r="BG426" s="223"/>
      <c r="BH426" s="223"/>
      <c r="BI426" s="223"/>
      <c r="BJ426" s="223"/>
      <c r="BK426" s="223"/>
      <c r="BL426" s="223"/>
      <c r="BM426" s="223"/>
      <c r="BN426" s="223"/>
      <c r="BO426" s="223"/>
    </row>
    <row r="427" spans="49:67">
      <c r="AW427" s="221"/>
      <c r="AX427" s="221"/>
      <c r="AY427" s="221"/>
      <c r="BA427" s="223"/>
      <c r="BB427" s="223"/>
      <c r="BC427" s="223"/>
      <c r="BD427" s="223"/>
      <c r="BE427" s="223"/>
      <c r="BF427" s="223"/>
      <c r="BG427" s="223"/>
      <c r="BH427" s="223"/>
      <c r="BI427" s="223"/>
      <c r="BJ427" s="223"/>
      <c r="BK427" s="223"/>
      <c r="BL427" s="223"/>
      <c r="BM427" s="223"/>
      <c r="BN427" s="223"/>
      <c r="BO427" s="223"/>
    </row>
    <row r="428" spans="49:67">
      <c r="AW428" s="221"/>
      <c r="AX428" s="221"/>
      <c r="AY428" s="221"/>
      <c r="BA428" s="223"/>
      <c r="BB428" s="223"/>
      <c r="BC428" s="223"/>
      <c r="BD428" s="223"/>
      <c r="BE428" s="223"/>
      <c r="BF428" s="223"/>
      <c r="BG428" s="223"/>
      <c r="BH428" s="223"/>
      <c r="BI428" s="223"/>
      <c r="BJ428" s="223"/>
      <c r="BK428" s="223"/>
      <c r="BL428" s="223"/>
      <c r="BM428" s="223"/>
      <c r="BN428" s="223"/>
      <c r="BO428" s="223"/>
    </row>
    <row r="429" spans="49:67">
      <c r="AW429" s="221"/>
      <c r="AX429" s="221"/>
      <c r="AY429" s="221"/>
      <c r="BA429" s="223"/>
      <c r="BB429" s="223"/>
      <c r="BC429" s="223"/>
      <c r="BD429" s="223"/>
      <c r="BE429" s="223"/>
      <c r="BF429" s="223"/>
      <c r="BG429" s="223"/>
      <c r="BH429" s="223"/>
      <c r="BI429" s="223"/>
      <c r="BJ429" s="223"/>
      <c r="BK429" s="223"/>
      <c r="BL429" s="223"/>
      <c r="BM429" s="223"/>
      <c r="BN429" s="223"/>
      <c r="BO429" s="223"/>
    </row>
    <row r="430" spans="49:67">
      <c r="AW430" s="221"/>
      <c r="AX430" s="221"/>
      <c r="AY430" s="221"/>
      <c r="BA430" s="223"/>
      <c r="BB430" s="223"/>
      <c r="BC430" s="223"/>
      <c r="BD430" s="223"/>
      <c r="BE430" s="223"/>
      <c r="BF430" s="223"/>
      <c r="BG430" s="223"/>
      <c r="BH430" s="223"/>
      <c r="BI430" s="223"/>
      <c r="BJ430" s="223"/>
      <c r="BK430" s="223"/>
      <c r="BL430" s="223"/>
      <c r="BM430" s="223"/>
      <c r="BN430" s="223"/>
      <c r="BO430" s="223"/>
    </row>
    <row r="431" spans="49:67">
      <c r="AW431" s="221"/>
      <c r="AX431" s="221"/>
      <c r="AY431" s="221"/>
      <c r="BA431" s="223"/>
      <c r="BB431" s="223"/>
      <c r="BC431" s="223"/>
      <c r="BD431" s="223"/>
      <c r="BE431" s="223"/>
      <c r="BF431" s="223"/>
      <c r="BG431" s="223"/>
      <c r="BH431" s="223"/>
      <c r="BI431" s="223"/>
      <c r="BJ431" s="223"/>
      <c r="BK431" s="223"/>
      <c r="BL431" s="223"/>
      <c r="BM431" s="223"/>
      <c r="BN431" s="223"/>
      <c r="BO431" s="223"/>
    </row>
    <row r="432" spans="49:67">
      <c r="AW432" s="221"/>
      <c r="AX432" s="221"/>
      <c r="AY432" s="221"/>
      <c r="BA432" s="223"/>
      <c r="BB432" s="223"/>
      <c r="BC432" s="223"/>
      <c r="BD432" s="223"/>
      <c r="BE432" s="223"/>
      <c r="BF432" s="223"/>
      <c r="BG432" s="223"/>
      <c r="BH432" s="223"/>
      <c r="BI432" s="223"/>
      <c r="BJ432" s="223"/>
      <c r="BK432" s="223"/>
      <c r="BL432" s="223"/>
      <c r="BM432" s="223"/>
      <c r="BN432" s="223"/>
      <c r="BO432" s="223"/>
    </row>
    <row r="433" spans="49:67">
      <c r="AW433" s="221"/>
      <c r="AX433" s="221"/>
      <c r="AY433" s="221"/>
      <c r="BA433" s="223"/>
      <c r="BB433" s="223"/>
      <c r="BC433" s="223"/>
      <c r="BD433" s="223"/>
      <c r="BE433" s="223"/>
      <c r="BF433" s="223"/>
      <c r="BG433" s="223"/>
      <c r="BH433" s="223"/>
      <c r="BI433" s="223"/>
      <c r="BJ433" s="223"/>
      <c r="BK433" s="223"/>
      <c r="BL433" s="223"/>
      <c r="BM433" s="223"/>
      <c r="BN433" s="223"/>
      <c r="BO433" s="223"/>
    </row>
    <row r="434" spans="49:67">
      <c r="AW434" s="221"/>
      <c r="AX434" s="221"/>
      <c r="AY434" s="221"/>
      <c r="BA434" s="223"/>
      <c r="BB434" s="223"/>
      <c r="BC434" s="223"/>
      <c r="BD434" s="223"/>
      <c r="BE434" s="223"/>
      <c r="BF434" s="223"/>
      <c r="BG434" s="223"/>
      <c r="BH434" s="223"/>
      <c r="BI434" s="223"/>
      <c r="BJ434" s="223"/>
      <c r="BK434" s="223"/>
      <c r="BL434" s="223"/>
      <c r="BM434" s="223"/>
      <c r="BN434" s="223"/>
      <c r="BO434" s="223"/>
    </row>
    <row r="435" spans="49:67">
      <c r="AW435" s="221"/>
      <c r="AX435" s="221"/>
      <c r="AY435" s="221"/>
      <c r="BA435" s="223"/>
      <c r="BB435" s="223"/>
      <c r="BC435" s="223"/>
      <c r="BD435" s="223"/>
      <c r="BE435" s="223"/>
      <c r="BF435" s="223"/>
      <c r="BG435" s="223"/>
      <c r="BH435" s="223"/>
      <c r="BI435" s="223"/>
      <c r="BJ435" s="223"/>
      <c r="BK435" s="223"/>
      <c r="BL435" s="223"/>
      <c r="BM435" s="223"/>
      <c r="BN435" s="223"/>
      <c r="BO435" s="223"/>
    </row>
    <row r="436" spans="49:67">
      <c r="AW436" s="221"/>
      <c r="AX436" s="221"/>
      <c r="AY436" s="221"/>
      <c r="BA436" s="223"/>
      <c r="BB436" s="223"/>
      <c r="BC436" s="223"/>
      <c r="BD436" s="223"/>
      <c r="BE436" s="223"/>
      <c r="BF436" s="223"/>
      <c r="BG436" s="223"/>
      <c r="BH436" s="223"/>
      <c r="BI436" s="223"/>
      <c r="BJ436" s="223"/>
      <c r="BK436" s="223"/>
      <c r="BL436" s="223"/>
      <c r="BM436" s="223"/>
      <c r="BN436" s="223"/>
      <c r="BO436" s="223"/>
    </row>
    <row r="437" spans="49:67">
      <c r="AW437" s="221"/>
      <c r="AX437" s="221"/>
      <c r="AY437" s="221"/>
      <c r="BA437" s="223"/>
      <c r="BB437" s="223"/>
      <c r="BC437" s="223"/>
      <c r="BD437" s="223"/>
      <c r="BE437" s="223"/>
      <c r="BF437" s="223"/>
      <c r="BG437" s="223"/>
      <c r="BH437" s="223"/>
      <c r="BI437" s="223"/>
      <c r="BJ437" s="223"/>
      <c r="BK437" s="223"/>
      <c r="BL437" s="223"/>
      <c r="BM437" s="223"/>
      <c r="BN437" s="223"/>
      <c r="BO437" s="223"/>
    </row>
    <row r="438" spans="49:67">
      <c r="AW438" s="221"/>
      <c r="AX438" s="221"/>
      <c r="AY438" s="221"/>
      <c r="BA438" s="223"/>
      <c r="BB438" s="223"/>
      <c r="BC438" s="223"/>
      <c r="BD438" s="223"/>
      <c r="BE438" s="223"/>
      <c r="BF438" s="223"/>
      <c r="BG438" s="223"/>
      <c r="BH438" s="223"/>
      <c r="BI438" s="223"/>
      <c r="BJ438" s="223"/>
      <c r="BK438" s="223"/>
      <c r="BL438" s="223"/>
      <c r="BM438" s="223"/>
      <c r="BN438" s="223"/>
      <c r="BO438" s="223"/>
    </row>
    <row r="439" spans="49:67">
      <c r="AW439" s="221"/>
      <c r="AX439" s="221"/>
      <c r="AY439" s="221"/>
      <c r="BA439" s="223"/>
      <c r="BB439" s="223"/>
      <c r="BC439" s="223"/>
      <c r="BD439" s="223"/>
      <c r="BE439" s="223"/>
      <c r="BF439" s="223"/>
      <c r="BG439" s="223"/>
      <c r="BH439" s="223"/>
      <c r="BI439" s="223"/>
      <c r="BJ439" s="223"/>
      <c r="BK439" s="223"/>
      <c r="BL439" s="223"/>
      <c r="BM439" s="223"/>
      <c r="BN439" s="223"/>
      <c r="BO439" s="223"/>
    </row>
    <row r="440" spans="49:67">
      <c r="AW440" s="221"/>
      <c r="AX440" s="221"/>
      <c r="AY440" s="221"/>
      <c r="BA440" s="223"/>
      <c r="BB440" s="223"/>
      <c r="BC440" s="223"/>
      <c r="BD440" s="223"/>
      <c r="BE440" s="223"/>
      <c r="BF440" s="223"/>
      <c r="BG440" s="223"/>
      <c r="BH440" s="223"/>
      <c r="BI440" s="223"/>
      <c r="BJ440" s="223"/>
      <c r="BK440" s="223"/>
      <c r="BL440" s="223"/>
      <c r="BM440" s="223"/>
      <c r="BN440" s="223"/>
      <c r="BO440" s="223"/>
    </row>
    <row r="441" spans="49:67">
      <c r="AW441" s="221"/>
      <c r="AX441" s="221"/>
      <c r="AY441" s="221"/>
      <c r="BA441" s="223"/>
      <c r="BB441" s="223"/>
      <c r="BC441" s="223"/>
      <c r="BD441" s="223"/>
      <c r="BE441" s="223"/>
      <c r="BF441" s="223"/>
      <c r="BG441" s="223"/>
      <c r="BH441" s="223"/>
      <c r="BI441" s="223"/>
      <c r="BJ441" s="223"/>
      <c r="BK441" s="223"/>
      <c r="BL441" s="223"/>
      <c r="BM441" s="223"/>
      <c r="BN441" s="223"/>
      <c r="BO441" s="223"/>
    </row>
    <row r="442" spans="49:67">
      <c r="AW442" s="221"/>
      <c r="AX442" s="221"/>
      <c r="AY442" s="221"/>
      <c r="BA442" s="223"/>
      <c r="BB442" s="223"/>
      <c r="BC442" s="223"/>
      <c r="BD442" s="223"/>
      <c r="BE442" s="223"/>
      <c r="BF442" s="223"/>
      <c r="BG442" s="223"/>
      <c r="BH442" s="223"/>
      <c r="BI442" s="223"/>
      <c r="BJ442" s="223"/>
      <c r="BK442" s="223"/>
      <c r="BL442" s="223"/>
      <c r="BM442" s="223"/>
      <c r="BN442" s="223"/>
      <c r="BO442" s="223"/>
    </row>
    <row r="443" spans="49:67">
      <c r="AW443" s="221"/>
      <c r="AX443" s="221"/>
      <c r="AY443" s="221"/>
      <c r="BA443" s="223"/>
      <c r="BB443" s="223"/>
      <c r="BC443" s="223"/>
      <c r="BD443" s="223"/>
      <c r="BE443" s="223"/>
      <c r="BF443" s="223"/>
      <c r="BG443" s="223"/>
      <c r="BH443" s="223"/>
      <c r="BI443" s="223"/>
      <c r="BJ443" s="223"/>
      <c r="BK443" s="223"/>
      <c r="BL443" s="223"/>
      <c r="BM443" s="223"/>
      <c r="BN443" s="223"/>
      <c r="BO443" s="223"/>
    </row>
    <row r="444" spans="49:67">
      <c r="AW444" s="221"/>
      <c r="AX444" s="221"/>
      <c r="AY444" s="221"/>
      <c r="BA444" s="223"/>
      <c r="BB444" s="223"/>
      <c r="BC444" s="223"/>
      <c r="BD444" s="223"/>
      <c r="BE444" s="223"/>
      <c r="BF444" s="223"/>
      <c r="BG444" s="223"/>
      <c r="BH444" s="223"/>
      <c r="BI444" s="223"/>
      <c r="BJ444" s="223"/>
      <c r="BK444" s="223"/>
      <c r="BL444" s="223"/>
      <c r="BM444" s="223"/>
      <c r="BN444" s="223"/>
      <c r="BO444" s="223"/>
    </row>
    <row r="445" spans="49:67">
      <c r="AW445" s="221"/>
      <c r="AX445" s="221"/>
      <c r="AY445" s="221"/>
      <c r="BA445" s="223"/>
      <c r="BB445" s="223"/>
      <c r="BC445" s="223"/>
      <c r="BD445" s="223"/>
      <c r="BE445" s="223"/>
      <c r="BF445" s="223"/>
      <c r="BG445" s="223"/>
      <c r="BH445" s="223"/>
      <c r="BI445" s="223"/>
      <c r="BJ445" s="223"/>
      <c r="BK445" s="223"/>
      <c r="BL445" s="223"/>
      <c r="BM445" s="223"/>
      <c r="BN445" s="223"/>
      <c r="BO445" s="223"/>
    </row>
    <row r="446" spans="49:67">
      <c r="AW446" s="221"/>
      <c r="AX446" s="221"/>
      <c r="AY446" s="221"/>
      <c r="BA446" s="223"/>
      <c r="BB446" s="223"/>
      <c r="BC446" s="223"/>
      <c r="BD446" s="223"/>
      <c r="BE446" s="223"/>
      <c r="BF446" s="223"/>
      <c r="BG446" s="223"/>
      <c r="BH446" s="223"/>
      <c r="BI446" s="223"/>
      <c r="BJ446" s="223"/>
      <c r="BK446" s="223"/>
      <c r="BL446" s="223"/>
      <c r="BM446" s="223"/>
      <c r="BN446" s="223"/>
      <c r="BO446" s="223"/>
    </row>
    <row r="447" spans="49:67">
      <c r="AW447" s="221"/>
      <c r="AX447" s="221"/>
      <c r="AY447" s="221"/>
      <c r="BA447" s="223"/>
      <c r="BB447" s="223"/>
      <c r="BC447" s="223"/>
      <c r="BD447" s="223"/>
      <c r="BE447" s="223"/>
      <c r="BF447" s="223"/>
      <c r="BG447" s="223"/>
      <c r="BH447" s="223"/>
      <c r="BI447" s="223"/>
      <c r="BJ447" s="223"/>
      <c r="BK447" s="223"/>
      <c r="BL447" s="223"/>
      <c r="BM447" s="223"/>
      <c r="BN447" s="223"/>
      <c r="BO447" s="223"/>
    </row>
    <row r="448" spans="49:67">
      <c r="AW448" s="221"/>
      <c r="AX448" s="221"/>
      <c r="AY448" s="221"/>
      <c r="BA448" s="223"/>
      <c r="BB448" s="223"/>
      <c r="BC448" s="223"/>
      <c r="BD448" s="223"/>
      <c r="BE448" s="223"/>
      <c r="BF448" s="223"/>
      <c r="BG448" s="223"/>
      <c r="BH448" s="223"/>
      <c r="BI448" s="223"/>
      <c r="BJ448" s="223"/>
      <c r="BK448" s="223"/>
      <c r="BL448" s="223"/>
      <c r="BM448" s="223"/>
      <c r="BN448" s="223"/>
      <c r="BO448" s="223"/>
    </row>
    <row r="449" spans="49:67">
      <c r="AW449" s="221"/>
      <c r="AX449" s="221"/>
      <c r="AY449" s="221"/>
      <c r="BA449" s="223"/>
      <c r="BB449" s="223"/>
      <c r="BC449" s="223"/>
      <c r="BD449" s="223"/>
      <c r="BE449" s="223"/>
      <c r="BF449" s="223"/>
      <c r="BG449" s="223"/>
      <c r="BH449" s="223"/>
      <c r="BI449" s="223"/>
      <c r="BJ449" s="223"/>
      <c r="BK449" s="223"/>
      <c r="BL449" s="223"/>
      <c r="BM449" s="223"/>
      <c r="BN449" s="223"/>
      <c r="BO449" s="223"/>
    </row>
    <row r="450" spans="49:67">
      <c r="AW450" s="221"/>
      <c r="AX450" s="221"/>
      <c r="AY450" s="221"/>
      <c r="BA450" s="223"/>
      <c r="BB450" s="223"/>
      <c r="BC450" s="223"/>
      <c r="BD450" s="223"/>
      <c r="BE450" s="223"/>
      <c r="BF450" s="223"/>
      <c r="BG450" s="223"/>
      <c r="BH450" s="223"/>
      <c r="BI450" s="223"/>
      <c r="BJ450" s="223"/>
      <c r="BK450" s="223"/>
      <c r="BL450" s="223"/>
      <c r="BM450" s="223"/>
      <c r="BN450" s="223"/>
      <c r="BO450" s="223"/>
    </row>
    <row r="451" spans="49:67">
      <c r="AW451" s="221"/>
      <c r="AX451" s="221"/>
      <c r="AY451" s="221"/>
      <c r="BA451" s="223"/>
      <c r="BB451" s="223"/>
      <c r="BC451" s="223"/>
      <c r="BD451" s="223"/>
      <c r="BE451" s="223"/>
      <c r="BF451" s="223"/>
      <c r="BG451" s="223"/>
      <c r="BH451" s="223"/>
      <c r="BI451" s="223"/>
      <c r="BJ451" s="223"/>
      <c r="BK451" s="223"/>
      <c r="BL451" s="223"/>
      <c r="BM451" s="223"/>
      <c r="BN451" s="223"/>
      <c r="BO451" s="223"/>
    </row>
    <row r="452" spans="49:67">
      <c r="AW452" s="221"/>
      <c r="AX452" s="221"/>
      <c r="AY452" s="221"/>
      <c r="BA452" s="223"/>
      <c r="BB452" s="223"/>
      <c r="BC452" s="223"/>
      <c r="BD452" s="223"/>
      <c r="BE452" s="223"/>
      <c r="BF452" s="223"/>
      <c r="BG452" s="223"/>
      <c r="BH452" s="223"/>
      <c r="BI452" s="223"/>
      <c r="BJ452" s="223"/>
      <c r="BK452" s="223"/>
      <c r="BL452" s="223"/>
      <c r="BM452" s="223"/>
      <c r="BN452" s="223"/>
      <c r="BO452" s="223"/>
    </row>
    <row r="453" spans="49:67">
      <c r="AW453" s="221"/>
      <c r="AX453" s="221"/>
      <c r="AY453" s="221"/>
      <c r="BA453" s="223"/>
      <c r="BB453" s="223"/>
      <c r="BC453" s="223"/>
      <c r="BD453" s="223"/>
      <c r="BE453" s="223"/>
      <c r="BF453" s="223"/>
      <c r="BG453" s="223"/>
      <c r="BH453" s="223"/>
      <c r="BI453" s="223"/>
      <c r="BJ453" s="223"/>
      <c r="BK453" s="223"/>
      <c r="BL453" s="223"/>
      <c r="BM453" s="223"/>
      <c r="BN453" s="223"/>
      <c r="BO453" s="223"/>
    </row>
    <row r="454" spans="49:67">
      <c r="AW454" s="221"/>
      <c r="AX454" s="221"/>
      <c r="AY454" s="221"/>
      <c r="BA454" s="223"/>
      <c r="BB454" s="223"/>
      <c r="BC454" s="223"/>
      <c r="BD454" s="223"/>
      <c r="BE454" s="223"/>
      <c r="BF454" s="223"/>
      <c r="BG454" s="223"/>
      <c r="BH454" s="223"/>
      <c r="BI454" s="223"/>
      <c r="BJ454" s="223"/>
      <c r="BK454" s="223"/>
      <c r="BL454" s="223"/>
      <c r="BM454" s="223"/>
      <c r="BN454" s="223"/>
      <c r="BO454" s="223"/>
    </row>
  </sheetData>
  <mergeCells count="120">
    <mergeCell ref="AL2:AU5"/>
    <mergeCell ref="C60:G60"/>
    <mergeCell ref="C59:G59"/>
    <mergeCell ref="C61:G61"/>
    <mergeCell ref="C62:G62"/>
    <mergeCell ref="C63:G63"/>
    <mergeCell ref="C57:G57"/>
    <mergeCell ref="C58:G58"/>
    <mergeCell ref="V2:AE5"/>
    <mergeCell ref="L43:M43"/>
    <mergeCell ref="N43:N44"/>
    <mergeCell ref="D26:F26"/>
    <mergeCell ref="D27:F27"/>
    <mergeCell ref="D28:F28"/>
    <mergeCell ref="B18:O18"/>
    <mergeCell ref="B21:O21"/>
    <mergeCell ref="B20:O20"/>
    <mergeCell ref="B26:C26"/>
    <mergeCell ref="B27:C27"/>
    <mergeCell ref="B28:C28"/>
    <mergeCell ref="C34:D34"/>
    <mergeCell ref="F2:O5"/>
    <mergeCell ref="C43:D43"/>
    <mergeCell ref="E34:J34"/>
    <mergeCell ref="E43:J43"/>
    <mergeCell ref="C69:G69"/>
    <mergeCell ref="C70:G70"/>
    <mergeCell ref="C71:G71"/>
    <mergeCell ref="C72:G72"/>
    <mergeCell ref="C73:G73"/>
    <mergeCell ref="C64:G64"/>
    <mergeCell ref="C65:G65"/>
    <mergeCell ref="C66:G66"/>
    <mergeCell ref="C67:G67"/>
    <mergeCell ref="C68:G68"/>
    <mergeCell ref="B54:O54"/>
    <mergeCell ref="C79:G79"/>
    <mergeCell ref="C80:G80"/>
    <mergeCell ref="C81:G81"/>
    <mergeCell ref="C82:G82"/>
    <mergeCell ref="C83:G83"/>
    <mergeCell ref="C74:G74"/>
    <mergeCell ref="C75:G75"/>
    <mergeCell ref="C76:G76"/>
    <mergeCell ref="C77:G77"/>
    <mergeCell ref="C78:G78"/>
    <mergeCell ref="C89:G89"/>
    <mergeCell ref="C90:G90"/>
    <mergeCell ref="C91:G91"/>
    <mergeCell ref="C92:G92"/>
    <mergeCell ref="C93:G93"/>
    <mergeCell ref="C84:G84"/>
    <mergeCell ref="C85:G85"/>
    <mergeCell ref="C86:G86"/>
    <mergeCell ref="C87:G87"/>
    <mergeCell ref="C88:G88"/>
    <mergeCell ref="C99:G99"/>
    <mergeCell ref="C100:G100"/>
    <mergeCell ref="C101:G101"/>
    <mergeCell ref="C102:G102"/>
    <mergeCell ref="C103:G103"/>
    <mergeCell ref="C94:G94"/>
    <mergeCell ref="C95:G95"/>
    <mergeCell ref="C96:G96"/>
    <mergeCell ref="C97:G97"/>
    <mergeCell ref="C98:G98"/>
    <mergeCell ref="C109:G109"/>
    <mergeCell ref="C110:G110"/>
    <mergeCell ref="C111:G111"/>
    <mergeCell ref="C112:G112"/>
    <mergeCell ref="C113:G113"/>
    <mergeCell ref="C104:G104"/>
    <mergeCell ref="C105:G105"/>
    <mergeCell ref="C106:G106"/>
    <mergeCell ref="C107:G107"/>
    <mergeCell ref="C108:G108"/>
    <mergeCell ref="C119:G119"/>
    <mergeCell ref="C120:G120"/>
    <mergeCell ref="C121:G121"/>
    <mergeCell ref="C122:G122"/>
    <mergeCell ref="C123:G123"/>
    <mergeCell ref="C114:G114"/>
    <mergeCell ref="C115:G115"/>
    <mergeCell ref="C116:G116"/>
    <mergeCell ref="C117:G117"/>
    <mergeCell ref="C118:G118"/>
    <mergeCell ref="C138:G138"/>
    <mergeCell ref="C129:G129"/>
    <mergeCell ref="C130:G130"/>
    <mergeCell ref="C131:G131"/>
    <mergeCell ref="C132:G132"/>
    <mergeCell ref="C133:G133"/>
    <mergeCell ref="C124:G124"/>
    <mergeCell ref="C125:G125"/>
    <mergeCell ref="C126:G126"/>
    <mergeCell ref="C127:G127"/>
    <mergeCell ref="C128:G128"/>
    <mergeCell ref="C134:G134"/>
    <mergeCell ref="C135:G135"/>
    <mergeCell ref="C136:G136"/>
    <mergeCell ref="C137:G137"/>
    <mergeCell ref="C154:G154"/>
    <mergeCell ref="C155:G155"/>
    <mergeCell ref="C156:G156"/>
    <mergeCell ref="C157:G157"/>
    <mergeCell ref="C149:G149"/>
    <mergeCell ref="C150:G150"/>
    <mergeCell ref="C151:G151"/>
    <mergeCell ref="C152:G152"/>
    <mergeCell ref="C153:G153"/>
    <mergeCell ref="C144:G144"/>
    <mergeCell ref="C145:G145"/>
    <mergeCell ref="C146:G146"/>
    <mergeCell ref="C147:G147"/>
    <mergeCell ref="C148:G148"/>
    <mergeCell ref="C139:G139"/>
    <mergeCell ref="C140:G140"/>
    <mergeCell ref="C141:G141"/>
    <mergeCell ref="C142:G142"/>
    <mergeCell ref="C143:G143"/>
  </mergeCells>
  <pageMargins left="0.7" right="0.7" top="0.75" bottom="0.75" header="0.3" footer="0.3"/>
  <pageSetup scale="61" orientation="portrait" horizontalDpi="1200" verticalDpi="1200" r:id="rId1"/>
  <colBreaks count="1" manualBreakCount="1">
    <brk id="1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alculate_Avg_Dynamic_Modulus">
                <anchor moveWithCells="1" sizeWithCells="1">
                  <from>
                    <xdr:col>12</xdr:col>
                    <xdr:colOff>190500</xdr:colOff>
                    <xdr:row>24</xdr:row>
                    <xdr:rowOff>161925</xdr:rowOff>
                  </from>
                  <to>
                    <xdr:col>14</xdr:col>
                    <xdr:colOff>561975</xdr:colOff>
                    <xdr:row>28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2F50C-488E-47D2-B62E-5F48E628C615}">
  <sheetPr codeName="Sheet7">
    <tabColor rgb="FF00B0F0"/>
  </sheetPr>
  <dimension ref="A1:AF127"/>
  <sheetViews>
    <sheetView showGridLines="0" zoomScale="85" zoomScaleNormal="85" workbookViewId="0">
      <selection activeCell="D13" sqref="D13:E13"/>
    </sheetView>
  </sheetViews>
  <sheetFormatPr defaultRowHeight="15"/>
  <cols>
    <col min="1" max="5" width="9.140625" style="1"/>
    <col min="6" max="6" width="9.140625" style="1" customWidth="1"/>
    <col min="7" max="8" width="9.140625" style="1"/>
    <col min="9" max="9" width="10.7109375" style="1" bestFit="1" customWidth="1"/>
    <col min="10" max="12" width="9.140625" style="1"/>
    <col min="13" max="13" width="9.140625" style="1" customWidth="1"/>
    <col min="14" max="19" width="9.140625" style="1"/>
    <col min="20" max="20" width="9.7109375" style="1" bestFit="1" customWidth="1"/>
    <col min="21" max="16384" width="9.140625" style="1"/>
  </cols>
  <sheetData>
    <row r="1" spans="1:32">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row>
    <row r="2" spans="1:32" ht="15" customHeight="1">
      <c r="A2" s="7"/>
      <c r="B2" s="152"/>
      <c r="C2" s="152"/>
      <c r="D2" s="152"/>
      <c r="E2" s="152"/>
      <c r="F2" s="238" t="s">
        <v>19</v>
      </c>
      <c r="G2" s="238"/>
      <c r="H2" s="238"/>
      <c r="I2" s="238"/>
      <c r="J2" s="238"/>
      <c r="K2" s="238"/>
      <c r="L2" s="238"/>
      <c r="M2" s="238"/>
      <c r="N2" s="238"/>
      <c r="O2" s="238"/>
      <c r="Q2" s="7"/>
      <c r="R2" s="152"/>
      <c r="S2" s="152"/>
      <c r="T2" s="152"/>
      <c r="U2" s="152"/>
      <c r="V2" s="238" t="s">
        <v>19</v>
      </c>
      <c r="W2" s="238"/>
      <c r="X2" s="238"/>
      <c r="Y2" s="238"/>
      <c r="Z2" s="238"/>
      <c r="AA2" s="238"/>
      <c r="AB2" s="238"/>
      <c r="AC2" s="238"/>
      <c r="AD2" s="238"/>
      <c r="AE2" s="238"/>
    </row>
    <row r="3" spans="1:32" ht="15" customHeight="1">
      <c r="A3" s="7"/>
      <c r="B3" s="152"/>
      <c r="C3" s="152"/>
      <c r="D3" s="152"/>
      <c r="E3" s="152"/>
      <c r="F3" s="238"/>
      <c r="G3" s="238"/>
      <c r="H3" s="238"/>
      <c r="I3" s="238"/>
      <c r="J3" s="238"/>
      <c r="K3" s="238"/>
      <c r="L3" s="238"/>
      <c r="M3" s="238"/>
      <c r="N3" s="238"/>
      <c r="O3" s="238"/>
      <c r="Q3" s="7"/>
      <c r="R3" s="152"/>
      <c r="S3" s="152"/>
      <c r="T3" s="152"/>
      <c r="U3" s="152"/>
      <c r="V3" s="238"/>
      <c r="W3" s="238"/>
      <c r="X3" s="238"/>
      <c r="Y3" s="238"/>
      <c r="Z3" s="238"/>
      <c r="AA3" s="238"/>
      <c r="AB3" s="238"/>
      <c r="AC3" s="238"/>
      <c r="AD3" s="238"/>
      <c r="AE3" s="238"/>
    </row>
    <row r="4" spans="1:32" ht="15" customHeight="1">
      <c r="A4" s="7"/>
      <c r="B4" s="152"/>
      <c r="C4" s="152"/>
      <c r="D4" s="152"/>
      <c r="E4" s="152"/>
      <c r="F4" s="238"/>
      <c r="G4" s="238"/>
      <c r="H4" s="238"/>
      <c r="I4" s="238"/>
      <c r="J4" s="238"/>
      <c r="K4" s="238"/>
      <c r="L4" s="238"/>
      <c r="M4" s="238"/>
      <c r="N4" s="238"/>
      <c r="O4" s="238"/>
      <c r="Q4" s="7"/>
      <c r="R4" s="152"/>
      <c r="S4" s="152"/>
      <c r="T4" s="152"/>
      <c r="U4" s="152"/>
      <c r="V4" s="238"/>
      <c r="W4" s="238"/>
      <c r="X4" s="238"/>
      <c r="Y4" s="238"/>
      <c r="Z4" s="238"/>
      <c r="AA4" s="238"/>
      <c r="AB4" s="238"/>
      <c r="AC4" s="238"/>
      <c r="AD4" s="238"/>
      <c r="AE4" s="238"/>
    </row>
    <row r="5" spans="1:32" ht="15" customHeight="1">
      <c r="A5" s="7"/>
      <c r="B5" s="7"/>
      <c r="C5" s="7"/>
      <c r="D5" s="7"/>
      <c r="E5" s="7"/>
      <c r="F5" s="238"/>
      <c r="G5" s="238"/>
      <c r="H5" s="238"/>
      <c r="I5" s="238"/>
      <c r="J5" s="238"/>
      <c r="K5" s="238"/>
      <c r="L5" s="238"/>
      <c r="M5" s="238"/>
      <c r="N5" s="238"/>
      <c r="O5" s="238"/>
      <c r="Q5" s="7"/>
      <c r="R5" s="7"/>
      <c r="S5" s="7"/>
      <c r="T5" s="7"/>
      <c r="U5" s="7"/>
      <c r="V5" s="238"/>
      <c r="W5" s="238"/>
      <c r="X5" s="238"/>
      <c r="Y5" s="238"/>
      <c r="Z5" s="238"/>
      <c r="AA5" s="238"/>
      <c r="AB5" s="238"/>
      <c r="AC5" s="238"/>
      <c r="AD5" s="238"/>
      <c r="AE5" s="238"/>
    </row>
    <row r="6" spans="1:32">
      <c r="A6" s="7"/>
      <c r="B6" s="7"/>
      <c r="C6" s="7"/>
      <c r="D6" s="7"/>
      <c r="E6" s="7"/>
      <c r="F6" s="7"/>
      <c r="G6" s="7"/>
      <c r="H6" s="7"/>
      <c r="I6" s="7"/>
      <c r="J6" s="7"/>
      <c r="K6" s="7"/>
      <c r="L6" s="7"/>
      <c r="M6" s="7"/>
      <c r="N6" s="7"/>
      <c r="O6" s="236" t="s">
        <v>745</v>
      </c>
      <c r="Q6" s="7"/>
      <c r="R6" s="7"/>
      <c r="S6" s="7"/>
      <c r="T6" s="7"/>
      <c r="U6" s="7"/>
      <c r="V6" s="7"/>
      <c r="W6" s="7"/>
      <c r="X6" s="7"/>
      <c r="Y6" s="7"/>
      <c r="Z6" s="7"/>
      <c r="AA6" s="7"/>
      <c r="AB6" s="7"/>
      <c r="AC6" s="7"/>
      <c r="AD6" s="7"/>
      <c r="AE6" s="236" t="s">
        <v>745</v>
      </c>
    </row>
    <row r="7" spans="1:32">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row>
    <row r="8" spans="1:32">
      <c r="A8" s="7"/>
      <c r="C8" s="13"/>
      <c r="D8" s="13"/>
      <c r="E8" s="13"/>
      <c r="F8" s="13"/>
      <c r="G8" s="13"/>
      <c r="H8" s="187"/>
      <c r="I8" s="13"/>
      <c r="J8" s="13"/>
      <c r="K8" s="13"/>
      <c r="L8" s="188"/>
      <c r="M8" s="13"/>
      <c r="P8" s="12"/>
      <c r="Q8" s="7"/>
      <c r="S8" s="13"/>
      <c r="T8" s="13"/>
      <c r="U8" s="13"/>
      <c r="V8" s="13"/>
      <c r="W8" s="13"/>
      <c r="X8" s="187"/>
      <c r="Y8" s="13"/>
      <c r="Z8" s="13"/>
      <c r="AA8" s="13"/>
      <c r="AB8" s="188"/>
      <c r="AC8" s="13"/>
      <c r="AF8" s="12"/>
    </row>
    <row r="9" spans="1:32" ht="16.5" thickBot="1">
      <c r="A9" s="7"/>
      <c r="B9" s="4" t="s">
        <v>739</v>
      </c>
      <c r="C9" s="5"/>
      <c r="D9" s="5"/>
      <c r="E9" s="5"/>
      <c r="F9" s="5"/>
      <c r="G9" s="5"/>
      <c r="H9" s="5"/>
      <c r="I9" s="5"/>
      <c r="J9" s="5"/>
      <c r="K9" s="5"/>
      <c r="L9" s="5"/>
      <c r="M9" s="5"/>
      <c r="N9" s="5"/>
      <c r="O9" s="5"/>
      <c r="Q9" s="7"/>
      <c r="R9" s="4" t="s">
        <v>722</v>
      </c>
      <c r="S9" s="5"/>
      <c r="T9" s="5"/>
      <c r="U9" s="5"/>
      <c r="V9" s="5"/>
      <c r="W9" s="5"/>
      <c r="X9" s="5"/>
      <c r="Y9" s="5"/>
      <c r="Z9" s="5"/>
      <c r="AA9" s="5"/>
      <c r="AB9" s="5"/>
      <c r="AC9" s="5"/>
      <c r="AD9" s="5"/>
      <c r="AE9" s="5"/>
    </row>
    <row r="10" spans="1:32"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row>
    <row r="11" spans="1:32">
      <c r="A11" s="7"/>
      <c r="B11" s="127" t="s">
        <v>740</v>
      </c>
      <c r="C11" s="127"/>
      <c r="E11" s="127"/>
      <c r="F11" s="127"/>
      <c r="G11" s="127"/>
      <c r="H11" s="127"/>
      <c r="I11" s="127"/>
      <c r="J11" s="13"/>
      <c r="K11" s="13"/>
      <c r="L11" s="188"/>
      <c r="M11" s="13"/>
    </row>
    <row r="12" spans="1:32">
      <c r="A12" s="7"/>
      <c r="B12" s="240" t="s">
        <v>1</v>
      </c>
      <c r="C12" s="241"/>
      <c r="D12" s="288" t="s">
        <v>734</v>
      </c>
      <c r="E12" s="288"/>
      <c r="F12" s="288" t="s">
        <v>735</v>
      </c>
      <c r="G12" s="288"/>
      <c r="H12" s="288" t="s">
        <v>668</v>
      </c>
      <c r="I12" s="288"/>
      <c r="J12" s="288" t="s">
        <v>736</v>
      </c>
      <c r="K12" s="288"/>
      <c r="L12" s="288" t="s">
        <v>737</v>
      </c>
      <c r="M12" s="288"/>
      <c r="N12" s="290" t="s">
        <v>738</v>
      </c>
      <c r="O12" s="290"/>
    </row>
    <row r="13" spans="1:32">
      <c r="A13" s="7"/>
      <c r="B13" s="286">
        <v>1</v>
      </c>
      <c r="C13" s="287"/>
      <c r="D13" s="289">
        <f>IF(ISERROR(AVERAGE($H$28:$H$127)),"",AVERAGE($H$28:$H$127))</f>
        <v>0</v>
      </c>
      <c r="E13" s="289"/>
      <c r="F13" s="289">
        <f>IF(ISERROR(_xlfn.STDEV.P($H$28:$H$127)),"",_xlfn.STDEV.P($H$28:$H$127))</f>
        <v>0</v>
      </c>
      <c r="G13" s="289"/>
      <c r="H13" s="289">
        <f>IF(D13&lt;&gt;"",IF(ISERROR(MIN($H$28:$H$127)),"",MIN($H$28:$H$127)),"")</f>
        <v>0</v>
      </c>
      <c r="I13" s="289"/>
      <c r="J13" s="289">
        <f>IF(D13&lt;&gt;"",IF(ISERROR(PERCENTILE($H$28:$H$127,0.25)),"",PERCENTILE($H$28:$H$127,0.25)),"")</f>
        <v>0</v>
      </c>
      <c r="K13" s="289"/>
      <c r="L13" s="289">
        <f>IF(D13&lt;&gt;"",IF(ISERROR(PERCENTILE($H$28:$H$127,0.75)),"",PERCENTILE($H$28:$H$127,0.75)),"")</f>
        <v>0</v>
      </c>
      <c r="M13" s="289"/>
      <c r="N13" s="289">
        <f>IF(D13&lt;&gt;"",IF(ISERROR(MAX($H$28:$H$127)),"",MAX($H$28:$H$127)),"")</f>
        <v>0</v>
      </c>
      <c r="O13" s="289"/>
    </row>
    <row r="14" spans="1:32">
      <c r="A14" s="7"/>
      <c r="B14" s="286">
        <v>2</v>
      </c>
      <c r="C14" s="287"/>
      <c r="D14" s="289">
        <f>IF(ISERROR(AVERAGE($I$28:$I$127)),"",AVERAGE($I$28:$I$127))</f>
        <v>21833.333333333332</v>
      </c>
      <c r="E14" s="289"/>
      <c r="F14" s="289">
        <f>IF(ISERROR(_xlfn.STDEV.P($I$28:$I$127)),"",_xlfn.STDEV.P($I$28:$I$127))</f>
        <v>8029.4596469639364</v>
      </c>
      <c r="G14" s="289"/>
      <c r="H14" s="289">
        <f>IF(D14&lt;&gt;"",IF(ISERROR(MIN($I$28:$I$127)),"",MIN($I$28:$I$127)),"")</f>
        <v>12000</v>
      </c>
      <c r="I14" s="289"/>
      <c r="J14" s="289">
        <f>IF(D14&lt;&gt;"",IF(ISERROR(PERCENTILE($I$28:$I$127,0.25)),"",PERCENTILE($I$28:$I$127,0.25)),"")</f>
        <v>14500</v>
      </c>
      <c r="K14" s="289"/>
      <c r="L14" s="289">
        <f>IF(D14&lt;&gt;"",IF(ISERROR(PERCENTILE($I$28:$I$127,0.75)),"",PERCENTILE($I$28:$I$127,0.75)),"")</f>
        <v>25000</v>
      </c>
      <c r="M14" s="289"/>
      <c r="N14" s="289">
        <f>IF(D14&lt;&gt;"",IF(ISERROR(MAX($I$28:$I$127)),"",MAX($I$28:$I$127)),"")</f>
        <v>35000</v>
      </c>
      <c r="O14" s="289"/>
    </row>
    <row r="15" spans="1:32">
      <c r="A15" s="7"/>
      <c r="B15" s="286">
        <v>3</v>
      </c>
      <c r="C15" s="287"/>
      <c r="D15" s="289">
        <f>IF(ISERROR(AVERAGE($J$28:$J$127)),"",AVERAGE($J$28:$J$127))</f>
        <v>21833.333333333332</v>
      </c>
      <c r="E15" s="289"/>
      <c r="F15" s="289">
        <f>IF(ISERROR(_xlfn.STDEV.P($J$28:$J$127)),"",_xlfn.STDEV.P($J$28:$J$127))</f>
        <v>8029.4596469639364</v>
      </c>
      <c r="G15" s="289"/>
      <c r="H15" s="289">
        <f>IF(D15&lt;&gt;"",IF(ISERROR(MIN($J$28:$J$127)),"",MIN($J$28:$J$127)),"")</f>
        <v>12000</v>
      </c>
      <c r="I15" s="289"/>
      <c r="J15" s="289">
        <f>IF(D15&lt;&gt;"",IF(ISERROR(PERCENTILE($J$28:$J$127,0.25)),"",PERCENTILE($J$28:$J$127,0.25)),"")</f>
        <v>14500</v>
      </c>
      <c r="K15" s="289"/>
      <c r="L15" s="289">
        <f>IF(D15&lt;&gt;"",IF(ISERROR(PERCENTILE($J$28:$J$127,0.75)),"",PERCENTILE($J$28:$J$127,0.75)),"")</f>
        <v>25000</v>
      </c>
      <c r="M15" s="289"/>
      <c r="N15" s="289">
        <f>IF(D15&lt;&gt;"",IF(ISERROR(MAX($J$28:$J$127)),"",MAX($J$28:$J$127)),"")</f>
        <v>35000</v>
      </c>
      <c r="O15" s="289"/>
    </row>
    <row r="16" spans="1:32">
      <c r="A16" s="7"/>
      <c r="B16" s="286">
        <v>4</v>
      </c>
      <c r="C16" s="287"/>
      <c r="D16" s="289" t="str">
        <f>IF(ISERROR(AVERAGE($K$28:$K$127)),"",AVERAGE($K$28:$K$127))</f>
        <v/>
      </c>
      <c r="E16" s="289"/>
      <c r="F16" s="289" t="str">
        <f>IF(ISERROR(_xlfn.STDEV.P($K$28:$K$127)),"",_xlfn.STDEV.P($K$28:$K$127))</f>
        <v/>
      </c>
      <c r="G16" s="289"/>
      <c r="H16" s="289" t="str">
        <f>IF(D16&lt;&gt;"",IF(ISERROR(MIN($K$28:$K$127)),"",MIN($K$28:$K$127)),"")</f>
        <v/>
      </c>
      <c r="I16" s="289"/>
      <c r="J16" s="289" t="str">
        <f>IF(D16&lt;&gt;"",IF(ISERROR(PERCENTILE($K$28:$K$127,0.25)),"",PERCENTILE($K$28:$K$127,0.25)),"")</f>
        <v/>
      </c>
      <c r="K16" s="289"/>
      <c r="L16" s="289" t="str">
        <f>IF(D16&lt;&gt;"",IF(ISERROR(PERCENTILE($K$28:$K$127,0.75)),"",PERCENTILE($K$28:$K$127,0.75)),"")</f>
        <v/>
      </c>
      <c r="M16" s="289"/>
      <c r="N16" s="289" t="str">
        <f>IF(D16&lt;&gt;"",IF(ISERROR(MAX($K$28:$K$127)),"",MAX($K$28:$K$127)),"")</f>
        <v/>
      </c>
      <c r="O16" s="289"/>
    </row>
    <row r="17" spans="1:32">
      <c r="A17" s="7"/>
      <c r="B17" s="286">
        <v>5</v>
      </c>
      <c r="C17" s="287"/>
      <c r="D17" s="289" t="str">
        <f>IF(ISERROR(AVERAGE($L$28:$L$127)),"",AVERAGE($L$28:$L$127))</f>
        <v/>
      </c>
      <c r="E17" s="289"/>
      <c r="F17" s="289" t="str">
        <f>IF(ISERROR(_xlfn.STDEV.P($L$28:$L$127)),"",_xlfn.STDEV.P($L$28:$L$127))</f>
        <v/>
      </c>
      <c r="G17" s="289"/>
      <c r="H17" s="289" t="str">
        <f>IF(D17&lt;&gt;"",IF(ISERROR(MIN($L$28:$L$127)),"",MIN($L$28:$L$127)),"")</f>
        <v/>
      </c>
      <c r="I17" s="289"/>
      <c r="J17" s="289" t="str">
        <f>IF(D17&lt;&gt;"",IF(ISERROR(PERCENTILE($L$28:$L$127,0.25)),"",PERCENTILE($L$28:$L$127,0.25)),"")</f>
        <v/>
      </c>
      <c r="K17" s="289"/>
      <c r="L17" s="289" t="str">
        <f>IF(D17&lt;&gt;"",IF(ISERROR(PERCENTILE($L$28:$L$127,0.75)),"",PERCENTILE($L$28:$L$127,0.75)),"")</f>
        <v/>
      </c>
      <c r="M17" s="289"/>
      <c r="N17" s="289" t="str">
        <f>IF(D17&lt;&gt;"",IF(ISERROR(MAX($L$28:$L$127)),"",MAX($L$28:$L$127)),"")</f>
        <v/>
      </c>
      <c r="O17" s="289"/>
    </row>
    <row r="18" spans="1:32">
      <c r="A18" s="7"/>
      <c r="B18" s="286">
        <v>6</v>
      </c>
      <c r="C18" s="287"/>
      <c r="D18" s="289" t="str">
        <f>IF(ISERROR(AVERAGE($M$28:$M$127)),"",AVERAGE($M$28:$M$127))</f>
        <v/>
      </c>
      <c r="E18" s="289"/>
      <c r="F18" s="289" t="str">
        <f>IF(ISERROR(_xlfn.STDEV.P($M$28:$M$127)),"",_xlfn.STDEV.P($M$28:$M$127))</f>
        <v/>
      </c>
      <c r="G18" s="289"/>
      <c r="H18" s="289" t="str">
        <f>IF(D18&lt;&gt;"",IF(ISERROR(MIN($M$28:$M$127)),"",MIN($M$28:$M$127)),"")</f>
        <v/>
      </c>
      <c r="I18" s="289"/>
      <c r="J18" s="289" t="str">
        <f>IF(D18&lt;&gt;"",IF(ISERROR(PERCENTILE($M$28:$M$127,0.25)),"",PERCENTILE($M$28:$M$127,0.25)),"")</f>
        <v/>
      </c>
      <c r="K18" s="289"/>
      <c r="L18" s="289" t="str">
        <f>IF(D18&lt;&gt;"",IF(ISERROR(PERCENTILE($M$28:$M$127,0.75)),"",PERCENTILE($M$28:$M$127,0.75)),"")</f>
        <v/>
      </c>
      <c r="M18" s="289"/>
      <c r="N18" s="289" t="str">
        <f>IF(D18&lt;&gt;"",IF(ISERROR(MAX($M$28:$M$127)),"",MAX($M$28:$M$127)),"")</f>
        <v/>
      </c>
      <c r="O18" s="289"/>
    </row>
    <row r="19" spans="1:32">
      <c r="A19" s="7"/>
      <c r="B19" s="233"/>
      <c r="C19" s="233"/>
      <c r="D19" s="234"/>
      <c r="E19" s="234"/>
      <c r="F19" s="234"/>
      <c r="G19" s="234"/>
      <c r="H19" s="234"/>
      <c r="I19" s="234"/>
      <c r="J19" s="234"/>
      <c r="K19" s="234"/>
      <c r="L19" s="234"/>
      <c r="M19" s="234"/>
      <c r="N19" s="234"/>
      <c r="O19" s="234"/>
    </row>
    <row r="20" spans="1:32">
      <c r="A20" s="7"/>
      <c r="B20" s="217" t="s">
        <v>741</v>
      </c>
      <c r="C20" s="217"/>
      <c r="D20" s="217"/>
      <c r="E20" s="217"/>
      <c r="F20" s="217"/>
      <c r="G20" s="217"/>
      <c r="H20" s="217"/>
      <c r="I20" s="217"/>
      <c r="J20" s="217"/>
      <c r="K20" s="217"/>
      <c r="L20" s="217"/>
      <c r="M20" s="217"/>
      <c r="N20" s="217"/>
      <c r="O20" s="217"/>
    </row>
    <row r="21" spans="1:32">
      <c r="A21" s="7"/>
      <c r="C21" s="13"/>
      <c r="D21" s="13"/>
      <c r="E21" s="13"/>
      <c r="F21" s="13"/>
      <c r="G21" s="13"/>
      <c r="H21" s="187"/>
      <c r="I21" s="13"/>
      <c r="J21" s="13"/>
      <c r="K21" s="13"/>
      <c r="L21" s="188"/>
      <c r="M21" s="13"/>
    </row>
    <row r="22" spans="1:32" ht="16.5" thickBot="1">
      <c r="A22" s="7"/>
      <c r="B22" s="4" t="s">
        <v>732</v>
      </c>
      <c r="C22" s="5"/>
      <c r="D22" s="5"/>
      <c r="E22" s="5"/>
      <c r="F22" s="5"/>
      <c r="G22" s="5"/>
      <c r="H22" s="5"/>
      <c r="I22" s="5"/>
      <c r="J22" s="5"/>
      <c r="K22" s="5"/>
      <c r="L22" s="5"/>
      <c r="M22" s="5"/>
      <c r="N22" s="5"/>
      <c r="O22" s="5"/>
    </row>
    <row r="23" spans="1:32" ht="16.5" thickTop="1">
      <c r="A23" s="7"/>
      <c r="B23" s="6"/>
      <c r="C23" s="7"/>
      <c r="D23" s="7"/>
      <c r="E23" s="7"/>
      <c r="F23" s="7"/>
      <c r="G23" s="7"/>
      <c r="H23" s="7"/>
      <c r="I23" s="7"/>
      <c r="J23" s="7"/>
      <c r="K23" s="7"/>
      <c r="L23" s="7"/>
      <c r="M23" s="7"/>
      <c r="N23" s="7"/>
      <c r="O23" s="7"/>
    </row>
    <row r="24" spans="1:32" ht="20.25">
      <c r="A24" s="7"/>
      <c r="B24" s="270" t="s">
        <v>728</v>
      </c>
      <c r="C24" s="270"/>
      <c r="D24" s="270"/>
      <c r="E24" s="270"/>
      <c r="F24" s="270"/>
      <c r="G24" s="270"/>
      <c r="H24" s="270"/>
      <c r="I24" s="270"/>
      <c r="J24" s="270"/>
      <c r="K24" s="270"/>
      <c r="L24" s="270"/>
      <c r="M24" s="270"/>
      <c r="N24" s="270"/>
      <c r="O24" s="270"/>
    </row>
    <row r="25" spans="1:32" ht="15.75">
      <c r="A25" s="7"/>
      <c r="B25" s="216"/>
      <c r="C25" s="216"/>
      <c r="D25" s="216"/>
      <c r="E25" s="216"/>
      <c r="F25" s="216"/>
      <c r="G25" s="216"/>
      <c r="H25" s="216"/>
      <c r="I25" s="216"/>
      <c r="J25" s="216"/>
      <c r="K25" s="216"/>
      <c r="L25" s="216"/>
      <c r="M25" s="216"/>
      <c r="N25" s="216"/>
      <c r="O25" s="216"/>
    </row>
    <row r="26" spans="1:32">
      <c r="A26" s="7"/>
      <c r="B26" s="13"/>
      <c r="C26" s="52" t="s">
        <v>723</v>
      </c>
      <c r="D26" s="13"/>
      <c r="E26" s="13"/>
      <c r="F26" s="13"/>
      <c r="G26" s="187"/>
      <c r="H26" s="13"/>
      <c r="I26" s="13"/>
      <c r="J26" s="13"/>
      <c r="K26" s="188"/>
      <c r="L26" s="13"/>
      <c r="M26" s="187"/>
      <c r="N26" s="187"/>
      <c r="O26" s="13"/>
    </row>
    <row r="27" spans="1:32">
      <c r="A27" s="7"/>
      <c r="B27" s="232" t="s">
        <v>733</v>
      </c>
      <c r="C27" s="272" t="s">
        <v>681</v>
      </c>
      <c r="D27" s="272"/>
      <c r="E27" s="272"/>
      <c r="F27" s="272"/>
      <c r="G27" s="272"/>
      <c r="H27" s="231">
        <v>1</v>
      </c>
      <c r="I27" s="213">
        <v>2</v>
      </c>
      <c r="J27" s="28">
        <v>3</v>
      </c>
      <c r="K27" s="28">
        <v>4</v>
      </c>
      <c r="L27" s="28">
        <v>5</v>
      </c>
      <c r="M27" s="28">
        <v>6</v>
      </c>
      <c r="O27" s="12"/>
    </row>
    <row r="28" spans="1:32">
      <c r="B28" s="232">
        <v>1</v>
      </c>
      <c r="C28" s="268" t="s">
        <v>729</v>
      </c>
      <c r="D28" s="268"/>
      <c r="E28" s="268"/>
      <c r="F28" s="268"/>
      <c r="G28" s="268"/>
      <c r="H28" s="229">
        <v>0</v>
      </c>
      <c r="I28" s="230">
        <v>12000</v>
      </c>
      <c r="J28" s="44">
        <v>12000</v>
      </c>
      <c r="K28" s="44"/>
      <c r="L28" s="44"/>
      <c r="M28" s="44"/>
      <c r="O28" s="12"/>
    </row>
    <row r="29" spans="1:32">
      <c r="B29" s="232">
        <v>2</v>
      </c>
      <c r="C29" s="285"/>
      <c r="D29" s="266"/>
      <c r="E29" s="266"/>
      <c r="F29" s="266"/>
      <c r="G29" s="267"/>
      <c r="H29" s="229">
        <v>0</v>
      </c>
      <c r="I29" s="230">
        <v>25000</v>
      </c>
      <c r="J29" s="44">
        <v>25000</v>
      </c>
      <c r="K29" s="44"/>
      <c r="L29" s="44"/>
      <c r="M29" s="44"/>
      <c r="O29" s="12"/>
    </row>
    <row r="30" spans="1:32">
      <c r="B30" s="232">
        <v>3</v>
      </c>
      <c r="C30" s="285"/>
      <c r="D30" s="266"/>
      <c r="E30" s="266"/>
      <c r="F30" s="266"/>
      <c r="G30" s="267"/>
      <c r="H30" s="229">
        <v>0</v>
      </c>
      <c r="I30" s="230">
        <v>12000</v>
      </c>
      <c r="J30" s="44">
        <v>12000</v>
      </c>
      <c r="K30" s="44"/>
      <c r="L30" s="44"/>
      <c r="M30" s="44"/>
      <c r="O30" s="12"/>
    </row>
    <row r="31" spans="1:32">
      <c r="B31" s="232">
        <v>4</v>
      </c>
      <c r="C31" s="268"/>
      <c r="D31" s="268"/>
      <c r="E31" s="268"/>
      <c r="F31" s="268"/>
      <c r="G31" s="268"/>
      <c r="H31" s="229">
        <v>0</v>
      </c>
      <c r="I31" s="230">
        <v>35000</v>
      </c>
      <c r="J31" s="44">
        <v>35000</v>
      </c>
      <c r="K31" s="44"/>
      <c r="L31" s="44"/>
      <c r="M31" s="44"/>
      <c r="N31" s="187"/>
      <c r="O31" s="12"/>
      <c r="P31" s="12"/>
      <c r="Q31" s="12"/>
      <c r="R31" s="12"/>
      <c r="T31" s="14"/>
      <c r="U31" s="14"/>
      <c r="V31" s="14"/>
      <c r="W31" s="14"/>
      <c r="X31" s="14"/>
      <c r="Y31" s="14"/>
      <c r="Z31" s="14"/>
      <c r="AA31" s="14"/>
      <c r="AB31" s="14"/>
      <c r="AC31" s="14"/>
      <c r="AD31" s="14"/>
      <c r="AE31" s="14"/>
      <c r="AF31" s="14"/>
    </row>
    <row r="32" spans="1:32">
      <c r="B32" s="232">
        <v>5</v>
      </c>
      <c r="C32" s="285"/>
      <c r="D32" s="266"/>
      <c r="E32" s="266"/>
      <c r="F32" s="266"/>
      <c r="G32" s="267"/>
      <c r="H32" s="229">
        <v>0</v>
      </c>
      <c r="I32" s="230">
        <v>25000</v>
      </c>
      <c r="J32" s="44">
        <v>25000</v>
      </c>
      <c r="K32" s="44"/>
      <c r="L32" s="44"/>
      <c r="M32" s="44"/>
      <c r="N32" s="187"/>
      <c r="T32" s="14"/>
      <c r="U32" s="14"/>
      <c r="V32" s="14"/>
      <c r="W32" s="14"/>
      <c r="X32" s="14"/>
      <c r="Y32" s="14"/>
      <c r="Z32" s="14"/>
      <c r="AA32" s="14"/>
      <c r="AB32" s="14"/>
      <c r="AC32" s="14"/>
      <c r="AD32" s="14"/>
      <c r="AE32" s="14"/>
      <c r="AF32" s="14"/>
    </row>
    <row r="33" spans="2:32">
      <c r="B33" s="232">
        <v>6</v>
      </c>
      <c r="C33" s="285"/>
      <c r="D33" s="266"/>
      <c r="E33" s="266"/>
      <c r="F33" s="266"/>
      <c r="G33" s="267"/>
      <c r="H33" s="229">
        <v>0</v>
      </c>
      <c r="I33" s="230">
        <v>22000</v>
      </c>
      <c r="J33" s="44">
        <v>22000</v>
      </c>
      <c r="K33" s="44"/>
      <c r="L33" s="44"/>
      <c r="M33" s="44"/>
      <c r="T33" s="14"/>
      <c r="U33" s="14"/>
      <c r="V33" s="14"/>
      <c r="W33" s="14"/>
      <c r="X33" s="14"/>
      <c r="Y33" s="14"/>
      <c r="Z33" s="14"/>
      <c r="AA33" s="14"/>
      <c r="AB33" s="14"/>
      <c r="AC33" s="14"/>
      <c r="AD33" s="14"/>
      <c r="AE33" s="14"/>
      <c r="AF33" s="14"/>
    </row>
    <row r="34" spans="2:32">
      <c r="B34" s="232">
        <v>7</v>
      </c>
      <c r="C34" s="268"/>
      <c r="D34" s="268"/>
      <c r="E34" s="268"/>
      <c r="F34" s="268"/>
      <c r="G34" s="268"/>
      <c r="H34" s="229"/>
      <c r="I34" s="230"/>
      <c r="J34" s="44"/>
      <c r="K34" s="44"/>
      <c r="L34" s="44"/>
      <c r="M34" s="44"/>
      <c r="T34" s="14"/>
      <c r="U34" s="14"/>
      <c r="V34" s="14"/>
      <c r="W34" s="14"/>
      <c r="X34" s="14"/>
      <c r="Y34" s="14"/>
      <c r="Z34" s="14"/>
      <c r="AA34" s="14"/>
      <c r="AB34" s="14"/>
      <c r="AC34" s="14"/>
      <c r="AD34" s="14"/>
      <c r="AE34" s="14"/>
      <c r="AF34" s="14"/>
    </row>
    <row r="35" spans="2:32">
      <c r="B35" s="232">
        <v>8</v>
      </c>
      <c r="C35" s="285"/>
      <c r="D35" s="266"/>
      <c r="E35" s="266"/>
      <c r="F35" s="266"/>
      <c r="G35" s="267"/>
      <c r="H35" s="229"/>
      <c r="I35" s="230"/>
      <c r="J35" s="44"/>
      <c r="K35" s="44"/>
      <c r="L35" s="44"/>
      <c r="M35" s="44"/>
      <c r="T35" s="14"/>
      <c r="U35" s="14"/>
      <c r="V35" s="14"/>
      <c r="W35" s="14"/>
      <c r="X35" s="14"/>
      <c r="Y35" s="14"/>
      <c r="Z35" s="14"/>
      <c r="AA35" s="14"/>
      <c r="AB35" s="14"/>
      <c r="AC35" s="14"/>
      <c r="AD35" s="14"/>
      <c r="AE35" s="14"/>
      <c r="AF35" s="14"/>
    </row>
    <row r="36" spans="2:32">
      <c r="B36" s="232">
        <v>9</v>
      </c>
      <c r="C36" s="285"/>
      <c r="D36" s="266"/>
      <c r="E36" s="266"/>
      <c r="F36" s="266"/>
      <c r="G36" s="267"/>
      <c r="H36" s="229"/>
      <c r="I36" s="230"/>
      <c r="J36" s="44"/>
      <c r="K36" s="44"/>
      <c r="L36" s="44"/>
      <c r="M36" s="44"/>
      <c r="T36" s="14"/>
      <c r="U36" s="14"/>
      <c r="V36" s="14"/>
      <c r="W36" s="14"/>
      <c r="X36" s="14"/>
      <c r="Y36" s="14"/>
      <c r="Z36" s="14"/>
      <c r="AA36" s="14"/>
      <c r="AB36" s="14"/>
      <c r="AC36" s="14"/>
      <c r="AD36" s="14"/>
      <c r="AE36" s="14"/>
      <c r="AF36" s="14"/>
    </row>
    <row r="37" spans="2:32">
      <c r="B37" s="232">
        <v>10</v>
      </c>
      <c r="C37" s="268"/>
      <c r="D37" s="268"/>
      <c r="E37" s="268"/>
      <c r="F37" s="268"/>
      <c r="G37" s="268"/>
      <c r="H37" s="229"/>
      <c r="I37" s="230"/>
      <c r="J37" s="44"/>
      <c r="K37" s="44"/>
      <c r="L37" s="44"/>
      <c r="M37" s="44"/>
      <c r="T37" s="14"/>
      <c r="U37" s="14"/>
      <c r="V37" s="14"/>
      <c r="W37" s="14"/>
      <c r="X37" s="14"/>
      <c r="Y37" s="14"/>
      <c r="Z37" s="14"/>
      <c r="AA37" s="14"/>
      <c r="AB37" s="14"/>
      <c r="AC37" s="14"/>
      <c r="AD37" s="14"/>
      <c r="AE37" s="14"/>
      <c r="AF37" s="14"/>
    </row>
    <row r="38" spans="2:32">
      <c r="B38" s="232">
        <v>11</v>
      </c>
      <c r="C38" s="285"/>
      <c r="D38" s="266"/>
      <c r="E38" s="266"/>
      <c r="F38" s="266"/>
      <c r="G38" s="267"/>
      <c r="H38" s="229"/>
      <c r="I38" s="230"/>
      <c r="J38" s="44"/>
      <c r="K38" s="44"/>
      <c r="L38" s="44"/>
      <c r="M38" s="44"/>
      <c r="T38" s="14"/>
      <c r="U38" s="14"/>
      <c r="V38" s="14"/>
      <c r="W38" s="14"/>
      <c r="X38" s="14"/>
      <c r="Y38" s="14"/>
      <c r="Z38" s="14"/>
      <c r="AA38" s="14"/>
      <c r="AB38" s="14"/>
      <c r="AC38" s="14"/>
      <c r="AD38" s="14"/>
      <c r="AE38" s="14"/>
      <c r="AF38" s="14"/>
    </row>
    <row r="39" spans="2:32">
      <c r="B39" s="232">
        <v>12</v>
      </c>
      <c r="C39" s="285"/>
      <c r="D39" s="266"/>
      <c r="E39" s="266"/>
      <c r="F39" s="266"/>
      <c r="G39" s="267"/>
      <c r="H39" s="229"/>
      <c r="I39" s="230"/>
      <c r="J39" s="44"/>
      <c r="K39" s="44"/>
      <c r="L39" s="44"/>
      <c r="M39" s="44"/>
      <c r="T39" s="14"/>
      <c r="U39" s="14"/>
      <c r="V39" s="14"/>
      <c r="W39" s="14"/>
      <c r="X39" s="14"/>
      <c r="Y39" s="14"/>
      <c r="Z39" s="14"/>
      <c r="AA39" s="14"/>
      <c r="AB39" s="14"/>
      <c r="AC39" s="14"/>
      <c r="AD39" s="14"/>
      <c r="AE39" s="14"/>
      <c r="AF39" s="14"/>
    </row>
    <row r="40" spans="2:32">
      <c r="B40" s="232">
        <v>13</v>
      </c>
      <c r="C40" s="268"/>
      <c r="D40" s="268"/>
      <c r="E40" s="268"/>
      <c r="F40" s="268"/>
      <c r="G40" s="268"/>
      <c r="H40" s="229"/>
      <c r="I40" s="230"/>
      <c r="J40" s="44"/>
      <c r="K40" s="44"/>
      <c r="L40" s="44"/>
      <c r="M40" s="44"/>
      <c r="T40" s="14"/>
      <c r="U40" s="14"/>
      <c r="V40" s="14"/>
      <c r="W40" s="14"/>
      <c r="X40" s="14"/>
      <c r="Y40" s="14"/>
      <c r="Z40" s="14"/>
      <c r="AA40" s="14"/>
      <c r="AB40" s="14"/>
      <c r="AC40" s="14"/>
      <c r="AD40" s="14"/>
      <c r="AE40" s="14"/>
      <c r="AF40" s="14"/>
    </row>
    <row r="41" spans="2:32">
      <c r="B41" s="232">
        <v>14</v>
      </c>
      <c r="C41" s="285"/>
      <c r="D41" s="266"/>
      <c r="E41" s="266"/>
      <c r="F41" s="266"/>
      <c r="G41" s="267"/>
      <c r="H41" s="229"/>
      <c r="I41" s="230"/>
      <c r="J41" s="44"/>
      <c r="K41" s="44"/>
      <c r="L41" s="44"/>
      <c r="M41" s="44"/>
      <c r="T41" s="14"/>
      <c r="U41" s="14"/>
      <c r="V41" s="14"/>
      <c r="W41" s="14"/>
      <c r="X41" s="14"/>
      <c r="Y41" s="14"/>
      <c r="Z41" s="14"/>
      <c r="AA41" s="14"/>
      <c r="AB41" s="14"/>
      <c r="AC41" s="14"/>
      <c r="AD41" s="14"/>
      <c r="AE41" s="14"/>
      <c r="AF41" s="14"/>
    </row>
    <row r="42" spans="2:32">
      <c r="B42" s="232">
        <v>15</v>
      </c>
      <c r="C42" s="285"/>
      <c r="D42" s="266"/>
      <c r="E42" s="266"/>
      <c r="F42" s="266"/>
      <c r="G42" s="267"/>
      <c r="H42" s="229"/>
      <c r="I42" s="230"/>
      <c r="J42" s="44"/>
      <c r="K42" s="44"/>
      <c r="L42" s="44"/>
      <c r="M42" s="44"/>
      <c r="T42" s="14"/>
      <c r="U42" s="14"/>
      <c r="V42" s="14"/>
      <c r="W42" s="14"/>
      <c r="X42" s="14"/>
      <c r="Y42" s="14"/>
      <c r="Z42" s="14"/>
      <c r="AA42" s="14"/>
      <c r="AB42" s="14"/>
      <c r="AC42" s="14"/>
      <c r="AD42" s="14"/>
      <c r="AE42" s="14"/>
      <c r="AF42" s="14"/>
    </row>
    <row r="43" spans="2:32">
      <c r="B43" s="232">
        <v>16</v>
      </c>
      <c r="C43" s="268"/>
      <c r="D43" s="268"/>
      <c r="E43" s="268"/>
      <c r="F43" s="268"/>
      <c r="G43" s="268"/>
      <c r="H43" s="229"/>
      <c r="I43" s="230"/>
      <c r="J43" s="44"/>
      <c r="K43" s="44"/>
      <c r="L43" s="44"/>
      <c r="M43" s="44"/>
      <c r="T43" s="14"/>
      <c r="U43" s="14"/>
      <c r="V43" s="14"/>
      <c r="W43" s="14"/>
      <c r="X43" s="14"/>
      <c r="Y43" s="14"/>
      <c r="Z43" s="14"/>
      <c r="AA43" s="14"/>
      <c r="AB43" s="14"/>
      <c r="AC43" s="14"/>
      <c r="AD43" s="14"/>
      <c r="AE43" s="14"/>
      <c r="AF43" s="14"/>
    </row>
    <row r="44" spans="2:32">
      <c r="B44" s="232">
        <v>17</v>
      </c>
      <c r="C44" s="285"/>
      <c r="D44" s="266"/>
      <c r="E44" s="266"/>
      <c r="F44" s="266"/>
      <c r="G44" s="267"/>
      <c r="H44" s="229"/>
      <c r="I44" s="230"/>
      <c r="J44" s="44"/>
      <c r="K44" s="44"/>
      <c r="L44" s="44"/>
      <c r="M44" s="44"/>
      <c r="T44" s="14"/>
      <c r="U44" s="14"/>
      <c r="V44" s="14"/>
      <c r="W44" s="14"/>
      <c r="X44" s="14"/>
      <c r="Y44" s="14"/>
      <c r="Z44" s="14"/>
      <c r="AA44" s="14"/>
      <c r="AB44" s="14"/>
      <c r="AC44" s="14"/>
      <c r="AD44" s="14"/>
      <c r="AE44" s="14"/>
      <c r="AF44" s="14"/>
    </row>
    <row r="45" spans="2:32">
      <c r="B45" s="232">
        <v>18</v>
      </c>
      <c r="C45" s="285"/>
      <c r="D45" s="266"/>
      <c r="E45" s="266"/>
      <c r="F45" s="266"/>
      <c r="G45" s="267"/>
      <c r="H45" s="229"/>
      <c r="I45" s="230"/>
      <c r="J45" s="44"/>
      <c r="K45" s="44"/>
      <c r="L45" s="44"/>
      <c r="M45" s="44"/>
      <c r="T45" s="14"/>
      <c r="U45" s="14"/>
      <c r="V45" s="14"/>
      <c r="W45" s="14"/>
      <c r="X45" s="14"/>
      <c r="Y45" s="14"/>
      <c r="Z45" s="14"/>
      <c r="AA45" s="14"/>
      <c r="AB45" s="14"/>
      <c r="AC45" s="14"/>
      <c r="AD45" s="14"/>
      <c r="AE45" s="14"/>
      <c r="AF45" s="14"/>
    </row>
    <row r="46" spans="2:32">
      <c r="B46" s="232">
        <v>19</v>
      </c>
      <c r="C46" s="268"/>
      <c r="D46" s="268"/>
      <c r="E46" s="268"/>
      <c r="F46" s="268"/>
      <c r="G46" s="268"/>
      <c r="H46" s="229"/>
      <c r="I46" s="230"/>
      <c r="J46" s="44"/>
      <c r="K46" s="44"/>
      <c r="L46" s="44"/>
      <c r="M46" s="44"/>
      <c r="T46" s="14"/>
      <c r="U46" s="14"/>
      <c r="V46" s="14"/>
      <c r="W46" s="14"/>
      <c r="X46" s="14"/>
      <c r="Y46" s="14"/>
      <c r="Z46" s="14"/>
      <c r="AA46" s="14"/>
      <c r="AB46" s="14"/>
      <c r="AC46" s="14"/>
      <c r="AD46" s="14"/>
      <c r="AE46" s="14"/>
      <c r="AF46" s="14"/>
    </row>
    <row r="47" spans="2:32">
      <c r="B47" s="232">
        <v>20</v>
      </c>
      <c r="C47" s="285"/>
      <c r="D47" s="266"/>
      <c r="E47" s="266"/>
      <c r="F47" s="266"/>
      <c r="G47" s="267"/>
      <c r="H47" s="229"/>
      <c r="I47" s="230"/>
      <c r="J47" s="44"/>
      <c r="K47" s="44"/>
      <c r="L47" s="44"/>
      <c r="M47" s="44"/>
      <c r="T47" s="14"/>
      <c r="U47" s="14"/>
      <c r="V47" s="14"/>
      <c r="W47" s="14"/>
      <c r="X47" s="14"/>
      <c r="Y47" s="14"/>
      <c r="Z47" s="14"/>
      <c r="AA47" s="14"/>
      <c r="AB47" s="14"/>
      <c r="AC47" s="14"/>
      <c r="AD47" s="14"/>
      <c r="AE47" s="14"/>
      <c r="AF47" s="14"/>
    </row>
    <row r="48" spans="2:32">
      <c r="B48" s="232">
        <v>21</v>
      </c>
      <c r="C48" s="285"/>
      <c r="D48" s="266"/>
      <c r="E48" s="266"/>
      <c r="F48" s="266"/>
      <c r="G48" s="267"/>
      <c r="H48" s="229"/>
      <c r="I48" s="230"/>
      <c r="J48" s="44"/>
      <c r="K48" s="44"/>
      <c r="L48" s="44"/>
      <c r="M48" s="44"/>
      <c r="T48" s="14"/>
      <c r="U48" s="14"/>
      <c r="V48" s="14"/>
      <c r="W48" s="14"/>
      <c r="X48" s="14"/>
      <c r="Y48" s="14"/>
      <c r="Z48" s="14"/>
      <c r="AA48" s="14"/>
      <c r="AB48" s="14"/>
      <c r="AC48" s="14"/>
      <c r="AD48" s="14"/>
      <c r="AE48" s="14"/>
      <c r="AF48" s="14"/>
    </row>
    <row r="49" spans="2:32">
      <c r="B49" s="232">
        <v>22</v>
      </c>
      <c r="C49" s="268"/>
      <c r="D49" s="268"/>
      <c r="E49" s="268"/>
      <c r="F49" s="268"/>
      <c r="G49" s="268"/>
      <c r="H49" s="229"/>
      <c r="I49" s="230"/>
      <c r="J49" s="44"/>
      <c r="K49" s="44"/>
      <c r="L49" s="44"/>
      <c r="M49" s="44"/>
      <c r="T49" s="14"/>
      <c r="U49" s="14"/>
      <c r="V49" s="14"/>
      <c r="W49" s="14"/>
      <c r="X49" s="14"/>
      <c r="Y49" s="14"/>
      <c r="Z49" s="14"/>
      <c r="AA49" s="14"/>
      <c r="AB49" s="14"/>
      <c r="AC49" s="14"/>
      <c r="AD49" s="14"/>
      <c r="AE49" s="14"/>
      <c r="AF49" s="14"/>
    </row>
    <row r="50" spans="2:32">
      <c r="B50" s="232">
        <v>23</v>
      </c>
      <c r="C50" s="285"/>
      <c r="D50" s="266"/>
      <c r="E50" s="266"/>
      <c r="F50" s="266"/>
      <c r="G50" s="267"/>
      <c r="H50" s="229"/>
      <c r="I50" s="230"/>
      <c r="J50" s="44"/>
      <c r="K50" s="44"/>
      <c r="L50" s="44"/>
      <c r="M50" s="44"/>
      <c r="T50" s="14"/>
      <c r="U50" s="14"/>
      <c r="V50" s="14"/>
      <c r="W50" s="14"/>
      <c r="X50" s="14"/>
      <c r="Y50" s="14"/>
      <c r="Z50" s="14"/>
      <c r="AA50" s="14"/>
      <c r="AB50" s="14"/>
      <c r="AC50" s="14"/>
      <c r="AD50" s="14"/>
      <c r="AE50" s="14"/>
      <c r="AF50" s="14"/>
    </row>
    <row r="51" spans="2:32">
      <c r="B51" s="232">
        <v>24</v>
      </c>
      <c r="C51" s="285"/>
      <c r="D51" s="266"/>
      <c r="E51" s="266"/>
      <c r="F51" s="266"/>
      <c r="G51" s="267"/>
      <c r="H51" s="229"/>
      <c r="I51" s="230"/>
      <c r="J51" s="44"/>
      <c r="K51" s="44"/>
      <c r="L51" s="44"/>
      <c r="M51" s="44"/>
      <c r="T51" s="14"/>
      <c r="U51" s="14"/>
      <c r="V51" s="14"/>
      <c r="W51" s="14"/>
      <c r="X51" s="14"/>
      <c r="Y51" s="14"/>
      <c r="Z51" s="14"/>
      <c r="AA51" s="14"/>
      <c r="AB51" s="14"/>
      <c r="AC51" s="14"/>
      <c r="AD51" s="14"/>
      <c r="AE51" s="14"/>
      <c r="AF51" s="14"/>
    </row>
    <row r="52" spans="2:32">
      <c r="B52" s="232">
        <v>25</v>
      </c>
      <c r="C52" s="268"/>
      <c r="D52" s="268"/>
      <c r="E52" s="268"/>
      <c r="F52" s="268"/>
      <c r="G52" s="268"/>
      <c r="H52" s="229"/>
      <c r="I52" s="230"/>
      <c r="J52" s="44"/>
      <c r="K52" s="44"/>
      <c r="L52" s="44"/>
      <c r="M52" s="44"/>
      <c r="T52" s="14"/>
      <c r="U52" s="14"/>
      <c r="V52" s="14"/>
      <c r="W52" s="14"/>
      <c r="X52" s="14"/>
      <c r="Y52" s="14"/>
      <c r="Z52" s="14"/>
      <c r="AA52" s="14"/>
      <c r="AB52" s="14"/>
      <c r="AC52" s="14"/>
      <c r="AD52" s="14"/>
      <c r="AE52" s="14"/>
      <c r="AF52" s="14"/>
    </row>
    <row r="53" spans="2:32">
      <c r="B53" s="232">
        <v>26</v>
      </c>
      <c r="C53" s="285"/>
      <c r="D53" s="266"/>
      <c r="E53" s="266"/>
      <c r="F53" s="266"/>
      <c r="G53" s="267"/>
      <c r="H53" s="229"/>
      <c r="I53" s="230"/>
      <c r="J53" s="44"/>
      <c r="K53" s="44"/>
      <c r="L53" s="44"/>
      <c r="M53" s="44"/>
      <c r="T53" s="14"/>
      <c r="U53" s="14"/>
      <c r="V53" s="14"/>
      <c r="W53" s="14"/>
      <c r="X53" s="14"/>
      <c r="Y53" s="14"/>
      <c r="Z53" s="14"/>
      <c r="AA53" s="14"/>
      <c r="AB53" s="14"/>
      <c r="AC53" s="14"/>
      <c r="AD53" s="14"/>
      <c r="AE53" s="14"/>
      <c r="AF53" s="14"/>
    </row>
    <row r="54" spans="2:32">
      <c r="B54" s="232">
        <v>27</v>
      </c>
      <c r="C54" s="285"/>
      <c r="D54" s="266"/>
      <c r="E54" s="266"/>
      <c r="F54" s="266"/>
      <c r="G54" s="267"/>
      <c r="H54" s="229"/>
      <c r="I54" s="230"/>
      <c r="J54" s="44"/>
      <c r="K54" s="44"/>
      <c r="L54" s="44"/>
      <c r="M54" s="44"/>
      <c r="T54" s="14"/>
      <c r="U54" s="14"/>
      <c r="V54" s="14"/>
      <c r="W54" s="14"/>
      <c r="X54" s="14"/>
      <c r="Y54" s="14"/>
      <c r="Z54" s="14"/>
      <c r="AA54" s="14"/>
      <c r="AB54" s="14"/>
      <c r="AC54" s="14"/>
      <c r="AD54" s="14"/>
      <c r="AE54" s="14"/>
      <c r="AF54" s="14"/>
    </row>
    <row r="55" spans="2:32">
      <c r="B55" s="232">
        <v>28</v>
      </c>
      <c r="C55" s="268"/>
      <c r="D55" s="268"/>
      <c r="E55" s="268"/>
      <c r="F55" s="268"/>
      <c r="G55" s="268"/>
      <c r="H55" s="229"/>
      <c r="I55" s="230"/>
      <c r="J55" s="44"/>
      <c r="K55" s="44"/>
      <c r="L55" s="44"/>
      <c r="M55" s="44"/>
      <c r="T55" s="14"/>
      <c r="U55" s="14"/>
      <c r="V55" s="14"/>
      <c r="W55" s="14"/>
      <c r="X55" s="14"/>
      <c r="Y55" s="14"/>
      <c r="Z55" s="14"/>
      <c r="AA55" s="14"/>
      <c r="AB55" s="14"/>
      <c r="AC55" s="14"/>
      <c r="AD55" s="14"/>
      <c r="AE55" s="14"/>
      <c r="AF55" s="14"/>
    </row>
    <row r="56" spans="2:32">
      <c r="B56" s="232">
        <v>29</v>
      </c>
      <c r="C56" s="285"/>
      <c r="D56" s="266"/>
      <c r="E56" s="266"/>
      <c r="F56" s="266"/>
      <c r="G56" s="267"/>
      <c r="H56" s="229"/>
      <c r="I56" s="230"/>
      <c r="J56" s="44"/>
      <c r="K56" s="44"/>
      <c r="L56" s="44"/>
      <c r="M56" s="44"/>
      <c r="T56" s="14"/>
      <c r="U56" s="14"/>
      <c r="V56" s="14"/>
      <c r="W56" s="14"/>
      <c r="X56" s="14"/>
      <c r="Y56" s="14"/>
      <c r="Z56" s="14"/>
      <c r="AA56" s="14"/>
      <c r="AB56" s="14"/>
      <c r="AC56" s="14"/>
      <c r="AD56" s="14"/>
      <c r="AE56" s="14"/>
      <c r="AF56" s="14"/>
    </row>
    <row r="57" spans="2:32">
      <c r="B57" s="232">
        <v>30</v>
      </c>
      <c r="C57" s="285"/>
      <c r="D57" s="266"/>
      <c r="E57" s="266"/>
      <c r="F57" s="266"/>
      <c r="G57" s="267"/>
      <c r="H57" s="229"/>
      <c r="I57" s="230"/>
      <c r="J57" s="44"/>
      <c r="K57" s="44"/>
      <c r="L57" s="44"/>
      <c r="M57" s="44"/>
      <c r="T57" s="14"/>
      <c r="U57" s="14"/>
      <c r="V57" s="14"/>
      <c r="W57" s="14"/>
      <c r="X57" s="14"/>
      <c r="Y57" s="14"/>
      <c r="Z57" s="14"/>
      <c r="AA57" s="14"/>
      <c r="AB57" s="14"/>
      <c r="AC57" s="14"/>
      <c r="AD57" s="14"/>
      <c r="AE57" s="14"/>
      <c r="AF57" s="14"/>
    </row>
    <row r="58" spans="2:32">
      <c r="B58" s="232">
        <v>31</v>
      </c>
      <c r="C58" s="268"/>
      <c r="D58" s="268"/>
      <c r="E58" s="268"/>
      <c r="F58" s="268"/>
      <c r="G58" s="268"/>
      <c r="H58" s="229"/>
      <c r="I58" s="230"/>
      <c r="J58" s="44"/>
      <c r="K58" s="44"/>
      <c r="L58" s="44"/>
      <c r="M58" s="44"/>
      <c r="T58" s="14"/>
      <c r="U58" s="14"/>
      <c r="V58" s="14"/>
      <c r="W58" s="14"/>
      <c r="X58" s="14"/>
      <c r="Y58" s="14"/>
      <c r="Z58" s="14"/>
      <c r="AA58" s="14"/>
      <c r="AB58" s="14"/>
      <c r="AC58" s="14"/>
      <c r="AD58" s="14"/>
      <c r="AE58" s="14"/>
      <c r="AF58" s="14"/>
    </row>
    <row r="59" spans="2:32">
      <c r="B59" s="232">
        <v>32</v>
      </c>
      <c r="C59" s="285"/>
      <c r="D59" s="266"/>
      <c r="E59" s="266"/>
      <c r="F59" s="266"/>
      <c r="G59" s="267"/>
      <c r="H59" s="229"/>
      <c r="I59" s="230"/>
      <c r="J59" s="44"/>
      <c r="K59" s="44"/>
      <c r="L59" s="44"/>
      <c r="M59" s="44"/>
      <c r="T59" s="14"/>
      <c r="U59" s="14"/>
      <c r="V59" s="14"/>
      <c r="W59" s="14"/>
      <c r="X59" s="14"/>
      <c r="Y59" s="14"/>
      <c r="Z59" s="14"/>
      <c r="AA59" s="14"/>
      <c r="AB59" s="14"/>
      <c r="AC59" s="14"/>
      <c r="AD59" s="14"/>
      <c r="AE59" s="14"/>
      <c r="AF59" s="14"/>
    </row>
    <row r="60" spans="2:32">
      <c r="B60" s="232">
        <v>33</v>
      </c>
      <c r="C60" s="285"/>
      <c r="D60" s="266"/>
      <c r="E60" s="266"/>
      <c r="F60" s="266"/>
      <c r="G60" s="267"/>
      <c r="H60" s="229"/>
      <c r="I60" s="230"/>
      <c r="J60" s="44"/>
      <c r="K60" s="44"/>
      <c r="L60" s="44"/>
      <c r="M60" s="44"/>
      <c r="T60" s="14"/>
      <c r="U60" s="14"/>
      <c r="V60" s="14"/>
      <c r="W60" s="14"/>
      <c r="X60" s="14"/>
      <c r="Y60" s="14"/>
      <c r="Z60" s="14"/>
      <c r="AA60" s="14"/>
      <c r="AB60" s="14"/>
      <c r="AC60" s="14"/>
      <c r="AD60" s="14"/>
      <c r="AE60" s="14"/>
      <c r="AF60" s="14"/>
    </row>
    <row r="61" spans="2:32">
      <c r="B61" s="232">
        <v>34</v>
      </c>
      <c r="C61" s="268"/>
      <c r="D61" s="268"/>
      <c r="E61" s="268"/>
      <c r="F61" s="268"/>
      <c r="G61" s="268"/>
      <c r="H61" s="229"/>
      <c r="I61" s="230"/>
      <c r="J61" s="44"/>
      <c r="K61" s="44"/>
      <c r="L61" s="44"/>
      <c r="M61" s="44"/>
      <c r="T61" s="14"/>
      <c r="U61" s="14"/>
      <c r="V61" s="14"/>
      <c r="W61" s="14"/>
      <c r="X61" s="14"/>
      <c r="Y61" s="14"/>
      <c r="Z61" s="14"/>
      <c r="AA61" s="14"/>
      <c r="AB61" s="14"/>
      <c r="AC61" s="14"/>
      <c r="AD61" s="14"/>
      <c r="AE61" s="14"/>
      <c r="AF61" s="14"/>
    </row>
    <row r="62" spans="2:32">
      <c r="B62" s="232">
        <v>35</v>
      </c>
      <c r="C62" s="285"/>
      <c r="D62" s="266"/>
      <c r="E62" s="266"/>
      <c r="F62" s="266"/>
      <c r="G62" s="267"/>
      <c r="H62" s="229"/>
      <c r="I62" s="230"/>
      <c r="J62" s="44"/>
      <c r="K62" s="44"/>
      <c r="L62" s="44"/>
      <c r="M62" s="44"/>
      <c r="T62" s="14"/>
      <c r="U62" s="14"/>
      <c r="V62" s="14"/>
      <c r="W62" s="14"/>
      <c r="X62" s="14"/>
      <c r="Y62" s="14"/>
      <c r="Z62" s="14"/>
      <c r="AA62" s="14"/>
      <c r="AB62" s="14"/>
      <c r="AC62" s="14"/>
      <c r="AD62" s="14"/>
      <c r="AE62" s="14"/>
      <c r="AF62" s="14"/>
    </row>
    <row r="63" spans="2:32">
      <c r="B63" s="232">
        <v>36</v>
      </c>
      <c r="C63" s="285"/>
      <c r="D63" s="266"/>
      <c r="E63" s="266"/>
      <c r="F63" s="266"/>
      <c r="G63" s="267"/>
      <c r="H63" s="229"/>
      <c r="I63" s="230"/>
      <c r="J63" s="44"/>
      <c r="K63" s="44"/>
      <c r="L63" s="44"/>
      <c r="M63" s="44"/>
      <c r="T63" s="14"/>
      <c r="U63" s="14"/>
      <c r="V63" s="14"/>
      <c r="W63" s="14"/>
      <c r="X63" s="14"/>
      <c r="Y63" s="14"/>
      <c r="Z63" s="14"/>
      <c r="AA63" s="14"/>
      <c r="AB63" s="14"/>
      <c r="AC63" s="14"/>
      <c r="AD63" s="14"/>
      <c r="AE63" s="14"/>
      <c r="AF63" s="14"/>
    </row>
    <row r="64" spans="2:32">
      <c r="B64" s="232">
        <v>37</v>
      </c>
      <c r="C64" s="268"/>
      <c r="D64" s="268"/>
      <c r="E64" s="268"/>
      <c r="F64" s="268"/>
      <c r="G64" s="268"/>
      <c r="H64" s="229"/>
      <c r="I64" s="230"/>
      <c r="J64" s="44"/>
      <c r="K64" s="44"/>
      <c r="L64" s="44"/>
      <c r="M64" s="44"/>
      <c r="T64" s="14"/>
      <c r="U64" s="14"/>
      <c r="V64" s="14"/>
      <c r="W64" s="14"/>
      <c r="X64" s="14"/>
      <c r="Y64" s="14"/>
      <c r="Z64" s="14"/>
      <c r="AA64" s="14"/>
      <c r="AB64" s="14"/>
      <c r="AC64" s="14"/>
      <c r="AD64" s="14"/>
      <c r="AE64" s="14"/>
      <c r="AF64" s="14"/>
    </row>
    <row r="65" spans="2:32">
      <c r="B65" s="232">
        <v>38</v>
      </c>
      <c r="C65" s="285"/>
      <c r="D65" s="266"/>
      <c r="E65" s="266"/>
      <c r="F65" s="266"/>
      <c r="G65" s="267"/>
      <c r="H65" s="229"/>
      <c r="I65" s="230"/>
      <c r="J65" s="44"/>
      <c r="K65" s="44"/>
      <c r="L65" s="44"/>
      <c r="M65" s="44"/>
      <c r="T65" s="14"/>
      <c r="U65" s="14"/>
      <c r="V65" s="14"/>
      <c r="W65" s="14"/>
      <c r="X65" s="14"/>
      <c r="Y65" s="14"/>
      <c r="Z65" s="14"/>
      <c r="AA65" s="14"/>
      <c r="AB65" s="14"/>
      <c r="AC65" s="14"/>
      <c r="AD65" s="14"/>
      <c r="AE65" s="14"/>
      <c r="AF65" s="14"/>
    </row>
    <row r="66" spans="2:32">
      <c r="B66" s="232">
        <v>39</v>
      </c>
      <c r="C66" s="285"/>
      <c r="D66" s="266"/>
      <c r="E66" s="266"/>
      <c r="F66" s="266"/>
      <c r="G66" s="267"/>
      <c r="H66" s="229"/>
      <c r="I66" s="230"/>
      <c r="J66" s="44"/>
      <c r="K66" s="44"/>
      <c r="L66" s="44"/>
      <c r="M66" s="44"/>
      <c r="T66" s="14"/>
      <c r="U66" s="14"/>
      <c r="V66" s="14"/>
      <c r="W66" s="14"/>
      <c r="X66" s="14"/>
      <c r="Y66" s="14"/>
      <c r="Z66" s="14"/>
      <c r="AA66" s="14"/>
      <c r="AB66" s="14"/>
      <c r="AC66" s="14"/>
      <c r="AD66" s="14"/>
      <c r="AE66" s="14"/>
      <c r="AF66" s="14"/>
    </row>
    <row r="67" spans="2:32">
      <c r="B67" s="232">
        <v>40</v>
      </c>
      <c r="C67" s="268"/>
      <c r="D67" s="268"/>
      <c r="E67" s="268"/>
      <c r="F67" s="268"/>
      <c r="G67" s="268"/>
      <c r="H67" s="229"/>
      <c r="I67" s="230"/>
      <c r="J67" s="44"/>
      <c r="K67" s="44"/>
      <c r="L67" s="44"/>
      <c r="M67" s="44"/>
      <c r="T67" s="14"/>
      <c r="U67" s="14"/>
      <c r="V67" s="14"/>
      <c r="W67" s="14"/>
      <c r="X67" s="14"/>
      <c r="Y67" s="14"/>
      <c r="Z67" s="14"/>
      <c r="AA67" s="14"/>
      <c r="AB67" s="14"/>
      <c r="AC67" s="14"/>
      <c r="AD67" s="14"/>
      <c r="AE67" s="14"/>
      <c r="AF67" s="14"/>
    </row>
    <row r="68" spans="2:32">
      <c r="B68" s="232">
        <v>41</v>
      </c>
      <c r="C68" s="285"/>
      <c r="D68" s="266"/>
      <c r="E68" s="266"/>
      <c r="F68" s="266"/>
      <c r="G68" s="267"/>
      <c r="H68" s="229"/>
      <c r="I68" s="230"/>
      <c r="J68" s="44"/>
      <c r="K68" s="44"/>
      <c r="L68" s="44"/>
      <c r="M68" s="44"/>
      <c r="T68" s="14"/>
      <c r="U68" s="14"/>
      <c r="V68" s="14"/>
      <c r="W68" s="14"/>
      <c r="X68" s="14"/>
      <c r="Y68" s="14"/>
      <c r="Z68" s="14"/>
      <c r="AA68" s="14"/>
      <c r="AB68" s="14"/>
      <c r="AC68" s="14"/>
      <c r="AD68" s="14"/>
      <c r="AE68" s="14"/>
      <c r="AF68" s="14"/>
    </row>
    <row r="69" spans="2:32">
      <c r="B69" s="232">
        <v>42</v>
      </c>
      <c r="C69" s="285"/>
      <c r="D69" s="266"/>
      <c r="E69" s="266"/>
      <c r="F69" s="266"/>
      <c r="G69" s="267"/>
      <c r="H69" s="229"/>
      <c r="I69" s="230"/>
      <c r="J69" s="44"/>
      <c r="K69" s="44"/>
      <c r="L69" s="44"/>
      <c r="M69" s="44"/>
      <c r="T69" s="14"/>
      <c r="U69" s="14"/>
      <c r="V69" s="14"/>
      <c r="W69" s="14"/>
      <c r="X69" s="14"/>
      <c r="Y69" s="14"/>
      <c r="Z69" s="14"/>
      <c r="AA69" s="14"/>
      <c r="AB69" s="14"/>
      <c r="AC69" s="14"/>
      <c r="AD69" s="14"/>
      <c r="AE69" s="14"/>
      <c r="AF69" s="14"/>
    </row>
    <row r="70" spans="2:32">
      <c r="B70" s="232">
        <v>43</v>
      </c>
      <c r="C70" s="268"/>
      <c r="D70" s="268"/>
      <c r="E70" s="268"/>
      <c r="F70" s="268"/>
      <c r="G70" s="268"/>
      <c r="H70" s="229"/>
      <c r="I70" s="230"/>
      <c r="J70" s="44"/>
      <c r="K70" s="44"/>
      <c r="L70" s="44"/>
      <c r="M70" s="44"/>
      <c r="T70" s="14"/>
      <c r="U70" s="14"/>
      <c r="V70" s="14"/>
      <c r="W70" s="14"/>
      <c r="X70" s="14"/>
      <c r="Y70" s="14"/>
      <c r="Z70" s="14"/>
      <c r="AA70" s="14"/>
      <c r="AB70" s="14"/>
      <c r="AC70" s="14"/>
      <c r="AD70" s="14"/>
      <c r="AE70" s="14"/>
      <c r="AF70" s="14"/>
    </row>
    <row r="71" spans="2:32">
      <c r="B71" s="232">
        <v>44</v>
      </c>
      <c r="C71" s="285"/>
      <c r="D71" s="266"/>
      <c r="E71" s="266"/>
      <c r="F71" s="266"/>
      <c r="G71" s="267"/>
      <c r="H71" s="229"/>
      <c r="I71" s="230"/>
      <c r="J71" s="44"/>
      <c r="K71" s="44"/>
      <c r="L71" s="44"/>
      <c r="M71" s="44"/>
      <c r="T71" s="14"/>
      <c r="U71" s="14"/>
      <c r="V71" s="14"/>
      <c r="W71" s="14"/>
      <c r="X71" s="14"/>
      <c r="Y71" s="14"/>
      <c r="Z71" s="14"/>
      <c r="AA71" s="14"/>
      <c r="AB71" s="14"/>
      <c r="AC71" s="14"/>
      <c r="AD71" s="14"/>
      <c r="AE71" s="14"/>
      <c r="AF71" s="14"/>
    </row>
    <row r="72" spans="2:32">
      <c r="B72" s="232">
        <v>45</v>
      </c>
      <c r="C72" s="285"/>
      <c r="D72" s="266"/>
      <c r="E72" s="266"/>
      <c r="F72" s="266"/>
      <c r="G72" s="267"/>
      <c r="H72" s="229"/>
      <c r="I72" s="230"/>
      <c r="J72" s="44"/>
      <c r="K72" s="44"/>
      <c r="L72" s="44"/>
      <c r="M72" s="44"/>
      <c r="T72" s="14"/>
      <c r="U72" s="14"/>
      <c r="V72" s="14"/>
      <c r="W72" s="14"/>
      <c r="X72" s="14"/>
      <c r="Y72" s="14"/>
      <c r="Z72" s="14"/>
      <c r="AA72" s="14"/>
      <c r="AB72" s="14"/>
      <c r="AC72" s="14"/>
      <c r="AD72" s="14"/>
      <c r="AE72" s="14"/>
      <c r="AF72" s="14"/>
    </row>
    <row r="73" spans="2:32">
      <c r="B73" s="232">
        <v>46</v>
      </c>
      <c r="C73" s="268"/>
      <c r="D73" s="268"/>
      <c r="E73" s="268"/>
      <c r="F73" s="268"/>
      <c r="G73" s="268"/>
      <c r="H73" s="229"/>
      <c r="I73" s="230"/>
      <c r="J73" s="44"/>
      <c r="K73" s="44"/>
      <c r="L73" s="44"/>
      <c r="M73" s="44"/>
      <c r="T73" s="14"/>
      <c r="U73" s="14"/>
      <c r="V73" s="14"/>
      <c r="W73" s="14"/>
      <c r="X73" s="14"/>
      <c r="Y73" s="14"/>
      <c r="Z73" s="14"/>
      <c r="AA73" s="14"/>
      <c r="AB73" s="14"/>
      <c r="AC73" s="14"/>
      <c r="AD73" s="14"/>
      <c r="AE73" s="14"/>
      <c r="AF73" s="14"/>
    </row>
    <row r="74" spans="2:32">
      <c r="B74" s="232">
        <v>47</v>
      </c>
      <c r="C74" s="285"/>
      <c r="D74" s="266"/>
      <c r="E74" s="266"/>
      <c r="F74" s="266"/>
      <c r="G74" s="267"/>
      <c r="H74" s="229"/>
      <c r="I74" s="230"/>
      <c r="J74" s="44"/>
      <c r="K74" s="44"/>
      <c r="L74" s="44"/>
      <c r="M74" s="44"/>
      <c r="T74" s="14"/>
      <c r="U74" s="14"/>
      <c r="V74" s="14"/>
      <c r="W74" s="14"/>
      <c r="X74" s="14"/>
      <c r="Y74" s="14"/>
      <c r="Z74" s="14"/>
      <c r="AA74" s="14"/>
      <c r="AB74" s="14"/>
      <c r="AC74" s="14"/>
      <c r="AD74" s="14"/>
      <c r="AE74" s="14"/>
      <c r="AF74" s="14"/>
    </row>
    <row r="75" spans="2:32">
      <c r="B75" s="232">
        <v>48</v>
      </c>
      <c r="C75" s="285"/>
      <c r="D75" s="266"/>
      <c r="E75" s="266"/>
      <c r="F75" s="266"/>
      <c r="G75" s="267"/>
      <c r="H75" s="229"/>
      <c r="I75" s="230"/>
      <c r="J75" s="44"/>
      <c r="K75" s="44"/>
      <c r="L75" s="44"/>
      <c r="M75" s="44"/>
      <c r="T75" s="14"/>
      <c r="U75" s="14"/>
      <c r="V75" s="14"/>
      <c r="W75" s="14"/>
      <c r="X75" s="14"/>
      <c r="Y75" s="14"/>
      <c r="Z75" s="14"/>
      <c r="AA75" s="14"/>
      <c r="AB75" s="14"/>
      <c r="AC75" s="14"/>
      <c r="AD75" s="14"/>
      <c r="AE75" s="14"/>
      <c r="AF75" s="14"/>
    </row>
    <row r="76" spans="2:32">
      <c r="B76" s="232">
        <v>49</v>
      </c>
      <c r="C76" s="268"/>
      <c r="D76" s="268"/>
      <c r="E76" s="268"/>
      <c r="F76" s="268"/>
      <c r="G76" s="268"/>
      <c r="H76" s="229"/>
      <c r="I76" s="230"/>
      <c r="J76" s="44"/>
      <c r="K76" s="44"/>
      <c r="L76" s="44"/>
      <c r="M76" s="44"/>
      <c r="T76" s="14"/>
      <c r="U76" s="14"/>
      <c r="V76" s="14"/>
      <c r="W76" s="14"/>
      <c r="X76" s="14"/>
      <c r="Y76" s="14"/>
      <c r="Z76" s="14"/>
      <c r="AA76" s="14"/>
      <c r="AB76" s="14"/>
      <c r="AC76" s="14"/>
      <c r="AD76" s="14"/>
      <c r="AE76" s="14"/>
      <c r="AF76" s="14"/>
    </row>
    <row r="77" spans="2:32">
      <c r="B77" s="232">
        <v>50</v>
      </c>
      <c r="C77" s="285"/>
      <c r="D77" s="266"/>
      <c r="E77" s="266"/>
      <c r="F77" s="266"/>
      <c r="G77" s="267"/>
      <c r="H77" s="229"/>
      <c r="I77" s="230"/>
      <c r="J77" s="44"/>
      <c r="K77" s="44"/>
      <c r="L77" s="44"/>
      <c r="M77" s="44"/>
      <c r="T77" s="14"/>
      <c r="U77" s="14"/>
      <c r="V77" s="14"/>
      <c r="W77" s="14"/>
      <c r="X77" s="14"/>
      <c r="Y77" s="14"/>
      <c r="Z77" s="14"/>
      <c r="AA77" s="14"/>
      <c r="AB77" s="14"/>
      <c r="AC77" s="14"/>
      <c r="AD77" s="14"/>
      <c r="AE77" s="14"/>
      <c r="AF77" s="14"/>
    </row>
    <row r="78" spans="2:32">
      <c r="B78" s="232">
        <v>51</v>
      </c>
      <c r="C78" s="285"/>
      <c r="D78" s="266"/>
      <c r="E78" s="266"/>
      <c r="F78" s="266"/>
      <c r="G78" s="267"/>
      <c r="H78" s="229"/>
      <c r="I78" s="230"/>
      <c r="J78" s="44"/>
      <c r="K78" s="44"/>
      <c r="L78" s="44"/>
      <c r="M78" s="44"/>
      <c r="T78" s="14"/>
      <c r="U78" s="14"/>
      <c r="V78" s="14"/>
      <c r="W78" s="14"/>
      <c r="X78" s="14"/>
      <c r="Y78" s="14"/>
      <c r="Z78" s="14"/>
      <c r="AA78" s="14"/>
      <c r="AB78" s="14"/>
      <c r="AC78" s="14"/>
      <c r="AD78" s="14"/>
      <c r="AE78" s="14"/>
      <c r="AF78" s="14"/>
    </row>
    <row r="79" spans="2:32">
      <c r="B79" s="232">
        <v>52</v>
      </c>
      <c r="C79" s="268"/>
      <c r="D79" s="268"/>
      <c r="E79" s="268"/>
      <c r="F79" s="268"/>
      <c r="G79" s="268"/>
      <c r="H79" s="229"/>
      <c r="I79" s="230"/>
      <c r="J79" s="44"/>
      <c r="K79" s="44"/>
      <c r="L79" s="44"/>
      <c r="M79" s="44"/>
      <c r="T79" s="14"/>
      <c r="U79" s="14"/>
      <c r="V79" s="14"/>
      <c r="W79" s="14"/>
      <c r="X79" s="14"/>
      <c r="Y79" s="14"/>
      <c r="Z79" s="14"/>
      <c r="AA79" s="14"/>
      <c r="AB79" s="14"/>
      <c r="AC79" s="14"/>
      <c r="AD79" s="14"/>
      <c r="AE79" s="14"/>
      <c r="AF79" s="14"/>
    </row>
    <row r="80" spans="2:32">
      <c r="B80" s="232">
        <v>53</v>
      </c>
      <c r="C80" s="285"/>
      <c r="D80" s="266"/>
      <c r="E80" s="266"/>
      <c r="F80" s="266"/>
      <c r="G80" s="267"/>
      <c r="H80" s="229"/>
      <c r="I80" s="230"/>
      <c r="J80" s="44"/>
      <c r="K80" s="44"/>
      <c r="L80" s="44"/>
      <c r="M80" s="44"/>
      <c r="T80" s="14"/>
      <c r="U80" s="14"/>
      <c r="V80" s="14"/>
      <c r="W80" s="14"/>
      <c r="X80" s="14"/>
      <c r="Y80" s="14"/>
      <c r="Z80" s="14"/>
      <c r="AA80" s="14"/>
      <c r="AB80" s="14"/>
      <c r="AC80" s="14"/>
      <c r="AD80" s="14"/>
      <c r="AE80" s="14"/>
      <c r="AF80" s="14"/>
    </row>
    <row r="81" spans="2:32">
      <c r="B81" s="232">
        <v>54</v>
      </c>
      <c r="C81" s="285"/>
      <c r="D81" s="266"/>
      <c r="E81" s="266"/>
      <c r="F81" s="266"/>
      <c r="G81" s="267"/>
      <c r="H81" s="229"/>
      <c r="I81" s="230"/>
      <c r="J81" s="44"/>
      <c r="K81" s="44"/>
      <c r="L81" s="44"/>
      <c r="M81" s="44"/>
      <c r="T81" s="14"/>
      <c r="U81" s="14"/>
      <c r="V81" s="14"/>
      <c r="W81" s="14"/>
      <c r="X81" s="14"/>
      <c r="Y81" s="14"/>
      <c r="Z81" s="14"/>
      <c r="AA81" s="14"/>
      <c r="AB81" s="14"/>
      <c r="AC81" s="14"/>
      <c r="AD81" s="14"/>
      <c r="AE81" s="14"/>
      <c r="AF81" s="14"/>
    </row>
    <row r="82" spans="2:32">
      <c r="B82" s="232">
        <v>55</v>
      </c>
      <c r="C82" s="268"/>
      <c r="D82" s="268"/>
      <c r="E82" s="268"/>
      <c r="F82" s="268"/>
      <c r="G82" s="268"/>
      <c r="H82" s="229"/>
      <c r="I82" s="230"/>
      <c r="J82" s="44"/>
      <c r="K82" s="44"/>
      <c r="L82" s="44"/>
      <c r="M82" s="44"/>
      <c r="T82" s="14"/>
      <c r="U82" s="14"/>
      <c r="V82" s="14"/>
      <c r="W82" s="14"/>
      <c r="X82" s="14"/>
      <c r="Y82" s="14"/>
      <c r="Z82" s="14"/>
      <c r="AA82" s="14"/>
      <c r="AB82" s="14"/>
      <c r="AC82" s="14"/>
      <c r="AD82" s="14"/>
      <c r="AE82" s="14"/>
      <c r="AF82" s="14"/>
    </row>
    <row r="83" spans="2:32">
      <c r="B83" s="232">
        <v>56</v>
      </c>
      <c r="C83" s="285"/>
      <c r="D83" s="266"/>
      <c r="E83" s="266"/>
      <c r="F83" s="266"/>
      <c r="G83" s="267"/>
      <c r="H83" s="229"/>
      <c r="I83" s="230"/>
      <c r="J83" s="44"/>
      <c r="K83" s="44"/>
      <c r="L83" s="44"/>
      <c r="M83" s="44"/>
      <c r="T83" s="14"/>
      <c r="U83" s="14"/>
      <c r="V83" s="14"/>
      <c r="W83" s="14"/>
      <c r="X83" s="14"/>
      <c r="Y83" s="14"/>
      <c r="Z83" s="14"/>
      <c r="AA83" s="14"/>
      <c r="AB83" s="14"/>
      <c r="AC83" s="14"/>
      <c r="AD83" s="14"/>
      <c r="AE83" s="14"/>
      <c r="AF83" s="14"/>
    </row>
    <row r="84" spans="2:32">
      <c r="B84" s="232">
        <v>57</v>
      </c>
      <c r="C84" s="285"/>
      <c r="D84" s="266"/>
      <c r="E84" s="266"/>
      <c r="F84" s="266"/>
      <c r="G84" s="267"/>
      <c r="H84" s="229"/>
      <c r="I84" s="230"/>
      <c r="J84" s="44"/>
      <c r="K84" s="44"/>
      <c r="L84" s="44"/>
      <c r="M84" s="44"/>
      <c r="T84" s="14"/>
      <c r="U84" s="14"/>
      <c r="V84" s="14"/>
      <c r="W84" s="14"/>
      <c r="X84" s="14"/>
      <c r="Y84" s="14"/>
      <c r="Z84" s="14"/>
      <c r="AA84" s="14"/>
      <c r="AB84" s="14"/>
      <c r="AC84" s="14"/>
      <c r="AD84" s="14"/>
      <c r="AE84" s="14"/>
      <c r="AF84" s="14"/>
    </row>
    <row r="85" spans="2:32">
      <c r="B85" s="232">
        <v>58</v>
      </c>
      <c r="C85" s="268"/>
      <c r="D85" s="268"/>
      <c r="E85" s="268"/>
      <c r="F85" s="268"/>
      <c r="G85" s="268"/>
      <c r="H85" s="229"/>
      <c r="I85" s="230"/>
      <c r="J85" s="44"/>
      <c r="K85" s="44"/>
      <c r="L85" s="44"/>
      <c r="M85" s="44"/>
      <c r="T85" s="14"/>
      <c r="U85" s="14"/>
      <c r="V85" s="14"/>
      <c r="W85" s="14"/>
      <c r="X85" s="14"/>
      <c r="Y85" s="14"/>
      <c r="Z85" s="14"/>
      <c r="AA85" s="14"/>
      <c r="AB85" s="14"/>
      <c r="AC85" s="14"/>
      <c r="AD85" s="14"/>
      <c r="AE85" s="14"/>
      <c r="AF85" s="14"/>
    </row>
    <row r="86" spans="2:32">
      <c r="B86" s="232">
        <v>59</v>
      </c>
      <c r="C86" s="285"/>
      <c r="D86" s="266"/>
      <c r="E86" s="266"/>
      <c r="F86" s="266"/>
      <c r="G86" s="267"/>
      <c r="H86" s="229"/>
      <c r="I86" s="230"/>
      <c r="J86" s="44"/>
      <c r="K86" s="44"/>
      <c r="L86" s="44"/>
      <c r="M86" s="44"/>
      <c r="T86" s="14"/>
      <c r="U86" s="14"/>
      <c r="V86" s="14"/>
      <c r="W86" s="14"/>
      <c r="X86" s="14"/>
      <c r="Y86" s="14"/>
      <c r="Z86" s="14"/>
      <c r="AA86" s="14"/>
      <c r="AB86" s="14"/>
      <c r="AC86" s="14"/>
      <c r="AD86" s="14"/>
      <c r="AE86" s="14"/>
      <c r="AF86" s="14"/>
    </row>
    <row r="87" spans="2:32">
      <c r="B87" s="232">
        <v>60</v>
      </c>
      <c r="C87" s="285"/>
      <c r="D87" s="266"/>
      <c r="E87" s="266"/>
      <c r="F87" s="266"/>
      <c r="G87" s="267"/>
      <c r="H87" s="229"/>
      <c r="I87" s="230"/>
      <c r="J87" s="44"/>
      <c r="K87" s="44"/>
      <c r="L87" s="44"/>
      <c r="M87" s="44"/>
      <c r="T87" s="14"/>
      <c r="U87" s="14"/>
      <c r="V87" s="14"/>
      <c r="W87" s="14"/>
      <c r="X87" s="14"/>
      <c r="Y87" s="14"/>
      <c r="Z87" s="14"/>
      <c r="AA87" s="14"/>
      <c r="AB87" s="14"/>
      <c r="AC87" s="14"/>
      <c r="AD87" s="14"/>
      <c r="AE87" s="14"/>
      <c r="AF87" s="14"/>
    </row>
    <row r="88" spans="2:32">
      <c r="B88" s="232">
        <v>61</v>
      </c>
      <c r="C88" s="268"/>
      <c r="D88" s="268"/>
      <c r="E88" s="268"/>
      <c r="F88" s="268"/>
      <c r="G88" s="268"/>
      <c r="H88" s="229"/>
      <c r="I88" s="230"/>
      <c r="J88" s="44"/>
      <c r="K88" s="44"/>
      <c r="L88" s="44"/>
      <c r="M88" s="44"/>
      <c r="T88" s="14"/>
      <c r="U88" s="14"/>
      <c r="V88" s="14"/>
      <c r="W88" s="14"/>
      <c r="X88" s="14"/>
      <c r="Y88" s="14"/>
      <c r="Z88" s="14"/>
      <c r="AA88" s="14"/>
      <c r="AB88" s="14"/>
      <c r="AC88" s="14"/>
      <c r="AD88" s="14"/>
      <c r="AE88" s="14"/>
      <c r="AF88" s="14"/>
    </row>
    <row r="89" spans="2:32">
      <c r="B89" s="232">
        <v>62</v>
      </c>
      <c r="C89" s="285"/>
      <c r="D89" s="266"/>
      <c r="E89" s="266"/>
      <c r="F89" s="266"/>
      <c r="G89" s="267"/>
      <c r="H89" s="229"/>
      <c r="I89" s="230"/>
      <c r="J89" s="44"/>
      <c r="K89" s="44"/>
      <c r="L89" s="44"/>
      <c r="M89" s="44"/>
      <c r="T89" s="14"/>
      <c r="U89" s="14"/>
      <c r="V89" s="14"/>
      <c r="W89" s="14"/>
      <c r="X89" s="14"/>
      <c r="Y89" s="14"/>
      <c r="Z89" s="14"/>
      <c r="AA89" s="14"/>
      <c r="AB89" s="14"/>
      <c r="AC89" s="14"/>
      <c r="AD89" s="14"/>
      <c r="AE89" s="14"/>
      <c r="AF89" s="14"/>
    </row>
    <row r="90" spans="2:32">
      <c r="B90" s="232">
        <v>63</v>
      </c>
      <c r="C90" s="285"/>
      <c r="D90" s="266"/>
      <c r="E90" s="266"/>
      <c r="F90" s="266"/>
      <c r="G90" s="267"/>
      <c r="H90" s="229"/>
      <c r="I90" s="230"/>
      <c r="J90" s="44"/>
      <c r="K90" s="44"/>
      <c r="L90" s="44"/>
      <c r="M90" s="44"/>
      <c r="T90" s="14"/>
      <c r="U90" s="14"/>
      <c r="V90" s="14"/>
      <c r="W90" s="14"/>
      <c r="X90" s="14"/>
      <c r="Y90" s="14"/>
      <c r="Z90" s="14"/>
      <c r="AA90" s="14"/>
      <c r="AB90" s="14"/>
      <c r="AC90" s="14"/>
      <c r="AD90" s="14"/>
      <c r="AE90" s="14"/>
      <c r="AF90" s="14"/>
    </row>
    <row r="91" spans="2:32">
      <c r="B91" s="232">
        <v>64</v>
      </c>
      <c r="C91" s="268"/>
      <c r="D91" s="268"/>
      <c r="E91" s="268"/>
      <c r="F91" s="268"/>
      <c r="G91" s="268"/>
      <c r="H91" s="229"/>
      <c r="I91" s="230"/>
      <c r="J91" s="44"/>
      <c r="K91" s="44"/>
      <c r="L91" s="44"/>
      <c r="M91" s="44"/>
      <c r="T91" s="14"/>
      <c r="U91" s="14"/>
      <c r="V91" s="14"/>
      <c r="W91" s="14"/>
      <c r="X91" s="14"/>
      <c r="Y91" s="14"/>
      <c r="Z91" s="14"/>
      <c r="AA91" s="14"/>
      <c r="AB91" s="14"/>
      <c r="AC91" s="14"/>
      <c r="AD91" s="14"/>
      <c r="AE91" s="14"/>
      <c r="AF91" s="14"/>
    </row>
    <row r="92" spans="2:32">
      <c r="B92" s="232">
        <v>65</v>
      </c>
      <c r="C92" s="285"/>
      <c r="D92" s="266"/>
      <c r="E92" s="266"/>
      <c r="F92" s="266"/>
      <c r="G92" s="267"/>
      <c r="H92" s="229"/>
      <c r="I92" s="230"/>
      <c r="J92" s="44"/>
      <c r="K92" s="44"/>
      <c r="L92" s="44"/>
      <c r="M92" s="44"/>
      <c r="T92" s="14"/>
      <c r="U92" s="14"/>
      <c r="V92" s="14"/>
      <c r="W92" s="14"/>
      <c r="X92" s="14"/>
      <c r="Y92" s="14"/>
      <c r="Z92" s="14"/>
      <c r="AA92" s="14"/>
      <c r="AB92" s="14"/>
      <c r="AC92" s="14"/>
      <c r="AD92" s="14"/>
      <c r="AE92" s="14"/>
      <c r="AF92" s="14"/>
    </row>
    <row r="93" spans="2:32">
      <c r="B93" s="232">
        <v>66</v>
      </c>
      <c r="C93" s="285"/>
      <c r="D93" s="266"/>
      <c r="E93" s="266"/>
      <c r="F93" s="266"/>
      <c r="G93" s="267"/>
      <c r="H93" s="229"/>
      <c r="I93" s="230"/>
      <c r="J93" s="44"/>
      <c r="K93" s="44"/>
      <c r="L93" s="44"/>
      <c r="M93" s="44"/>
      <c r="T93" s="14"/>
      <c r="U93" s="14"/>
      <c r="V93" s="14"/>
      <c r="W93" s="14"/>
      <c r="X93" s="14"/>
      <c r="Y93" s="14"/>
      <c r="Z93" s="14"/>
      <c r="AA93" s="14"/>
      <c r="AB93" s="14"/>
      <c r="AC93" s="14"/>
      <c r="AD93" s="14"/>
      <c r="AE93" s="14"/>
      <c r="AF93" s="14"/>
    </row>
    <row r="94" spans="2:32">
      <c r="B94" s="232">
        <v>67</v>
      </c>
      <c r="C94" s="268"/>
      <c r="D94" s="268"/>
      <c r="E94" s="268"/>
      <c r="F94" s="268"/>
      <c r="G94" s="268"/>
      <c r="H94" s="229"/>
      <c r="I94" s="230"/>
      <c r="J94" s="44"/>
      <c r="K94" s="44"/>
      <c r="L94" s="44"/>
      <c r="M94" s="44"/>
      <c r="T94" s="14"/>
      <c r="U94" s="14"/>
      <c r="V94" s="14"/>
      <c r="W94" s="14"/>
      <c r="X94" s="14"/>
      <c r="Y94" s="14"/>
      <c r="Z94" s="14"/>
      <c r="AA94" s="14"/>
      <c r="AB94" s="14"/>
      <c r="AC94" s="14"/>
      <c r="AD94" s="14"/>
      <c r="AE94" s="14"/>
      <c r="AF94" s="14"/>
    </row>
    <row r="95" spans="2:32">
      <c r="B95" s="232">
        <v>68</v>
      </c>
      <c r="C95" s="285"/>
      <c r="D95" s="266"/>
      <c r="E95" s="266"/>
      <c r="F95" s="266"/>
      <c r="G95" s="267"/>
      <c r="H95" s="229"/>
      <c r="I95" s="230"/>
      <c r="J95" s="44"/>
      <c r="K95" s="44"/>
      <c r="L95" s="44"/>
      <c r="M95" s="44"/>
      <c r="T95" s="14"/>
      <c r="U95" s="14"/>
      <c r="V95" s="14"/>
      <c r="W95" s="14"/>
      <c r="X95" s="14"/>
      <c r="Y95" s="14"/>
      <c r="Z95" s="14"/>
      <c r="AA95" s="14"/>
      <c r="AB95" s="14"/>
      <c r="AC95" s="14"/>
      <c r="AD95" s="14"/>
      <c r="AE95" s="14"/>
      <c r="AF95" s="14"/>
    </row>
    <row r="96" spans="2:32">
      <c r="B96" s="232">
        <v>69</v>
      </c>
      <c r="C96" s="285"/>
      <c r="D96" s="266"/>
      <c r="E96" s="266"/>
      <c r="F96" s="266"/>
      <c r="G96" s="267"/>
      <c r="H96" s="229"/>
      <c r="I96" s="230"/>
      <c r="J96" s="44"/>
      <c r="K96" s="44"/>
      <c r="L96" s="44"/>
      <c r="M96" s="44"/>
      <c r="T96" s="14"/>
      <c r="U96" s="14"/>
      <c r="V96" s="14"/>
      <c r="W96" s="14"/>
      <c r="X96" s="14"/>
      <c r="Y96" s="14"/>
      <c r="Z96" s="14"/>
      <c r="AA96" s="14"/>
      <c r="AB96" s="14"/>
      <c r="AC96" s="14"/>
      <c r="AD96" s="14"/>
      <c r="AE96" s="14"/>
      <c r="AF96" s="14"/>
    </row>
    <row r="97" spans="2:32">
      <c r="B97" s="232">
        <v>70</v>
      </c>
      <c r="C97" s="268"/>
      <c r="D97" s="268"/>
      <c r="E97" s="268"/>
      <c r="F97" s="268"/>
      <c r="G97" s="268"/>
      <c r="H97" s="229"/>
      <c r="I97" s="230"/>
      <c r="J97" s="44"/>
      <c r="K97" s="44"/>
      <c r="L97" s="44"/>
      <c r="M97" s="44"/>
      <c r="T97" s="14"/>
      <c r="U97" s="14"/>
      <c r="V97" s="14"/>
      <c r="W97" s="14"/>
      <c r="X97" s="14"/>
      <c r="Y97" s="14"/>
      <c r="Z97" s="14"/>
      <c r="AA97" s="14"/>
      <c r="AB97" s="14"/>
      <c r="AC97" s="14"/>
      <c r="AD97" s="14"/>
      <c r="AE97" s="14"/>
      <c r="AF97" s="14"/>
    </row>
    <row r="98" spans="2:32">
      <c r="B98" s="232">
        <v>71</v>
      </c>
      <c r="C98" s="285"/>
      <c r="D98" s="266"/>
      <c r="E98" s="266"/>
      <c r="F98" s="266"/>
      <c r="G98" s="267"/>
      <c r="H98" s="229"/>
      <c r="I98" s="230"/>
      <c r="J98" s="44"/>
      <c r="K98" s="44"/>
      <c r="L98" s="44"/>
      <c r="M98" s="44"/>
      <c r="T98" s="14"/>
      <c r="U98" s="14"/>
      <c r="V98" s="14"/>
      <c r="W98" s="14"/>
      <c r="X98" s="14"/>
      <c r="Y98" s="14"/>
      <c r="Z98" s="14"/>
      <c r="AA98" s="14"/>
      <c r="AB98" s="14"/>
      <c r="AC98" s="14"/>
      <c r="AD98" s="14"/>
      <c r="AE98" s="14"/>
      <c r="AF98" s="14"/>
    </row>
    <row r="99" spans="2:32">
      <c r="B99" s="232">
        <v>72</v>
      </c>
      <c r="C99" s="285"/>
      <c r="D99" s="266"/>
      <c r="E99" s="266"/>
      <c r="F99" s="266"/>
      <c r="G99" s="267"/>
      <c r="H99" s="229"/>
      <c r="I99" s="230"/>
      <c r="J99" s="44"/>
      <c r="K99" s="44"/>
      <c r="L99" s="44"/>
      <c r="M99" s="44"/>
      <c r="T99" s="14"/>
      <c r="U99" s="14"/>
      <c r="V99" s="14"/>
      <c r="W99" s="14"/>
      <c r="X99" s="14"/>
      <c r="Y99" s="14"/>
      <c r="Z99" s="14"/>
      <c r="AA99" s="14"/>
      <c r="AB99" s="14"/>
      <c r="AC99" s="14"/>
      <c r="AD99" s="14"/>
      <c r="AE99" s="14"/>
      <c r="AF99" s="14"/>
    </row>
    <row r="100" spans="2:32">
      <c r="B100" s="232">
        <v>73</v>
      </c>
      <c r="C100" s="268"/>
      <c r="D100" s="268"/>
      <c r="E100" s="268"/>
      <c r="F100" s="268"/>
      <c r="G100" s="268"/>
      <c r="H100" s="229"/>
      <c r="I100" s="230"/>
      <c r="J100" s="44"/>
      <c r="K100" s="44"/>
      <c r="L100" s="44"/>
      <c r="M100" s="44"/>
      <c r="T100" s="14"/>
      <c r="U100" s="14"/>
      <c r="V100" s="14"/>
      <c r="W100" s="14"/>
      <c r="X100" s="14"/>
      <c r="Y100" s="14"/>
      <c r="Z100" s="14"/>
      <c r="AA100" s="14"/>
      <c r="AB100" s="14"/>
      <c r="AC100" s="14"/>
      <c r="AD100" s="14"/>
      <c r="AE100" s="14"/>
      <c r="AF100" s="14"/>
    </row>
    <row r="101" spans="2:32">
      <c r="B101" s="232">
        <v>74</v>
      </c>
      <c r="C101" s="285"/>
      <c r="D101" s="266"/>
      <c r="E101" s="266"/>
      <c r="F101" s="266"/>
      <c r="G101" s="267"/>
      <c r="H101" s="229"/>
      <c r="I101" s="230"/>
      <c r="J101" s="44"/>
      <c r="K101" s="44"/>
      <c r="L101" s="44"/>
      <c r="M101" s="44"/>
      <c r="T101" s="14"/>
      <c r="U101" s="14"/>
      <c r="V101" s="14"/>
      <c r="W101" s="14"/>
      <c r="X101" s="14"/>
      <c r="Y101" s="14"/>
      <c r="Z101" s="14"/>
      <c r="AA101" s="14"/>
      <c r="AB101" s="14"/>
      <c r="AC101" s="14"/>
      <c r="AD101" s="14"/>
      <c r="AE101" s="14"/>
      <c r="AF101" s="14"/>
    </row>
    <row r="102" spans="2:32">
      <c r="B102" s="232">
        <v>75</v>
      </c>
      <c r="C102" s="285"/>
      <c r="D102" s="266"/>
      <c r="E102" s="266"/>
      <c r="F102" s="266"/>
      <c r="G102" s="267"/>
      <c r="H102" s="229"/>
      <c r="I102" s="230"/>
      <c r="J102" s="44"/>
      <c r="K102" s="44"/>
      <c r="L102" s="44"/>
      <c r="M102" s="44"/>
      <c r="T102" s="14"/>
      <c r="U102" s="14"/>
      <c r="V102" s="14"/>
      <c r="W102" s="14"/>
      <c r="X102" s="14"/>
      <c r="Y102" s="14"/>
      <c r="Z102" s="14"/>
      <c r="AA102" s="14"/>
      <c r="AB102" s="14"/>
      <c r="AC102" s="14"/>
      <c r="AD102" s="14"/>
      <c r="AE102" s="14"/>
      <c r="AF102" s="14"/>
    </row>
    <row r="103" spans="2:32">
      <c r="B103" s="232">
        <v>76</v>
      </c>
      <c r="C103" s="268"/>
      <c r="D103" s="268"/>
      <c r="E103" s="268"/>
      <c r="F103" s="268"/>
      <c r="G103" s="268"/>
      <c r="H103" s="229"/>
      <c r="I103" s="230"/>
      <c r="J103" s="44"/>
      <c r="K103" s="44"/>
      <c r="L103" s="44"/>
      <c r="M103" s="44"/>
      <c r="T103" s="14"/>
      <c r="U103" s="14"/>
      <c r="V103" s="14"/>
      <c r="W103" s="14"/>
      <c r="X103" s="14"/>
      <c r="Y103" s="14"/>
      <c r="Z103" s="14"/>
      <c r="AA103" s="14"/>
      <c r="AB103" s="14"/>
      <c r="AC103" s="14"/>
      <c r="AD103" s="14"/>
      <c r="AE103" s="14"/>
      <c r="AF103" s="14"/>
    </row>
    <row r="104" spans="2:32">
      <c r="B104" s="232">
        <v>77</v>
      </c>
      <c r="C104" s="285"/>
      <c r="D104" s="266"/>
      <c r="E104" s="266"/>
      <c r="F104" s="266"/>
      <c r="G104" s="267"/>
      <c r="H104" s="229"/>
      <c r="I104" s="230"/>
      <c r="J104" s="44"/>
      <c r="K104" s="44"/>
      <c r="L104" s="44"/>
      <c r="M104" s="44"/>
      <c r="T104" s="14"/>
      <c r="U104" s="14"/>
      <c r="V104" s="14"/>
      <c r="W104" s="14"/>
      <c r="X104" s="14"/>
      <c r="Y104" s="14"/>
      <c r="Z104" s="14"/>
      <c r="AA104" s="14"/>
      <c r="AB104" s="14"/>
      <c r="AC104" s="14"/>
      <c r="AD104" s="14"/>
      <c r="AE104" s="14"/>
      <c r="AF104" s="14"/>
    </row>
    <row r="105" spans="2:32">
      <c r="B105" s="232">
        <v>78</v>
      </c>
      <c r="C105" s="285"/>
      <c r="D105" s="266"/>
      <c r="E105" s="266"/>
      <c r="F105" s="266"/>
      <c r="G105" s="267"/>
      <c r="H105" s="229"/>
      <c r="I105" s="230"/>
      <c r="J105" s="44"/>
      <c r="K105" s="44"/>
      <c r="L105" s="44"/>
      <c r="M105" s="44"/>
      <c r="T105" s="14"/>
      <c r="U105" s="14"/>
      <c r="V105" s="14"/>
      <c r="W105" s="14"/>
      <c r="X105" s="14"/>
      <c r="Y105" s="14"/>
      <c r="Z105" s="14"/>
      <c r="AA105" s="14"/>
      <c r="AB105" s="14"/>
      <c r="AC105" s="14"/>
      <c r="AD105" s="14"/>
      <c r="AE105" s="14"/>
      <c r="AF105" s="14"/>
    </row>
    <row r="106" spans="2:32">
      <c r="B106" s="232">
        <v>79</v>
      </c>
      <c r="C106" s="268"/>
      <c r="D106" s="268"/>
      <c r="E106" s="268"/>
      <c r="F106" s="268"/>
      <c r="G106" s="268"/>
      <c r="H106" s="229"/>
      <c r="I106" s="230"/>
      <c r="J106" s="44"/>
      <c r="K106" s="44"/>
      <c r="L106" s="44"/>
      <c r="M106" s="44"/>
      <c r="T106" s="14"/>
      <c r="U106" s="14"/>
      <c r="V106" s="14"/>
      <c r="W106" s="14"/>
      <c r="X106" s="14"/>
      <c r="Y106" s="14"/>
      <c r="Z106" s="14"/>
      <c r="AA106" s="14"/>
      <c r="AB106" s="14"/>
      <c r="AC106" s="14"/>
      <c r="AD106" s="14"/>
      <c r="AE106" s="14"/>
      <c r="AF106" s="14"/>
    </row>
    <row r="107" spans="2:32">
      <c r="B107" s="232">
        <v>80</v>
      </c>
      <c r="C107" s="285"/>
      <c r="D107" s="266"/>
      <c r="E107" s="266"/>
      <c r="F107" s="266"/>
      <c r="G107" s="267"/>
      <c r="H107" s="229"/>
      <c r="I107" s="230"/>
      <c r="J107" s="44"/>
      <c r="K107" s="44"/>
      <c r="L107" s="44"/>
      <c r="M107" s="44"/>
      <c r="T107" s="14"/>
      <c r="U107" s="14"/>
      <c r="V107" s="14"/>
      <c r="W107" s="14"/>
      <c r="X107" s="14"/>
      <c r="Y107" s="14"/>
      <c r="Z107" s="14"/>
      <c r="AA107" s="14"/>
      <c r="AB107" s="14"/>
      <c r="AC107" s="14"/>
      <c r="AD107" s="14"/>
      <c r="AE107" s="14"/>
      <c r="AF107" s="14"/>
    </row>
    <row r="108" spans="2:32">
      <c r="B108" s="232">
        <v>81</v>
      </c>
      <c r="C108" s="285"/>
      <c r="D108" s="266"/>
      <c r="E108" s="266"/>
      <c r="F108" s="266"/>
      <c r="G108" s="267"/>
      <c r="H108" s="229"/>
      <c r="I108" s="230"/>
      <c r="J108" s="44"/>
      <c r="K108" s="44"/>
      <c r="L108" s="44"/>
      <c r="M108" s="44"/>
      <c r="T108" s="14"/>
      <c r="U108" s="14"/>
      <c r="V108" s="14"/>
      <c r="W108" s="14"/>
      <c r="X108" s="14"/>
      <c r="Y108" s="14"/>
      <c r="Z108" s="14"/>
      <c r="AA108" s="14"/>
      <c r="AB108" s="14"/>
      <c r="AC108" s="14"/>
      <c r="AD108" s="14"/>
      <c r="AE108" s="14"/>
      <c r="AF108" s="14"/>
    </row>
    <row r="109" spans="2:32">
      <c r="B109" s="232">
        <v>82</v>
      </c>
      <c r="C109" s="268"/>
      <c r="D109" s="268"/>
      <c r="E109" s="268"/>
      <c r="F109" s="268"/>
      <c r="G109" s="268"/>
      <c r="H109" s="229"/>
      <c r="I109" s="230"/>
      <c r="J109" s="44"/>
      <c r="K109" s="44"/>
      <c r="L109" s="44"/>
      <c r="M109" s="44"/>
      <c r="T109" s="14"/>
      <c r="U109" s="14"/>
      <c r="V109" s="14"/>
      <c r="W109" s="14"/>
      <c r="X109" s="14"/>
      <c r="Y109" s="14"/>
      <c r="Z109" s="14"/>
      <c r="AA109" s="14"/>
      <c r="AB109" s="14"/>
      <c r="AC109" s="14"/>
      <c r="AD109" s="14"/>
      <c r="AE109" s="14"/>
      <c r="AF109" s="14"/>
    </row>
    <row r="110" spans="2:32">
      <c r="B110" s="232">
        <v>83</v>
      </c>
      <c r="C110" s="285"/>
      <c r="D110" s="266"/>
      <c r="E110" s="266"/>
      <c r="F110" s="266"/>
      <c r="G110" s="267"/>
      <c r="H110" s="229"/>
      <c r="I110" s="230"/>
      <c r="J110" s="44"/>
      <c r="K110" s="44"/>
      <c r="L110" s="44"/>
      <c r="M110" s="44"/>
      <c r="T110" s="14"/>
      <c r="U110" s="14"/>
      <c r="V110" s="14"/>
      <c r="W110" s="14"/>
      <c r="X110" s="14"/>
      <c r="Y110" s="14"/>
      <c r="Z110" s="14"/>
      <c r="AA110" s="14"/>
      <c r="AB110" s="14"/>
      <c r="AC110" s="14"/>
      <c r="AD110" s="14"/>
      <c r="AE110" s="14"/>
      <c r="AF110" s="14"/>
    </row>
    <row r="111" spans="2:32">
      <c r="B111" s="232">
        <v>84</v>
      </c>
      <c r="C111" s="285"/>
      <c r="D111" s="266"/>
      <c r="E111" s="266"/>
      <c r="F111" s="266"/>
      <c r="G111" s="267"/>
      <c r="H111" s="229"/>
      <c r="I111" s="230"/>
      <c r="J111" s="44"/>
      <c r="K111" s="44"/>
      <c r="L111" s="44"/>
      <c r="M111" s="44"/>
      <c r="T111" s="14"/>
      <c r="U111" s="14"/>
      <c r="V111" s="14"/>
      <c r="W111" s="14"/>
      <c r="X111" s="14"/>
      <c r="Y111" s="14"/>
      <c r="Z111" s="14"/>
      <c r="AA111" s="14"/>
      <c r="AB111" s="14"/>
      <c r="AC111" s="14"/>
      <c r="AD111" s="14"/>
      <c r="AE111" s="14"/>
      <c r="AF111" s="14"/>
    </row>
    <row r="112" spans="2:32">
      <c r="B112" s="232">
        <v>85</v>
      </c>
      <c r="C112" s="268"/>
      <c r="D112" s="268"/>
      <c r="E112" s="268"/>
      <c r="F112" s="268"/>
      <c r="G112" s="268"/>
      <c r="H112" s="229"/>
      <c r="I112" s="230"/>
      <c r="J112" s="44"/>
      <c r="K112" s="44"/>
      <c r="L112" s="44"/>
      <c r="M112" s="44"/>
      <c r="T112" s="14"/>
      <c r="U112" s="14"/>
      <c r="V112" s="14"/>
      <c r="W112" s="14"/>
      <c r="X112" s="14"/>
      <c r="Y112" s="14"/>
      <c r="Z112" s="14"/>
      <c r="AA112" s="14"/>
      <c r="AB112" s="14"/>
      <c r="AC112" s="14"/>
      <c r="AD112" s="14"/>
      <c r="AE112" s="14"/>
      <c r="AF112" s="14"/>
    </row>
    <row r="113" spans="2:32">
      <c r="B113" s="232">
        <v>86</v>
      </c>
      <c r="C113" s="285"/>
      <c r="D113" s="266"/>
      <c r="E113" s="266"/>
      <c r="F113" s="266"/>
      <c r="G113" s="267"/>
      <c r="H113" s="229"/>
      <c r="I113" s="230"/>
      <c r="J113" s="44"/>
      <c r="K113" s="44"/>
      <c r="L113" s="44"/>
      <c r="M113" s="44"/>
      <c r="T113" s="14"/>
      <c r="U113" s="14"/>
      <c r="V113" s="14"/>
      <c r="W113" s="14"/>
      <c r="X113" s="14"/>
      <c r="Y113" s="14"/>
      <c r="Z113" s="14"/>
      <c r="AA113" s="14"/>
      <c r="AB113" s="14"/>
      <c r="AC113" s="14"/>
      <c r="AD113" s="14"/>
      <c r="AE113" s="14"/>
      <c r="AF113" s="14"/>
    </row>
    <row r="114" spans="2:32">
      <c r="B114" s="232">
        <v>87</v>
      </c>
      <c r="C114" s="285"/>
      <c r="D114" s="266"/>
      <c r="E114" s="266"/>
      <c r="F114" s="266"/>
      <c r="G114" s="267"/>
      <c r="H114" s="229"/>
      <c r="I114" s="230"/>
      <c r="J114" s="44"/>
      <c r="K114" s="44"/>
      <c r="L114" s="44"/>
      <c r="M114" s="44"/>
      <c r="T114" s="14"/>
      <c r="U114" s="14"/>
      <c r="V114" s="14"/>
      <c r="W114" s="14"/>
      <c r="X114" s="14"/>
      <c r="Y114" s="14"/>
      <c r="Z114" s="14"/>
      <c r="AA114" s="14"/>
      <c r="AB114" s="14"/>
      <c r="AC114" s="14"/>
      <c r="AD114" s="14"/>
      <c r="AE114" s="14"/>
      <c r="AF114" s="14"/>
    </row>
    <row r="115" spans="2:32">
      <c r="B115" s="232">
        <v>88</v>
      </c>
      <c r="C115" s="268"/>
      <c r="D115" s="268"/>
      <c r="E115" s="268"/>
      <c r="F115" s="268"/>
      <c r="G115" s="268"/>
      <c r="H115" s="229"/>
      <c r="I115" s="230"/>
      <c r="J115" s="44"/>
      <c r="K115" s="44"/>
      <c r="L115" s="44"/>
      <c r="M115" s="44"/>
      <c r="T115" s="14"/>
      <c r="U115" s="14"/>
      <c r="V115" s="14"/>
      <c r="W115" s="14"/>
      <c r="X115" s="14"/>
      <c r="Y115" s="14"/>
      <c r="Z115" s="14"/>
      <c r="AA115" s="14"/>
      <c r="AB115" s="14"/>
      <c r="AC115" s="14"/>
      <c r="AD115" s="14"/>
      <c r="AE115" s="14"/>
      <c r="AF115" s="14"/>
    </row>
    <row r="116" spans="2:32">
      <c r="B116" s="232">
        <v>89</v>
      </c>
      <c r="C116" s="285"/>
      <c r="D116" s="266"/>
      <c r="E116" s="266"/>
      <c r="F116" s="266"/>
      <c r="G116" s="267"/>
      <c r="H116" s="229"/>
      <c r="I116" s="230"/>
      <c r="J116" s="44"/>
      <c r="K116" s="44"/>
      <c r="L116" s="44"/>
      <c r="M116" s="44"/>
      <c r="T116" s="14"/>
      <c r="U116" s="14"/>
      <c r="V116" s="14"/>
      <c r="W116" s="14"/>
      <c r="X116" s="14"/>
      <c r="Y116" s="14"/>
      <c r="Z116" s="14"/>
      <c r="AA116" s="14"/>
      <c r="AB116" s="14"/>
      <c r="AC116" s="14"/>
      <c r="AD116" s="14"/>
      <c r="AE116" s="14"/>
      <c r="AF116" s="14"/>
    </row>
    <row r="117" spans="2:32">
      <c r="B117" s="232">
        <v>90</v>
      </c>
      <c r="C117" s="285"/>
      <c r="D117" s="266"/>
      <c r="E117" s="266"/>
      <c r="F117" s="266"/>
      <c r="G117" s="267"/>
      <c r="H117" s="229"/>
      <c r="I117" s="230"/>
      <c r="J117" s="44"/>
      <c r="K117" s="44"/>
      <c r="L117" s="44"/>
      <c r="M117" s="44"/>
      <c r="T117" s="14"/>
      <c r="U117" s="14"/>
      <c r="V117" s="14"/>
      <c r="W117" s="14"/>
      <c r="X117" s="14"/>
      <c r="Y117" s="14"/>
      <c r="Z117" s="14"/>
      <c r="AA117" s="14"/>
      <c r="AB117" s="14"/>
      <c r="AC117" s="14"/>
      <c r="AD117" s="14"/>
      <c r="AE117" s="14"/>
      <c r="AF117" s="14"/>
    </row>
    <row r="118" spans="2:32">
      <c r="B118" s="232">
        <v>91</v>
      </c>
      <c r="C118" s="268"/>
      <c r="D118" s="268"/>
      <c r="E118" s="268"/>
      <c r="F118" s="268"/>
      <c r="G118" s="268"/>
      <c r="H118" s="229"/>
      <c r="I118" s="230"/>
      <c r="J118" s="44"/>
      <c r="K118" s="44"/>
      <c r="L118" s="44"/>
      <c r="M118" s="44"/>
      <c r="T118" s="14"/>
      <c r="U118" s="14"/>
      <c r="V118" s="14"/>
      <c r="W118" s="14"/>
      <c r="X118" s="14"/>
      <c r="Y118" s="14"/>
      <c r="Z118" s="14"/>
      <c r="AA118" s="14"/>
      <c r="AB118" s="14"/>
      <c r="AC118" s="14"/>
      <c r="AD118" s="14"/>
      <c r="AE118" s="14"/>
      <c r="AF118" s="14"/>
    </row>
    <row r="119" spans="2:32">
      <c r="B119" s="232">
        <v>92</v>
      </c>
      <c r="C119" s="285"/>
      <c r="D119" s="266"/>
      <c r="E119" s="266"/>
      <c r="F119" s="266"/>
      <c r="G119" s="267"/>
      <c r="H119" s="229"/>
      <c r="I119" s="230"/>
      <c r="J119" s="44"/>
      <c r="K119" s="44"/>
      <c r="L119" s="44"/>
      <c r="M119" s="44"/>
      <c r="T119" s="14"/>
      <c r="U119" s="14"/>
      <c r="V119" s="14"/>
      <c r="W119" s="14"/>
      <c r="X119" s="14"/>
      <c r="Y119" s="14"/>
      <c r="Z119" s="14"/>
      <c r="AA119" s="14"/>
      <c r="AB119" s="14"/>
      <c r="AC119" s="14"/>
      <c r="AD119" s="14"/>
      <c r="AE119" s="14"/>
      <c r="AF119" s="14"/>
    </row>
    <row r="120" spans="2:32">
      <c r="B120" s="232">
        <v>93</v>
      </c>
      <c r="C120" s="285"/>
      <c r="D120" s="266"/>
      <c r="E120" s="266"/>
      <c r="F120" s="266"/>
      <c r="G120" s="267"/>
      <c r="H120" s="229"/>
      <c r="I120" s="230"/>
      <c r="J120" s="44"/>
      <c r="K120" s="44"/>
      <c r="L120" s="44"/>
      <c r="M120" s="44"/>
      <c r="T120" s="14"/>
      <c r="U120" s="14"/>
      <c r="V120" s="14"/>
      <c r="W120" s="14"/>
      <c r="X120" s="14"/>
      <c r="Y120" s="14"/>
      <c r="Z120" s="14"/>
      <c r="AA120" s="14"/>
      <c r="AB120" s="14"/>
      <c r="AC120" s="14"/>
      <c r="AD120" s="14"/>
      <c r="AE120" s="14"/>
      <c r="AF120" s="14"/>
    </row>
    <row r="121" spans="2:32">
      <c r="B121" s="232">
        <v>94</v>
      </c>
      <c r="C121" s="268"/>
      <c r="D121" s="268"/>
      <c r="E121" s="268"/>
      <c r="F121" s="268"/>
      <c r="G121" s="268"/>
      <c r="H121" s="229"/>
      <c r="I121" s="230"/>
      <c r="J121" s="44"/>
      <c r="K121" s="44"/>
      <c r="L121" s="44"/>
      <c r="M121" s="44"/>
      <c r="T121" s="14"/>
      <c r="U121" s="14"/>
      <c r="V121" s="14"/>
      <c r="W121" s="14"/>
      <c r="X121" s="14"/>
      <c r="Y121" s="14"/>
      <c r="Z121" s="14"/>
      <c r="AA121" s="14"/>
      <c r="AB121" s="14"/>
      <c r="AC121" s="14"/>
      <c r="AD121" s="14"/>
      <c r="AE121" s="14"/>
      <c r="AF121" s="14"/>
    </row>
    <row r="122" spans="2:32">
      <c r="B122" s="232">
        <v>95</v>
      </c>
      <c r="C122" s="285"/>
      <c r="D122" s="266"/>
      <c r="E122" s="266"/>
      <c r="F122" s="266"/>
      <c r="G122" s="267"/>
      <c r="H122" s="229"/>
      <c r="I122" s="230"/>
      <c r="J122" s="44"/>
      <c r="K122" s="44"/>
      <c r="L122" s="44"/>
      <c r="M122" s="44"/>
      <c r="T122" s="14"/>
      <c r="U122" s="14"/>
      <c r="V122" s="14"/>
      <c r="W122" s="14"/>
      <c r="X122" s="14"/>
      <c r="Y122" s="14"/>
      <c r="Z122" s="14"/>
      <c r="AA122" s="14"/>
      <c r="AB122" s="14"/>
      <c r="AC122" s="14"/>
      <c r="AD122" s="14"/>
      <c r="AE122" s="14"/>
      <c r="AF122" s="14"/>
    </row>
    <row r="123" spans="2:32">
      <c r="B123" s="232">
        <v>96</v>
      </c>
      <c r="C123" s="285"/>
      <c r="D123" s="266"/>
      <c r="E123" s="266"/>
      <c r="F123" s="266"/>
      <c r="G123" s="267"/>
      <c r="H123" s="229"/>
      <c r="I123" s="230"/>
      <c r="J123" s="44"/>
      <c r="K123" s="44"/>
      <c r="L123" s="44"/>
      <c r="M123" s="44"/>
      <c r="T123" s="14"/>
      <c r="U123" s="14"/>
      <c r="V123" s="14"/>
      <c r="W123" s="14"/>
      <c r="X123" s="14"/>
      <c r="Y123" s="14"/>
      <c r="Z123" s="14"/>
      <c r="AA123" s="14"/>
      <c r="AB123" s="14"/>
      <c r="AC123" s="14"/>
      <c r="AD123" s="14"/>
      <c r="AE123" s="14"/>
      <c r="AF123" s="14"/>
    </row>
    <row r="124" spans="2:32">
      <c r="B124" s="232">
        <v>97</v>
      </c>
      <c r="C124" s="268"/>
      <c r="D124" s="268"/>
      <c r="E124" s="268"/>
      <c r="F124" s="268"/>
      <c r="G124" s="268"/>
      <c r="H124" s="229"/>
      <c r="I124" s="230"/>
      <c r="J124" s="44"/>
      <c r="K124" s="44"/>
      <c r="L124" s="44"/>
      <c r="M124" s="44"/>
      <c r="T124" s="14"/>
      <c r="U124" s="14"/>
      <c r="V124" s="14"/>
      <c r="W124" s="14"/>
      <c r="X124" s="14"/>
      <c r="Y124" s="14"/>
      <c r="Z124" s="14"/>
      <c r="AA124" s="14"/>
      <c r="AB124" s="14"/>
      <c r="AC124" s="14"/>
      <c r="AD124" s="14"/>
      <c r="AE124" s="14"/>
      <c r="AF124" s="14"/>
    </row>
    <row r="125" spans="2:32">
      <c r="B125" s="232">
        <v>98</v>
      </c>
      <c r="C125" s="285"/>
      <c r="D125" s="266"/>
      <c r="E125" s="266"/>
      <c r="F125" s="266"/>
      <c r="G125" s="267"/>
      <c r="H125" s="229"/>
      <c r="I125" s="230"/>
      <c r="J125" s="44"/>
      <c r="K125" s="44"/>
      <c r="L125" s="44"/>
      <c r="M125" s="44"/>
      <c r="T125" s="14"/>
      <c r="U125" s="14"/>
      <c r="V125" s="14"/>
      <c r="W125" s="14"/>
      <c r="X125" s="14"/>
      <c r="Y125" s="14"/>
      <c r="Z125" s="14"/>
      <c r="AA125" s="14"/>
      <c r="AB125" s="14"/>
      <c r="AC125" s="14"/>
      <c r="AD125" s="14"/>
      <c r="AE125" s="14"/>
      <c r="AF125" s="14"/>
    </row>
    <row r="126" spans="2:32">
      <c r="B126" s="232">
        <v>99</v>
      </c>
      <c r="C126" s="285"/>
      <c r="D126" s="266"/>
      <c r="E126" s="266"/>
      <c r="F126" s="266"/>
      <c r="G126" s="267"/>
      <c r="H126" s="229"/>
      <c r="I126" s="230"/>
      <c r="J126" s="44"/>
      <c r="K126" s="44"/>
      <c r="L126" s="44"/>
      <c r="M126" s="44"/>
      <c r="T126" s="14"/>
      <c r="U126" s="14"/>
      <c r="V126" s="14"/>
      <c r="W126" s="14"/>
      <c r="X126" s="14"/>
      <c r="Y126" s="14"/>
      <c r="Z126" s="14"/>
      <c r="AA126" s="14"/>
      <c r="AB126" s="14"/>
      <c r="AC126" s="14"/>
      <c r="AD126" s="14"/>
      <c r="AE126" s="14"/>
      <c r="AF126" s="14"/>
    </row>
    <row r="127" spans="2:32">
      <c r="B127" s="232">
        <v>100</v>
      </c>
      <c r="C127" s="268"/>
      <c r="D127" s="268"/>
      <c r="E127" s="268"/>
      <c r="F127" s="268"/>
      <c r="G127" s="268"/>
      <c r="H127" s="229"/>
      <c r="I127" s="230"/>
      <c r="J127" s="44"/>
      <c r="K127" s="44"/>
      <c r="L127" s="44"/>
      <c r="M127" s="44"/>
      <c r="T127" s="14"/>
      <c r="U127" s="14"/>
      <c r="V127" s="14"/>
      <c r="W127" s="14"/>
      <c r="X127" s="14"/>
      <c r="Y127" s="14"/>
      <c r="Z127" s="14"/>
      <c r="AA127" s="14"/>
      <c r="AB127" s="14"/>
      <c r="AC127" s="14"/>
      <c r="AD127" s="14"/>
      <c r="AE127" s="14"/>
      <c r="AF127" s="14"/>
    </row>
  </sheetData>
  <mergeCells count="153">
    <mergeCell ref="N16:O16"/>
    <mergeCell ref="H17:I17"/>
    <mergeCell ref="J17:K17"/>
    <mergeCell ref="L17:M17"/>
    <mergeCell ref="N17:O17"/>
    <mergeCell ref="F16:G16"/>
    <mergeCell ref="F17:G17"/>
    <mergeCell ref="F18:G18"/>
    <mergeCell ref="H12:I12"/>
    <mergeCell ref="J12:K12"/>
    <mergeCell ref="L12:M12"/>
    <mergeCell ref="N12:O12"/>
    <mergeCell ref="H13:I13"/>
    <mergeCell ref="J13:K13"/>
    <mergeCell ref="L13:M13"/>
    <mergeCell ref="N13:O13"/>
    <mergeCell ref="H14:I14"/>
    <mergeCell ref="J14:K14"/>
    <mergeCell ref="L14:M14"/>
    <mergeCell ref="N14:O14"/>
    <mergeCell ref="H18:I18"/>
    <mergeCell ref="J18:K18"/>
    <mergeCell ref="L18:M18"/>
    <mergeCell ref="N18:O18"/>
    <mergeCell ref="H15:I15"/>
    <mergeCell ref="J15:K15"/>
    <mergeCell ref="L15:M15"/>
    <mergeCell ref="N15:O15"/>
    <mergeCell ref="H16:I16"/>
    <mergeCell ref="J16:K16"/>
    <mergeCell ref="L16:M16"/>
    <mergeCell ref="C124:G124"/>
    <mergeCell ref="C125:G125"/>
    <mergeCell ref="C106:G106"/>
    <mergeCell ref="C107:G107"/>
    <mergeCell ref="C108:G108"/>
    <mergeCell ref="C109:G109"/>
    <mergeCell ref="C110:G110"/>
    <mergeCell ref="C111:G111"/>
    <mergeCell ref="C100:G100"/>
    <mergeCell ref="C101:G101"/>
    <mergeCell ref="C102:G102"/>
    <mergeCell ref="C103:G103"/>
    <mergeCell ref="C104:G104"/>
    <mergeCell ref="C105:G105"/>
    <mergeCell ref="C94:G94"/>
    <mergeCell ref="C95:G95"/>
    <mergeCell ref="C96:G96"/>
    <mergeCell ref="C126:G126"/>
    <mergeCell ref="C127:G127"/>
    <mergeCell ref="C118:G118"/>
    <mergeCell ref="C119:G119"/>
    <mergeCell ref="C120:G120"/>
    <mergeCell ref="C121:G121"/>
    <mergeCell ref="C122:G122"/>
    <mergeCell ref="C123:G123"/>
    <mergeCell ref="C112:G112"/>
    <mergeCell ref="C113:G113"/>
    <mergeCell ref="C114:G114"/>
    <mergeCell ref="C115:G115"/>
    <mergeCell ref="C116:G116"/>
    <mergeCell ref="C117:G117"/>
    <mergeCell ref="C97:G97"/>
    <mergeCell ref="C98:G98"/>
    <mergeCell ref="C99:G99"/>
    <mergeCell ref="C88:G88"/>
    <mergeCell ref="C89:G89"/>
    <mergeCell ref="C90:G90"/>
    <mergeCell ref="C91:G91"/>
    <mergeCell ref="C92:G92"/>
    <mergeCell ref="C93:G93"/>
    <mergeCell ref="C82:G82"/>
    <mergeCell ref="C83:G83"/>
    <mergeCell ref="C84:G84"/>
    <mergeCell ref="C85:G85"/>
    <mergeCell ref="C86:G86"/>
    <mergeCell ref="C87:G87"/>
    <mergeCell ref="C76:G76"/>
    <mergeCell ref="C77:G77"/>
    <mergeCell ref="C78:G78"/>
    <mergeCell ref="C79:G79"/>
    <mergeCell ref="C80:G80"/>
    <mergeCell ref="C81:G81"/>
    <mergeCell ref="C70:G70"/>
    <mergeCell ref="C71:G71"/>
    <mergeCell ref="C72:G72"/>
    <mergeCell ref="C73:G73"/>
    <mergeCell ref="C74:G74"/>
    <mergeCell ref="C75:G75"/>
    <mergeCell ref="C64:G64"/>
    <mergeCell ref="C65:G65"/>
    <mergeCell ref="C66:G66"/>
    <mergeCell ref="C67:G67"/>
    <mergeCell ref="C68:G68"/>
    <mergeCell ref="C69:G69"/>
    <mergeCell ref="C58:G58"/>
    <mergeCell ref="C59:G59"/>
    <mergeCell ref="C60:G60"/>
    <mergeCell ref="C61:G61"/>
    <mergeCell ref="C62:G62"/>
    <mergeCell ref="C63:G63"/>
    <mergeCell ref="C54:G54"/>
    <mergeCell ref="C55:G55"/>
    <mergeCell ref="C56:G56"/>
    <mergeCell ref="C57:G57"/>
    <mergeCell ref="C52:G52"/>
    <mergeCell ref="C53:G53"/>
    <mergeCell ref="C30:G30"/>
    <mergeCell ref="C31:G31"/>
    <mergeCell ref="C32:G32"/>
    <mergeCell ref="C33:G33"/>
    <mergeCell ref="C40:G40"/>
    <mergeCell ref="C41:G41"/>
    <mergeCell ref="C42:G42"/>
    <mergeCell ref="C43:G43"/>
    <mergeCell ref="C44:G44"/>
    <mergeCell ref="C46:G46"/>
    <mergeCell ref="C47:G47"/>
    <mergeCell ref="C48:G48"/>
    <mergeCell ref="C49:G49"/>
    <mergeCell ref="C50:G50"/>
    <mergeCell ref="C51:G51"/>
    <mergeCell ref="C45:G45"/>
    <mergeCell ref="C34:G34"/>
    <mergeCell ref="C35:G35"/>
    <mergeCell ref="C36:G36"/>
    <mergeCell ref="C37:G37"/>
    <mergeCell ref="C38:G38"/>
    <mergeCell ref="C39:G39"/>
    <mergeCell ref="B24:O24"/>
    <mergeCell ref="C27:G27"/>
    <mergeCell ref="F2:O5"/>
    <mergeCell ref="V2:AE5"/>
    <mergeCell ref="C28:G28"/>
    <mergeCell ref="C29:G29"/>
    <mergeCell ref="B12:C12"/>
    <mergeCell ref="B13:C13"/>
    <mergeCell ref="B14:C14"/>
    <mergeCell ref="B15:C15"/>
    <mergeCell ref="B16:C16"/>
    <mergeCell ref="B17:C17"/>
    <mergeCell ref="B18:C18"/>
    <mergeCell ref="D12:E12"/>
    <mergeCell ref="D13:E13"/>
    <mergeCell ref="D14:E14"/>
    <mergeCell ref="D15:E15"/>
    <mergeCell ref="D16:E16"/>
    <mergeCell ref="D17:E17"/>
    <mergeCell ref="D18:E18"/>
    <mergeCell ref="F12:G12"/>
    <mergeCell ref="F13:G13"/>
    <mergeCell ref="F14:G14"/>
    <mergeCell ref="F15:G15"/>
  </mergeCells>
  <pageMargins left="0.7" right="0.7" top="0.75" bottom="0.75" header="0.3" footer="0.3"/>
  <pageSetup scale="61" orientation="portrait" horizontalDpi="1200" verticalDpi="1200" r:id="rId1"/>
  <colBreaks count="1" manualBreakCount="1">
    <brk id="16"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Q44"/>
  <sheetViews>
    <sheetView showGridLines="0" zoomScale="85" zoomScaleNormal="85" workbookViewId="0">
      <selection activeCell="D42" sqref="D42:K44"/>
    </sheetView>
  </sheetViews>
  <sheetFormatPr defaultRowHeight="15"/>
  <cols>
    <col min="16" max="17" width="9.140625" style="235"/>
  </cols>
  <sheetData>
    <row r="1" spans="1:16">
      <c r="A1" s="148"/>
      <c r="B1" s="149"/>
      <c r="C1" s="149"/>
      <c r="D1" s="149"/>
      <c r="E1" s="149"/>
      <c r="F1" s="149"/>
      <c r="G1" s="149"/>
      <c r="H1" s="149"/>
      <c r="I1" s="149"/>
      <c r="J1" s="149"/>
      <c r="K1" s="149"/>
      <c r="L1" s="149"/>
      <c r="M1" s="149"/>
      <c r="N1" s="149"/>
      <c r="O1" s="149"/>
      <c r="P1" s="7"/>
    </row>
    <row r="2" spans="1:16" ht="15" customHeight="1">
      <c r="A2" s="151"/>
      <c r="B2" s="152"/>
      <c r="C2" s="152"/>
      <c r="D2" s="152"/>
      <c r="E2" s="152"/>
      <c r="F2" s="238" t="s">
        <v>19</v>
      </c>
      <c r="G2" s="238"/>
      <c r="H2" s="238"/>
      <c r="I2" s="238"/>
      <c r="J2" s="238"/>
      <c r="K2" s="238"/>
      <c r="L2" s="238"/>
      <c r="M2" s="238"/>
      <c r="N2" s="238"/>
      <c r="O2" s="238"/>
      <c r="P2" s="7"/>
    </row>
    <row r="3" spans="1:16" ht="15" customHeight="1">
      <c r="A3" s="151"/>
      <c r="B3" s="152"/>
      <c r="C3" s="152"/>
      <c r="D3" s="152"/>
      <c r="E3" s="152"/>
      <c r="F3" s="238"/>
      <c r="G3" s="238"/>
      <c r="H3" s="238"/>
      <c r="I3" s="238"/>
      <c r="J3" s="238"/>
      <c r="K3" s="238"/>
      <c r="L3" s="238"/>
      <c r="M3" s="238"/>
      <c r="N3" s="238"/>
      <c r="O3" s="238"/>
      <c r="P3" s="7"/>
    </row>
    <row r="4" spans="1:16" ht="15" customHeight="1">
      <c r="A4" s="151"/>
      <c r="B4" s="152"/>
      <c r="C4" s="152"/>
      <c r="D4" s="152"/>
      <c r="E4" s="152"/>
      <c r="F4" s="238"/>
      <c r="G4" s="238"/>
      <c r="H4" s="238"/>
      <c r="I4" s="238"/>
      <c r="J4" s="238"/>
      <c r="K4" s="238"/>
      <c r="L4" s="238"/>
      <c r="M4" s="238"/>
      <c r="N4" s="238"/>
      <c r="O4" s="238"/>
      <c r="P4" s="7"/>
    </row>
    <row r="5" spans="1:16" ht="15" customHeight="1">
      <c r="A5" s="151"/>
      <c r="B5" s="7"/>
      <c r="C5" s="7"/>
      <c r="D5" s="7"/>
      <c r="E5" s="7"/>
      <c r="F5" s="238"/>
      <c r="G5" s="238"/>
      <c r="H5" s="238"/>
      <c r="I5" s="238"/>
      <c r="J5" s="238"/>
      <c r="K5" s="238"/>
      <c r="L5" s="238"/>
      <c r="M5" s="238"/>
      <c r="N5" s="238"/>
      <c r="O5" s="238"/>
      <c r="P5" s="7"/>
    </row>
    <row r="6" spans="1:16">
      <c r="A6" s="151"/>
      <c r="B6" s="7"/>
      <c r="C6" s="7"/>
      <c r="D6" s="7"/>
      <c r="E6" s="7"/>
      <c r="F6" s="7"/>
      <c r="G6" s="7"/>
      <c r="H6" s="7"/>
      <c r="I6" s="7"/>
      <c r="J6" s="7"/>
      <c r="K6" s="7"/>
      <c r="L6" s="7"/>
      <c r="M6" s="7"/>
      <c r="N6" s="7"/>
      <c r="O6" s="236" t="s">
        <v>745</v>
      </c>
      <c r="P6" s="7"/>
    </row>
    <row r="7" spans="1:16">
      <c r="A7" s="151"/>
      <c r="B7" s="7"/>
      <c r="C7" s="7"/>
      <c r="D7" s="7"/>
      <c r="E7" s="7"/>
      <c r="F7" s="7"/>
      <c r="G7" s="7"/>
      <c r="H7" s="7"/>
      <c r="I7" s="7"/>
      <c r="J7" s="7"/>
      <c r="K7" s="7"/>
      <c r="L7" s="7"/>
      <c r="M7" s="7"/>
      <c r="N7" s="7"/>
      <c r="O7" s="154" t="s">
        <v>21</v>
      </c>
      <c r="P7" s="7"/>
    </row>
    <row r="8" spans="1:16" ht="16.5" thickBot="1">
      <c r="A8" s="151"/>
      <c r="B8" s="4" t="s">
        <v>742</v>
      </c>
      <c r="C8" s="5"/>
      <c r="D8" s="5"/>
      <c r="E8" s="5"/>
      <c r="F8" s="5"/>
      <c r="G8" s="5"/>
      <c r="H8" s="5"/>
      <c r="I8" s="5"/>
      <c r="J8" s="5"/>
      <c r="K8" s="5"/>
      <c r="L8" s="5"/>
      <c r="M8" s="5"/>
      <c r="N8" s="5"/>
      <c r="O8" s="5"/>
      <c r="P8" s="7"/>
    </row>
    <row r="9" spans="1:16" ht="15.75" thickTop="1">
      <c r="A9" s="151"/>
      <c r="B9" s="7"/>
      <c r="C9" s="7"/>
      <c r="D9" s="7"/>
      <c r="E9" s="7"/>
      <c r="F9" s="7"/>
      <c r="G9" s="7"/>
      <c r="H9" s="7"/>
      <c r="I9" s="7"/>
      <c r="J9" s="7"/>
      <c r="K9" s="7"/>
      <c r="L9" s="7"/>
      <c r="M9" s="7"/>
      <c r="N9" s="7"/>
      <c r="O9" s="7"/>
      <c r="P9" s="7"/>
    </row>
    <row r="10" spans="1:16">
      <c r="A10" s="1"/>
      <c r="B10" s="291" t="s">
        <v>22</v>
      </c>
      <c r="C10" s="291"/>
      <c r="D10" s="291"/>
      <c r="E10" s="291"/>
      <c r="F10" s="291"/>
      <c r="G10" s="291"/>
      <c r="H10" s="291"/>
      <c r="I10" s="291"/>
      <c r="J10" s="291"/>
      <c r="K10" s="291"/>
      <c r="L10" s="291"/>
      <c r="M10" s="291"/>
      <c r="N10" s="1"/>
    </row>
    <row r="11" spans="1:16">
      <c r="A11" s="1"/>
      <c r="B11" s="292" t="s">
        <v>1</v>
      </c>
      <c r="C11" s="292"/>
      <c r="D11" s="61" t="s">
        <v>50</v>
      </c>
      <c r="E11" s="62" t="s">
        <v>51</v>
      </c>
      <c r="F11" s="63" t="s">
        <v>54</v>
      </c>
      <c r="G11" s="61" t="s">
        <v>52</v>
      </c>
      <c r="H11" s="61" t="s">
        <v>53</v>
      </c>
      <c r="I11" s="50"/>
      <c r="J11" s="12"/>
      <c r="K11" s="11" t="s">
        <v>55</v>
      </c>
      <c r="L11" s="1"/>
      <c r="M11" s="1"/>
      <c r="N11" s="1"/>
    </row>
    <row r="12" spans="1:16">
      <c r="A12" s="1"/>
      <c r="B12" s="290">
        <v>1</v>
      </c>
      <c r="C12" s="290"/>
      <c r="D12" s="44">
        <v>0</v>
      </c>
      <c r="E12" s="43">
        <v>0.35</v>
      </c>
      <c r="F12" s="44">
        <v>140</v>
      </c>
      <c r="G12" s="41">
        <v>12</v>
      </c>
      <c r="H12" s="42">
        <v>0.1</v>
      </c>
      <c r="I12" s="51"/>
      <c r="J12" s="12"/>
      <c r="K12" s="53" t="s">
        <v>56</v>
      </c>
      <c r="L12" s="54"/>
      <c r="M12" s="55"/>
      <c r="N12" s="7"/>
    </row>
    <row r="13" spans="1:16">
      <c r="A13" s="1"/>
      <c r="B13" s="290">
        <v>2</v>
      </c>
      <c r="C13" s="290"/>
      <c r="D13" s="44">
        <v>15000</v>
      </c>
      <c r="E13" s="43">
        <v>0.4</v>
      </c>
      <c r="F13" s="44">
        <v>120</v>
      </c>
      <c r="G13" s="41">
        <v>12</v>
      </c>
      <c r="H13" s="42">
        <v>0.1</v>
      </c>
      <c r="I13" s="51"/>
      <c r="J13" s="12"/>
      <c r="K13" s="56" t="s">
        <v>59</v>
      </c>
      <c r="L13" s="13"/>
      <c r="M13" s="57"/>
      <c r="N13" s="7"/>
    </row>
    <row r="14" spans="1:16">
      <c r="A14" s="1"/>
      <c r="B14" s="290">
        <v>3</v>
      </c>
      <c r="C14" s="290"/>
      <c r="D14" s="44">
        <v>10000</v>
      </c>
      <c r="E14" s="43">
        <v>0.45</v>
      </c>
      <c r="F14" s="44">
        <v>100</v>
      </c>
      <c r="G14" s="41">
        <v>122.2291330055794</v>
      </c>
      <c r="H14" s="42">
        <v>0.1</v>
      </c>
      <c r="I14" s="51"/>
      <c r="J14" s="12"/>
      <c r="K14" s="56" t="s">
        <v>60</v>
      </c>
      <c r="L14" s="13"/>
      <c r="M14" s="57"/>
      <c r="N14" s="7"/>
    </row>
    <row r="15" spans="1:16">
      <c r="A15" s="1"/>
      <c r="B15" s="290">
        <v>4</v>
      </c>
      <c r="C15" s="290"/>
      <c r="D15" s="44"/>
      <c r="E15" s="43"/>
      <c r="F15" s="44"/>
      <c r="G15" s="41"/>
      <c r="H15" s="42"/>
      <c r="I15" s="51"/>
      <c r="J15" s="12"/>
      <c r="K15" s="56" t="s">
        <v>57</v>
      </c>
      <c r="L15" s="13"/>
      <c r="M15" s="57"/>
      <c r="N15" s="7"/>
    </row>
    <row r="16" spans="1:16">
      <c r="A16" s="1"/>
      <c r="B16" s="290">
        <v>5</v>
      </c>
      <c r="C16" s="290"/>
      <c r="D16" s="48"/>
      <c r="E16" s="49"/>
      <c r="F16" s="47"/>
      <c r="G16" s="48"/>
      <c r="H16" s="46"/>
      <c r="I16" s="51"/>
      <c r="J16" s="12"/>
      <c r="K16" s="58" t="s">
        <v>58</v>
      </c>
      <c r="L16" s="59"/>
      <c r="M16" s="60"/>
      <c r="N16" s="7"/>
    </row>
    <row r="17" spans="1:15">
      <c r="A17" s="1"/>
      <c r="B17" s="290">
        <v>6</v>
      </c>
      <c r="C17" s="290"/>
      <c r="D17" s="46"/>
      <c r="E17" s="46"/>
      <c r="F17" s="46"/>
      <c r="G17" s="46"/>
      <c r="H17" s="46"/>
      <c r="I17" s="51"/>
      <c r="J17" s="12"/>
      <c r="K17" s="1"/>
      <c r="L17" s="1"/>
      <c r="M17" s="1"/>
      <c r="N17" s="1"/>
    </row>
    <row r="18" spans="1:15">
      <c r="A18" s="1"/>
      <c r="B18" s="1"/>
      <c r="C18" s="1"/>
      <c r="D18" s="1"/>
      <c r="E18" s="1"/>
      <c r="F18" s="1"/>
      <c r="G18" s="1"/>
      <c r="H18" s="1"/>
      <c r="I18" s="8"/>
      <c r="J18" s="9"/>
      <c r="K18" s="10"/>
      <c r="L18" s="10"/>
      <c r="M18" s="1"/>
      <c r="N18" s="1"/>
    </row>
    <row r="19" spans="1:15">
      <c r="A19" s="1"/>
      <c r="B19" s="27" t="s">
        <v>9</v>
      </c>
      <c r="C19" s="7"/>
      <c r="D19" s="27"/>
      <c r="E19" s="7"/>
      <c r="F19" s="27"/>
      <c r="G19" s="7"/>
      <c r="H19" s="27"/>
      <c r="I19" s="27"/>
      <c r="J19" s="13"/>
      <c r="K19" s="13"/>
      <c r="L19" s="1"/>
      <c r="M19" s="1"/>
      <c r="N19" s="1"/>
    </row>
    <row r="20" spans="1:15">
      <c r="A20" s="1"/>
      <c r="B20" s="239" t="s">
        <v>1</v>
      </c>
      <c r="C20" s="239"/>
      <c r="D20" s="39" t="s">
        <v>5</v>
      </c>
      <c r="E20" s="39" t="s">
        <v>6</v>
      </c>
      <c r="F20" s="39" t="s">
        <v>7</v>
      </c>
      <c r="G20" s="39" t="s">
        <v>8</v>
      </c>
      <c r="H20" s="1"/>
      <c r="I20" s="1"/>
      <c r="J20" s="52"/>
      <c r="K20" s="1"/>
      <c r="L20" s="1"/>
      <c r="M20" s="1"/>
      <c r="N20" s="14"/>
    </row>
    <row r="21" spans="1:15">
      <c r="A21" s="1"/>
      <c r="B21" s="244">
        <v>1</v>
      </c>
      <c r="C21" s="244"/>
      <c r="D21" s="40">
        <v>2.8594907788915744</v>
      </c>
      <c r="E21" s="40">
        <v>3.904816937155446</v>
      </c>
      <c r="F21" s="40">
        <v>-8.8501624184117222E-2</v>
      </c>
      <c r="G21" s="40">
        <v>0.46335813541952353</v>
      </c>
      <c r="H21" s="1"/>
      <c r="I21" s="1"/>
      <c r="J21" s="31"/>
      <c r="K21" s="1"/>
      <c r="L21" s="1"/>
      <c r="M21" s="1"/>
      <c r="N21" s="14"/>
    </row>
    <row r="22" spans="1:15">
      <c r="A22" s="1"/>
      <c r="B22" s="244">
        <v>2</v>
      </c>
      <c r="C22" s="244"/>
      <c r="D22" s="38"/>
      <c r="E22" s="38"/>
      <c r="F22" s="38"/>
      <c r="G22" s="38"/>
      <c r="H22" s="1"/>
      <c r="I22" s="1"/>
      <c r="J22" s="30"/>
      <c r="K22" s="1"/>
      <c r="L22" s="1"/>
      <c r="M22" s="1"/>
      <c r="N22" s="14"/>
    </row>
    <row r="23" spans="1:15">
      <c r="A23" s="1"/>
      <c r="B23" s="244">
        <v>3</v>
      </c>
      <c r="C23" s="244"/>
      <c r="D23" s="38"/>
      <c r="E23" s="40"/>
      <c r="F23" s="40"/>
      <c r="G23" s="38"/>
      <c r="H23" s="1"/>
      <c r="I23" s="1"/>
      <c r="J23" s="30"/>
      <c r="K23" s="1"/>
      <c r="L23" s="1"/>
      <c r="M23" s="1"/>
      <c r="N23" s="14"/>
    </row>
    <row r="25" spans="1:15" ht="16.5" thickBot="1">
      <c r="B25" s="4" t="s">
        <v>743</v>
      </c>
      <c r="C25" s="5"/>
      <c r="D25" s="5"/>
      <c r="E25" s="5"/>
      <c r="F25" s="5"/>
      <c r="G25" s="5"/>
      <c r="H25" s="5"/>
      <c r="I25" s="5"/>
      <c r="J25" s="5"/>
      <c r="K25" s="5"/>
      <c r="L25" s="5"/>
      <c r="M25" s="5"/>
      <c r="N25" s="5"/>
      <c r="O25" s="5"/>
    </row>
    <row r="26" spans="1:15" ht="15.75" thickTop="1">
      <c r="B26" s="7"/>
      <c r="C26" s="7"/>
      <c r="D26" s="7"/>
      <c r="E26" s="7"/>
      <c r="F26" s="7"/>
      <c r="G26" s="7"/>
      <c r="H26" s="7"/>
      <c r="I26" s="7"/>
      <c r="J26" s="7"/>
      <c r="K26" s="7"/>
      <c r="L26" s="7"/>
      <c r="M26" s="7"/>
      <c r="N26" s="7"/>
      <c r="O26" s="7"/>
    </row>
    <row r="27" spans="1:15">
      <c r="B27" s="138" t="s">
        <v>675</v>
      </c>
      <c r="C27" s="1"/>
      <c r="D27" s="1"/>
      <c r="E27" s="1"/>
      <c r="F27" s="1"/>
      <c r="G27" s="1"/>
      <c r="H27" s="1"/>
      <c r="I27" s="1"/>
      <c r="J27" s="1"/>
      <c r="K27" s="1"/>
      <c r="L27" s="1"/>
      <c r="M27" s="1"/>
    </row>
    <row r="28" spans="1:15">
      <c r="B28" s="127" t="s">
        <v>22</v>
      </c>
      <c r="C28" s="127"/>
      <c r="D28" s="127"/>
      <c r="E28" s="127"/>
      <c r="F28" s="127"/>
      <c r="G28" s="127"/>
      <c r="H28" s="127"/>
      <c r="I28" s="27"/>
      <c r="J28" s="127"/>
      <c r="K28" s="127"/>
      <c r="L28" s="127"/>
      <c r="M28" s="136"/>
    </row>
    <row r="29" spans="1:15">
      <c r="B29" s="252" t="s">
        <v>1</v>
      </c>
      <c r="C29" s="253"/>
      <c r="D29" s="246" t="s">
        <v>50</v>
      </c>
      <c r="E29" s="247"/>
      <c r="F29" s="256" t="s">
        <v>51</v>
      </c>
      <c r="G29" s="257"/>
      <c r="H29" s="258" t="s">
        <v>54</v>
      </c>
      <c r="I29" s="259"/>
      <c r="J29" s="246" t="s">
        <v>52</v>
      </c>
      <c r="K29" s="247"/>
      <c r="L29" s="246" t="s">
        <v>53</v>
      </c>
      <c r="M29" s="247"/>
    </row>
    <row r="30" spans="1:15">
      <c r="B30" s="254"/>
      <c r="C30" s="255"/>
      <c r="D30" s="141" t="s">
        <v>668</v>
      </c>
      <c r="E30" s="141" t="s">
        <v>669</v>
      </c>
      <c r="F30" s="141" t="s">
        <v>668</v>
      </c>
      <c r="G30" s="141" t="s">
        <v>669</v>
      </c>
      <c r="H30" s="141" t="s">
        <v>668</v>
      </c>
      <c r="I30" s="141" t="s">
        <v>669</v>
      </c>
      <c r="J30" s="141" t="s">
        <v>668</v>
      </c>
      <c r="K30" s="141" t="s">
        <v>669</v>
      </c>
      <c r="L30" s="141" t="s">
        <v>668</v>
      </c>
      <c r="M30" s="141" t="s">
        <v>669</v>
      </c>
    </row>
    <row r="31" spans="1:15">
      <c r="B31" s="242">
        <v>1</v>
      </c>
      <c r="C31" s="243"/>
      <c r="D31" s="44" t="s">
        <v>670</v>
      </c>
      <c r="E31" s="89" t="s">
        <v>670</v>
      </c>
      <c r="F31" s="144" t="s">
        <v>670</v>
      </c>
      <c r="G31" s="145" t="s">
        <v>670</v>
      </c>
      <c r="H31" s="146" t="s">
        <v>670</v>
      </c>
      <c r="I31" s="145" t="s">
        <v>670</v>
      </c>
      <c r="J31" s="41" t="s">
        <v>670</v>
      </c>
      <c r="K31" s="41" t="s">
        <v>670</v>
      </c>
      <c r="L31" s="147" t="s">
        <v>670</v>
      </c>
      <c r="M31" s="145" t="s">
        <v>670</v>
      </c>
    </row>
    <row r="32" spans="1:15">
      <c r="B32" s="242">
        <v>2</v>
      </c>
      <c r="C32" s="243"/>
      <c r="D32" s="44">
        <v>5000</v>
      </c>
      <c r="E32" s="89">
        <v>35000</v>
      </c>
      <c r="F32" s="144" t="s">
        <v>670</v>
      </c>
      <c r="G32" s="145" t="s">
        <v>670</v>
      </c>
      <c r="H32" s="146" t="s">
        <v>670</v>
      </c>
      <c r="I32" s="145" t="s">
        <v>670</v>
      </c>
      <c r="J32" s="41" t="s">
        <v>670</v>
      </c>
      <c r="K32" s="41" t="s">
        <v>670</v>
      </c>
      <c r="L32" s="147" t="s">
        <v>670</v>
      </c>
      <c r="M32" s="145" t="s">
        <v>670</v>
      </c>
    </row>
    <row r="33" spans="2:13">
      <c r="B33" s="242">
        <v>3</v>
      </c>
      <c r="C33" s="243"/>
      <c r="D33" s="44">
        <v>4000</v>
      </c>
      <c r="E33" s="89">
        <v>15000</v>
      </c>
      <c r="F33" s="144" t="s">
        <v>670</v>
      </c>
      <c r="G33" s="145" t="s">
        <v>670</v>
      </c>
      <c r="H33" s="146" t="s">
        <v>670</v>
      </c>
      <c r="I33" s="145" t="s">
        <v>670</v>
      </c>
      <c r="J33" s="41">
        <v>50</v>
      </c>
      <c r="K33" s="95">
        <v>200</v>
      </c>
      <c r="L33" s="147" t="s">
        <v>670</v>
      </c>
      <c r="M33" s="145" t="s">
        <v>670</v>
      </c>
    </row>
    <row r="34" spans="2:13">
      <c r="B34" s="242">
        <v>4</v>
      </c>
      <c r="C34" s="243"/>
      <c r="D34" s="44" t="s">
        <v>670</v>
      </c>
      <c r="E34" s="89" t="s">
        <v>670</v>
      </c>
      <c r="F34" s="144" t="s">
        <v>670</v>
      </c>
      <c r="G34" s="145" t="s">
        <v>670</v>
      </c>
      <c r="H34" s="146" t="s">
        <v>670</v>
      </c>
      <c r="I34" s="145" t="s">
        <v>670</v>
      </c>
      <c r="J34" s="41" t="s">
        <v>670</v>
      </c>
      <c r="K34" s="95" t="s">
        <v>670</v>
      </c>
      <c r="L34" s="147" t="s">
        <v>670</v>
      </c>
      <c r="M34" s="145" t="s">
        <v>670</v>
      </c>
    </row>
    <row r="35" spans="2:13">
      <c r="B35" s="242">
        <v>5</v>
      </c>
      <c r="C35" s="243"/>
      <c r="D35" s="41" t="s">
        <v>670</v>
      </c>
      <c r="E35" s="89" t="s">
        <v>670</v>
      </c>
      <c r="F35" s="144" t="s">
        <v>670</v>
      </c>
      <c r="G35" s="145" t="s">
        <v>670</v>
      </c>
      <c r="H35" s="146" t="s">
        <v>670</v>
      </c>
      <c r="I35" s="145" t="s">
        <v>670</v>
      </c>
      <c r="J35" s="41" t="s">
        <v>670</v>
      </c>
      <c r="K35" s="95" t="s">
        <v>670</v>
      </c>
      <c r="L35" s="147" t="s">
        <v>670</v>
      </c>
      <c r="M35" s="145" t="s">
        <v>670</v>
      </c>
    </row>
    <row r="36" spans="2:13">
      <c r="B36" s="242">
        <v>6</v>
      </c>
      <c r="C36" s="243"/>
      <c r="D36" s="125" t="s">
        <v>670</v>
      </c>
      <c r="E36" s="89" t="s">
        <v>670</v>
      </c>
      <c r="F36" s="145" t="s">
        <v>670</v>
      </c>
      <c r="G36" s="145" t="s">
        <v>670</v>
      </c>
      <c r="H36" s="145" t="s">
        <v>670</v>
      </c>
      <c r="I36" s="145" t="s">
        <v>670</v>
      </c>
      <c r="J36" s="125" t="s">
        <v>670</v>
      </c>
      <c r="K36" s="95" t="s">
        <v>670</v>
      </c>
      <c r="L36" s="147" t="s">
        <v>670</v>
      </c>
      <c r="M36" s="145" t="s">
        <v>670</v>
      </c>
    </row>
    <row r="37" spans="2:13">
      <c r="B37" s="181" t="s">
        <v>676</v>
      </c>
      <c r="C37" s="7"/>
      <c r="D37" s="7"/>
      <c r="E37" s="7"/>
      <c r="F37" s="7"/>
      <c r="G37" s="7"/>
      <c r="H37" s="7"/>
      <c r="I37" s="7"/>
      <c r="J37" s="7"/>
      <c r="K37" s="7"/>
      <c r="L37" s="7"/>
      <c r="M37" s="7"/>
    </row>
    <row r="38" spans="2:13">
      <c r="B38" s="13"/>
      <c r="C38" s="13"/>
      <c r="D38" s="13"/>
      <c r="E38" s="13"/>
      <c r="F38" s="13"/>
      <c r="G38" s="13"/>
      <c r="H38" s="13"/>
      <c r="I38" s="13"/>
      <c r="J38" s="13"/>
      <c r="K38" s="13"/>
      <c r="L38" s="13"/>
      <c r="M38" s="13"/>
    </row>
    <row r="39" spans="2:13">
      <c r="B39" s="27" t="s">
        <v>9</v>
      </c>
      <c r="C39" s="7"/>
      <c r="D39" s="27"/>
      <c r="E39" s="7"/>
      <c r="F39" s="7"/>
      <c r="G39" s="7"/>
      <c r="H39" s="27"/>
      <c r="I39" s="7"/>
      <c r="J39" s="7"/>
      <c r="K39" s="27"/>
      <c r="L39" s="27"/>
      <c r="M39" s="7"/>
    </row>
    <row r="40" spans="2:13">
      <c r="B40" s="262" t="s">
        <v>1</v>
      </c>
      <c r="C40" s="263"/>
      <c r="D40" s="260" t="s">
        <v>5</v>
      </c>
      <c r="E40" s="261"/>
      <c r="F40" s="260" t="s">
        <v>6</v>
      </c>
      <c r="G40" s="261"/>
      <c r="H40" s="260" t="s">
        <v>7</v>
      </c>
      <c r="I40" s="261"/>
      <c r="J40" s="260" t="s">
        <v>8</v>
      </c>
      <c r="K40" s="261"/>
      <c r="L40" s="135"/>
      <c r="M40" s="7"/>
    </row>
    <row r="41" spans="2:13">
      <c r="B41" s="264"/>
      <c r="C41" s="265"/>
      <c r="D41" s="141" t="s">
        <v>668</v>
      </c>
      <c r="E41" s="141" t="s">
        <v>669</v>
      </c>
      <c r="F41" s="141" t="s">
        <v>668</v>
      </c>
      <c r="G41" s="141" t="s">
        <v>669</v>
      </c>
      <c r="H41" s="141" t="s">
        <v>668</v>
      </c>
      <c r="I41" s="141" t="s">
        <v>669</v>
      </c>
      <c r="J41" s="141" t="s">
        <v>668</v>
      </c>
      <c r="K41" s="141" t="s">
        <v>669</v>
      </c>
      <c r="L41" s="136"/>
      <c r="M41" s="13"/>
    </row>
    <row r="42" spans="2:13">
      <c r="B42" s="250">
        <v>1</v>
      </c>
      <c r="C42" s="251"/>
      <c r="D42" s="40">
        <v>2.5</v>
      </c>
      <c r="E42" s="142">
        <v>4</v>
      </c>
      <c r="F42" s="40">
        <v>3</v>
      </c>
      <c r="G42" s="142">
        <v>4.5</v>
      </c>
      <c r="H42" s="40" t="s">
        <v>670</v>
      </c>
      <c r="I42" s="142" t="s">
        <v>670</v>
      </c>
      <c r="J42" s="40">
        <v>0.5</v>
      </c>
      <c r="K42" s="142" t="s">
        <v>670</v>
      </c>
      <c r="L42" s="121"/>
      <c r="M42" s="13"/>
    </row>
    <row r="43" spans="2:13">
      <c r="B43" s="250">
        <v>2</v>
      </c>
      <c r="C43" s="251"/>
      <c r="D43" s="40" t="s">
        <v>670</v>
      </c>
      <c r="E43" s="142" t="s">
        <v>670</v>
      </c>
      <c r="F43" s="40" t="s">
        <v>670</v>
      </c>
      <c r="G43" s="142" t="s">
        <v>670</v>
      </c>
      <c r="H43" s="40" t="s">
        <v>670</v>
      </c>
      <c r="I43" s="142" t="s">
        <v>670</v>
      </c>
      <c r="J43" s="40" t="s">
        <v>670</v>
      </c>
      <c r="K43" s="142" t="s">
        <v>670</v>
      </c>
      <c r="L43" s="121"/>
      <c r="M43" s="13"/>
    </row>
    <row r="44" spans="2:13">
      <c r="B44" s="250">
        <v>3</v>
      </c>
      <c r="C44" s="251"/>
      <c r="D44" s="40" t="s">
        <v>670</v>
      </c>
      <c r="E44" s="142" t="s">
        <v>670</v>
      </c>
      <c r="F44" s="40" t="s">
        <v>670</v>
      </c>
      <c r="G44" s="142" t="s">
        <v>670</v>
      </c>
      <c r="H44" s="40" t="s">
        <v>670</v>
      </c>
      <c r="I44" s="142" t="s">
        <v>670</v>
      </c>
      <c r="J44" s="40" t="s">
        <v>670</v>
      </c>
      <c r="K44" s="143" t="s">
        <v>670</v>
      </c>
      <c r="L44" s="13"/>
      <c r="M44" s="13"/>
    </row>
  </sheetData>
  <mergeCells count="33">
    <mergeCell ref="H40:I40"/>
    <mergeCell ref="J40:K40"/>
    <mergeCell ref="B42:C42"/>
    <mergeCell ref="B43:C43"/>
    <mergeCell ref="B44:C44"/>
    <mergeCell ref="B35:C35"/>
    <mergeCell ref="B36:C36"/>
    <mergeCell ref="B40:C41"/>
    <mergeCell ref="D40:E40"/>
    <mergeCell ref="F40:G40"/>
    <mergeCell ref="L29:M29"/>
    <mergeCell ref="B31:C31"/>
    <mergeCell ref="B32:C32"/>
    <mergeCell ref="B33:C33"/>
    <mergeCell ref="B34:C34"/>
    <mergeCell ref="B29:C30"/>
    <mergeCell ref="D29:E29"/>
    <mergeCell ref="F29:G29"/>
    <mergeCell ref="H29:I29"/>
    <mergeCell ref="J29:K29"/>
    <mergeCell ref="F2:O5"/>
    <mergeCell ref="B21:C21"/>
    <mergeCell ref="B22:C22"/>
    <mergeCell ref="B23:C23"/>
    <mergeCell ref="B20:C20"/>
    <mergeCell ref="B17:C17"/>
    <mergeCell ref="B10:M10"/>
    <mergeCell ref="B11:C11"/>
    <mergeCell ref="B16:C16"/>
    <mergeCell ref="B15:C15"/>
    <mergeCell ref="B14:C14"/>
    <mergeCell ref="B13:C13"/>
    <mergeCell ref="B12:C12"/>
  </mergeCells>
  <pageMargins left="0.7" right="0.7" top="0.75" bottom="0.75" header="0.3" footer="0.3"/>
  <pageSetup scale="62"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C7FA1-4DC2-4C58-9838-C30A0F3B7128}">
  <sheetPr codeName="Sheet3">
    <tabColor rgb="FFFF0000"/>
  </sheetPr>
  <dimension ref="A1:AU765"/>
  <sheetViews>
    <sheetView showGridLines="0" topLeftCell="A16" zoomScale="85" zoomScaleNormal="85" workbookViewId="0">
      <selection activeCell="L12" sqref="L12:O12"/>
    </sheetView>
  </sheetViews>
  <sheetFormatPr defaultRowHeight="15"/>
  <cols>
    <col min="1" max="33" width="9.5703125" customWidth="1"/>
  </cols>
  <sheetData>
    <row r="1" spans="1:47" ht="15" customHeight="1">
      <c r="A1" s="1"/>
      <c r="B1" s="1"/>
      <c r="C1" s="1"/>
      <c r="D1" s="1"/>
      <c r="E1" s="1"/>
      <c r="F1" s="1"/>
      <c r="G1" s="1"/>
      <c r="H1" s="1"/>
      <c r="I1" s="1"/>
      <c r="J1" s="1"/>
      <c r="K1" s="1"/>
      <c r="L1" s="1"/>
      <c r="M1" s="1"/>
      <c r="N1" s="1"/>
      <c r="O1" s="1"/>
      <c r="P1" s="1"/>
      <c r="R1" s="1"/>
      <c r="S1" s="1"/>
      <c r="T1" s="30"/>
      <c r="U1" s="1"/>
      <c r="V1" s="1"/>
      <c r="W1" s="1"/>
      <c r="X1" s="14"/>
      <c r="Y1" s="1"/>
      <c r="Z1" s="1"/>
      <c r="AA1" s="1"/>
      <c r="AB1" s="30"/>
      <c r="AC1" s="1"/>
      <c r="AD1" s="1"/>
      <c r="AE1" s="1"/>
      <c r="AF1" s="14"/>
      <c r="AG1" s="1"/>
    </row>
    <row r="2" spans="1:47" ht="15" customHeight="1" thickBot="1">
      <c r="A2" s="1"/>
      <c r="B2" s="2"/>
      <c r="C2" s="2"/>
      <c r="D2" s="2"/>
      <c r="E2" s="2"/>
      <c r="F2" s="294" t="s">
        <v>19</v>
      </c>
      <c r="G2" s="294"/>
      <c r="H2" s="294"/>
      <c r="I2" s="294"/>
      <c r="J2" s="294"/>
      <c r="K2" s="294"/>
      <c r="L2" s="294"/>
      <c r="M2" s="294"/>
      <c r="N2" s="294"/>
      <c r="O2" s="294"/>
      <c r="P2" s="1"/>
      <c r="R2" s="5"/>
      <c r="S2" s="4" t="s">
        <v>116</v>
      </c>
      <c r="T2" s="5"/>
      <c r="U2" s="5"/>
      <c r="V2" s="5"/>
      <c r="W2" s="5"/>
      <c r="X2" s="5"/>
      <c r="Y2" s="5"/>
      <c r="Z2" s="5"/>
      <c r="AA2" s="5"/>
      <c r="AB2" s="5"/>
      <c r="AC2" s="5"/>
      <c r="AD2" s="5"/>
      <c r="AE2" s="5"/>
      <c r="AF2" s="5"/>
      <c r="AG2" s="5"/>
      <c r="AH2" s="5"/>
      <c r="AI2" s="5"/>
      <c r="AJ2" s="5"/>
      <c r="AK2" s="5"/>
      <c r="AL2" s="5"/>
      <c r="AM2" s="5"/>
      <c r="AN2" s="5"/>
      <c r="AO2" s="5"/>
      <c r="AP2" s="5"/>
      <c r="AQ2" s="5"/>
      <c r="AR2" s="5"/>
      <c r="AS2" s="5"/>
      <c r="AT2" s="5"/>
      <c r="AU2" s="5"/>
    </row>
    <row r="3" spans="1:47" ht="15" customHeight="1" thickTop="1">
      <c r="A3" s="1"/>
      <c r="B3" s="2"/>
      <c r="C3" s="2"/>
      <c r="D3" s="2"/>
      <c r="E3" s="2"/>
      <c r="F3" s="294"/>
      <c r="G3" s="294"/>
      <c r="H3" s="294"/>
      <c r="I3" s="294"/>
      <c r="J3" s="294"/>
      <c r="K3" s="294"/>
      <c r="L3" s="294"/>
      <c r="M3" s="294"/>
      <c r="N3" s="294"/>
      <c r="O3" s="294"/>
      <c r="P3" s="1"/>
      <c r="R3" s="1"/>
      <c r="S3" s="1"/>
      <c r="T3" s="1"/>
      <c r="U3" s="1"/>
      <c r="V3" s="1"/>
      <c r="W3" s="1"/>
      <c r="X3" s="1"/>
      <c r="Y3" s="1"/>
      <c r="Z3" s="1"/>
      <c r="AA3" s="1"/>
      <c r="AB3" s="1"/>
      <c r="AC3" s="1"/>
      <c r="AD3" s="1"/>
      <c r="AE3" s="1"/>
      <c r="AF3" s="1"/>
      <c r="AG3" s="1"/>
    </row>
    <row r="4" spans="1:47" ht="15" customHeight="1">
      <c r="A4" s="1"/>
      <c r="B4" s="2"/>
      <c r="C4" s="2"/>
      <c r="D4" s="2"/>
      <c r="E4" s="2"/>
      <c r="F4" s="294"/>
      <c r="G4" s="294"/>
      <c r="H4" s="294"/>
      <c r="I4" s="294"/>
      <c r="J4" s="294"/>
      <c r="K4" s="294"/>
      <c r="L4" s="294"/>
      <c r="M4" s="294"/>
      <c r="N4" s="294"/>
      <c r="O4" s="294"/>
      <c r="P4" s="1"/>
      <c r="S4" s="27" t="s">
        <v>117</v>
      </c>
      <c r="AB4" s="27" t="s">
        <v>118</v>
      </c>
      <c r="AL4" s="27" t="s">
        <v>118</v>
      </c>
    </row>
    <row r="5" spans="1:47" ht="15" customHeight="1">
      <c r="A5" s="1"/>
      <c r="B5" s="1"/>
      <c r="C5" s="1"/>
      <c r="D5" s="1"/>
      <c r="E5" s="1"/>
      <c r="F5" s="294"/>
      <c r="G5" s="294"/>
      <c r="H5" s="294"/>
      <c r="I5" s="294"/>
      <c r="J5" s="294"/>
      <c r="K5" s="294"/>
      <c r="L5" s="294"/>
      <c r="M5" s="294"/>
      <c r="N5" s="294"/>
      <c r="O5" s="294"/>
      <c r="P5" s="1"/>
    </row>
    <row r="6" spans="1:47" ht="15" customHeight="1">
      <c r="A6" s="1"/>
      <c r="B6" s="1"/>
      <c r="C6" s="1"/>
      <c r="D6" s="1"/>
      <c r="E6" s="1"/>
      <c r="F6" s="1"/>
      <c r="G6" s="1"/>
      <c r="H6" s="1"/>
      <c r="I6" s="1"/>
      <c r="J6" s="1"/>
      <c r="K6" s="1"/>
      <c r="L6" s="1"/>
      <c r="M6" s="1"/>
      <c r="N6" s="1"/>
      <c r="O6" s="236" t="s">
        <v>745</v>
      </c>
      <c r="P6" s="1"/>
    </row>
    <row r="7" spans="1:47" ht="15" customHeight="1">
      <c r="A7" s="1"/>
      <c r="B7" s="1"/>
      <c r="C7" s="1"/>
      <c r="D7" s="1"/>
      <c r="E7" s="1"/>
      <c r="F7" s="1"/>
      <c r="G7" s="1"/>
      <c r="H7" s="1"/>
      <c r="I7" s="1"/>
      <c r="J7" s="1"/>
      <c r="K7" s="1"/>
      <c r="L7" s="1"/>
      <c r="M7" s="1"/>
      <c r="N7" s="1"/>
      <c r="O7" s="3" t="s">
        <v>21</v>
      </c>
      <c r="P7" s="1"/>
    </row>
    <row r="8" spans="1:47" ht="15" customHeight="1" thickBot="1">
      <c r="A8" s="1"/>
      <c r="B8" s="4" t="s">
        <v>86</v>
      </c>
      <c r="C8" s="5"/>
      <c r="D8" s="5"/>
      <c r="E8" s="5"/>
      <c r="F8" s="5"/>
      <c r="G8" s="5"/>
      <c r="H8" s="5"/>
      <c r="I8" s="5"/>
      <c r="J8" s="5"/>
      <c r="K8" s="5"/>
      <c r="L8" s="5"/>
      <c r="M8" s="5"/>
      <c r="N8" s="5"/>
      <c r="O8" s="5"/>
      <c r="P8" s="1"/>
    </row>
    <row r="9" spans="1:47" ht="15" customHeight="1" thickTop="1">
      <c r="A9" s="1"/>
      <c r="B9" s="1"/>
      <c r="C9" s="1"/>
      <c r="D9" s="1"/>
      <c r="E9" s="1"/>
      <c r="F9" s="1"/>
      <c r="G9" s="1"/>
      <c r="H9" s="1"/>
      <c r="I9" s="1"/>
      <c r="J9" s="1"/>
      <c r="K9" s="1"/>
      <c r="L9" s="1"/>
      <c r="M9" s="1"/>
      <c r="N9" s="1"/>
      <c r="O9" s="1"/>
      <c r="P9" s="1"/>
    </row>
    <row r="10" spans="1:47" ht="15" customHeight="1">
      <c r="A10" s="1"/>
      <c r="B10" s="27" t="s">
        <v>110</v>
      </c>
      <c r="C10" s="7"/>
      <c r="D10" s="27"/>
      <c r="E10" s="7"/>
      <c r="F10" s="27"/>
      <c r="G10" s="7"/>
      <c r="I10" s="1"/>
      <c r="J10" s="27" t="s">
        <v>111</v>
      </c>
      <c r="K10" s="7"/>
      <c r="L10" s="27"/>
      <c r="M10" s="7"/>
      <c r="N10" s="27"/>
      <c r="O10" s="7"/>
      <c r="P10" s="1"/>
    </row>
    <row r="11" spans="1:47" ht="15" customHeight="1">
      <c r="A11" s="1"/>
      <c r="B11" s="239" t="s">
        <v>1</v>
      </c>
      <c r="C11" s="239"/>
      <c r="D11" s="104" t="s">
        <v>5</v>
      </c>
      <c r="E11" s="104" t="s">
        <v>6</v>
      </c>
      <c r="F11" s="104" t="s">
        <v>7</v>
      </c>
      <c r="G11" s="104" t="s">
        <v>8</v>
      </c>
      <c r="I11" s="1"/>
      <c r="J11" s="239" t="s">
        <v>1</v>
      </c>
      <c r="K11" s="239"/>
      <c r="L11" s="104" t="s">
        <v>106</v>
      </c>
      <c r="M11" s="104" t="s">
        <v>107</v>
      </c>
      <c r="N11" s="104" t="s">
        <v>108</v>
      </c>
      <c r="O11" s="104" t="s">
        <v>109</v>
      </c>
      <c r="P11" s="1"/>
    </row>
    <row r="12" spans="1:47" ht="15" customHeight="1">
      <c r="A12" s="1"/>
      <c r="B12" s="244">
        <v>1</v>
      </c>
      <c r="C12" s="244"/>
      <c r="D12" s="72">
        <v>3.1230000000000002</v>
      </c>
      <c r="E12" s="72">
        <v>3.4460000000000002</v>
      </c>
      <c r="F12" s="72">
        <v>-0.128</v>
      </c>
      <c r="G12" s="72">
        <v>0.55400000000000005</v>
      </c>
      <c r="I12" s="1"/>
      <c r="J12" s="244">
        <v>1</v>
      </c>
      <c r="K12" s="244"/>
      <c r="L12" s="72">
        <v>3.1230000000000002</v>
      </c>
      <c r="M12" s="72">
        <v>3.4460000000000002</v>
      </c>
      <c r="N12" s="72">
        <v>-0.80116922042985361</v>
      </c>
      <c r="O12" s="72">
        <v>-0.55400000000000005</v>
      </c>
      <c r="P12" s="1"/>
    </row>
    <row r="13" spans="1:47" ht="15" customHeight="1">
      <c r="A13" s="1"/>
      <c r="B13" s="244">
        <v>2</v>
      </c>
      <c r="C13" s="244"/>
      <c r="D13" s="72"/>
      <c r="E13" s="72"/>
      <c r="F13" s="72"/>
      <c r="G13" s="72"/>
      <c r="I13" s="1"/>
      <c r="J13" s="244">
        <v>2</v>
      </c>
      <c r="K13" s="244"/>
      <c r="L13" s="72"/>
      <c r="M13" s="72"/>
      <c r="N13" s="72"/>
      <c r="O13" s="72"/>
      <c r="P13" s="1"/>
    </row>
    <row r="14" spans="1:47" ht="15" customHeight="1">
      <c r="A14" s="1"/>
      <c r="B14" s="244">
        <v>3</v>
      </c>
      <c r="C14" s="244"/>
      <c r="D14" s="72"/>
      <c r="E14" s="72"/>
      <c r="F14" s="72"/>
      <c r="G14" s="72"/>
      <c r="I14" s="1"/>
      <c r="J14" s="244">
        <v>3</v>
      </c>
      <c r="K14" s="244"/>
      <c r="L14" s="72"/>
      <c r="M14" s="72"/>
      <c r="N14" s="72"/>
      <c r="O14" s="72"/>
      <c r="P14" s="1"/>
    </row>
    <row r="15" spans="1:47" ht="15" customHeight="1">
      <c r="A15" s="1"/>
      <c r="B15" s="121"/>
      <c r="C15" s="121"/>
      <c r="D15" s="122"/>
      <c r="E15" s="122"/>
      <c r="F15" s="122"/>
      <c r="G15" s="122"/>
      <c r="I15" s="1"/>
      <c r="J15" s="121"/>
      <c r="K15" s="121"/>
      <c r="L15" s="122"/>
      <c r="M15" s="122"/>
      <c r="N15" s="122"/>
      <c r="O15" s="122"/>
      <c r="P15" s="1"/>
    </row>
    <row r="16" spans="1:47" ht="15" customHeight="1">
      <c r="A16" s="1"/>
      <c r="B16" s="27" t="s">
        <v>112</v>
      </c>
      <c r="C16" s="13"/>
      <c r="D16" s="13"/>
      <c r="E16" s="1"/>
      <c r="F16" s="1"/>
      <c r="G16" s="1"/>
      <c r="I16" s="1"/>
      <c r="K16" s="27" t="s">
        <v>113</v>
      </c>
      <c r="L16" s="13"/>
      <c r="M16" s="1"/>
      <c r="N16" s="1"/>
      <c r="O16" s="1"/>
      <c r="P16" s="1"/>
    </row>
    <row r="17" spans="1:16" ht="15" customHeight="1">
      <c r="A17" s="1"/>
      <c r="B17" s="1"/>
      <c r="C17" s="52"/>
      <c r="D17" s="1"/>
      <c r="E17" s="1"/>
      <c r="F17" s="1"/>
      <c r="G17" s="1"/>
      <c r="I17" s="1"/>
      <c r="J17" s="1"/>
      <c r="K17" s="52"/>
      <c r="L17" s="1"/>
      <c r="M17" s="1"/>
      <c r="N17" s="1"/>
      <c r="O17" s="14"/>
      <c r="P17" s="1"/>
    </row>
    <row r="18" spans="1:16" ht="15" customHeight="1">
      <c r="A18" s="1"/>
      <c r="B18" s="1"/>
      <c r="C18" s="31"/>
      <c r="D18" s="1"/>
      <c r="E18" s="1"/>
      <c r="F18" s="1"/>
      <c r="G18" s="1"/>
      <c r="I18" s="1"/>
      <c r="J18" s="1"/>
      <c r="K18" s="31"/>
      <c r="L18" s="1"/>
      <c r="M18" s="1"/>
      <c r="N18" s="1"/>
      <c r="O18" s="14"/>
      <c r="P18" s="1"/>
    </row>
    <row r="19" spans="1:16" s="105" customFormat="1" ht="15" customHeight="1">
      <c r="A19" s="1"/>
      <c r="B19" s="1"/>
      <c r="C19" s="30"/>
      <c r="D19" s="1"/>
      <c r="E19" s="1"/>
      <c r="F19" s="1"/>
      <c r="G19" s="1"/>
      <c r="H19" s="1"/>
      <c r="I19" s="1"/>
      <c r="J19"/>
      <c r="K19" s="30"/>
      <c r="L19" s="1"/>
      <c r="M19" s="1"/>
      <c r="N19" s="1"/>
      <c r="O19" s="14"/>
      <c r="P19" s="1"/>
    </row>
    <row r="20" spans="1:16" s="105" customFormat="1" ht="15" customHeight="1">
      <c r="A20" s="1"/>
      <c r="B20" s="1"/>
      <c r="C20" s="30"/>
      <c r="D20" s="1"/>
      <c r="E20" s="1"/>
      <c r="F20" s="1"/>
      <c r="G20" s="14"/>
      <c r="H20" s="1"/>
      <c r="I20" s="1"/>
      <c r="J20" s="1"/>
      <c r="K20" s="30"/>
      <c r="L20" s="1"/>
      <c r="M20" s="1"/>
      <c r="N20" s="1"/>
      <c r="O20" s="14"/>
      <c r="P20" s="1"/>
    </row>
    <row r="21" spans="1:16" s="105" customFormat="1" ht="15" customHeight="1">
      <c r="A21" s="1"/>
      <c r="B21" s="1"/>
      <c r="C21" s="30"/>
      <c r="D21" s="1"/>
      <c r="E21" s="1"/>
      <c r="F21" s="1"/>
      <c r="G21" s="14"/>
      <c r="H21" s="1"/>
      <c r="I21" s="1"/>
      <c r="J21" s="1"/>
      <c r="K21" s="30"/>
      <c r="L21" s="1"/>
      <c r="M21" s="1"/>
      <c r="N21" s="1"/>
      <c r="O21" s="14"/>
      <c r="P21" s="1"/>
    </row>
    <row r="22" spans="1:16" s="105" customFormat="1" ht="15" customHeight="1" thickBot="1">
      <c r="A22" s="1"/>
      <c r="B22" s="4" t="s">
        <v>87</v>
      </c>
      <c r="C22" s="5"/>
      <c r="D22" s="5"/>
      <c r="E22" s="5"/>
      <c r="F22" s="5"/>
      <c r="G22" s="5"/>
      <c r="H22" s="5"/>
      <c r="I22" s="5"/>
      <c r="J22" s="5"/>
      <c r="K22" s="5"/>
      <c r="L22" s="5"/>
      <c r="M22" s="5"/>
      <c r="N22" s="5"/>
      <c r="O22" s="5"/>
      <c r="P22" s="1"/>
    </row>
    <row r="23" spans="1:16" s="105" customFormat="1" ht="15" customHeight="1" thickTop="1">
      <c r="A23" s="1"/>
      <c r="B23" s="1"/>
      <c r="C23" s="1"/>
      <c r="D23" s="1"/>
      <c r="E23" s="1"/>
      <c r="F23" s="1"/>
      <c r="G23" s="1"/>
      <c r="H23" s="1"/>
      <c r="I23" s="1"/>
      <c r="J23" s="1"/>
      <c r="K23" s="1"/>
      <c r="L23" s="1"/>
      <c r="M23" s="1"/>
      <c r="N23" s="1"/>
      <c r="O23" s="1"/>
      <c r="P23" s="1"/>
    </row>
    <row r="24" spans="1:16" s="105" customFormat="1" ht="15" customHeight="1">
      <c r="I24" s="27" t="s">
        <v>105</v>
      </c>
    </row>
    <row r="25" spans="1:16" s="105" customFormat="1" ht="15" customHeight="1">
      <c r="B25" s="27" t="s">
        <v>88</v>
      </c>
      <c r="C25" s="113"/>
      <c r="D25" s="112"/>
      <c r="I25" s="109"/>
      <c r="J25" s="120"/>
      <c r="K25" s="119" t="s">
        <v>89</v>
      </c>
      <c r="L25" s="119" t="s">
        <v>90</v>
      </c>
      <c r="M25" s="119" t="s">
        <v>91</v>
      </c>
    </row>
    <row r="26" spans="1:16" s="105" customFormat="1" ht="15" customHeight="1">
      <c r="B26" s="299" t="s">
        <v>85</v>
      </c>
      <c r="C26" s="300" t="s">
        <v>79</v>
      </c>
      <c r="D26" s="301"/>
      <c r="E26" s="302"/>
      <c r="F26" s="293" t="s">
        <v>80</v>
      </c>
      <c r="I26" s="296" t="s">
        <v>93</v>
      </c>
      <c r="J26" s="297"/>
      <c r="K26" s="116">
        <f>SUM(J52:J752)</f>
        <v>2.8050939487148888E-2</v>
      </c>
      <c r="L26" s="116">
        <f t="shared" ref="L26:M26" si="0">SUM(K52:K752)</f>
        <v>0</v>
      </c>
      <c r="M26" s="116">
        <f t="shared" si="0"/>
        <v>0</v>
      </c>
    </row>
    <row r="27" spans="1:16" s="105" customFormat="1" ht="15" customHeight="1">
      <c r="B27" s="299"/>
      <c r="C27" s="117" t="s">
        <v>89</v>
      </c>
      <c r="D27" s="117" t="s">
        <v>90</v>
      </c>
      <c r="E27" s="117" t="s">
        <v>91</v>
      </c>
      <c r="F27" s="293"/>
      <c r="I27" s="295" t="s">
        <v>94</v>
      </c>
      <c r="J27" s="295"/>
      <c r="K27" s="116">
        <f>SUM(AA52:AA752)</f>
        <v>0.15874875061394106</v>
      </c>
      <c r="L27" s="116">
        <f t="shared" ref="L27:M27" si="1">SUM(AB52:AB752)</f>
        <v>0</v>
      </c>
      <c r="M27" s="116">
        <f t="shared" si="1"/>
        <v>0</v>
      </c>
    </row>
    <row r="28" spans="1:16" s="105" customFormat="1" ht="15" customHeight="1">
      <c r="B28" s="117">
        <v>0</v>
      </c>
      <c r="C28" s="118">
        <f t="array" ref="C28:F42">Sig2Prony_T(D12:G14)</f>
        <v>1556.7624274801742</v>
      </c>
      <c r="D28" s="118">
        <v>0</v>
      </c>
      <c r="E28" s="118">
        <v>0</v>
      </c>
      <c r="F28" s="118">
        <v>0</v>
      </c>
    </row>
    <row r="29" spans="1:16" s="105" customFormat="1" ht="15" customHeight="1">
      <c r="B29" s="117">
        <v>1</v>
      </c>
      <c r="C29" s="118">
        <v>151.96133901945021</v>
      </c>
      <c r="D29" s="118">
        <v>0</v>
      </c>
      <c r="E29" s="118">
        <v>0</v>
      </c>
      <c r="F29" s="118">
        <v>10000000</v>
      </c>
      <c r="I29" s="27" t="s">
        <v>114</v>
      </c>
    </row>
    <row r="30" spans="1:16" s="105" customFormat="1">
      <c r="B30" s="117">
        <v>2</v>
      </c>
      <c r="C30" s="118">
        <v>342.0174638680619</v>
      </c>
      <c r="D30" s="118">
        <v>0</v>
      </c>
      <c r="E30" s="118">
        <v>0</v>
      </c>
      <c r="F30" s="118">
        <v>1000000</v>
      </c>
      <c r="I30"/>
    </row>
    <row r="31" spans="1:16" s="105" customFormat="1">
      <c r="B31" s="117">
        <v>3</v>
      </c>
      <c r="C31" s="118">
        <v>677.93450247900228</v>
      </c>
      <c r="D31" s="118">
        <v>0</v>
      </c>
      <c r="E31" s="118">
        <v>0</v>
      </c>
      <c r="F31" s="118">
        <v>100000</v>
      </c>
    </row>
    <row r="32" spans="1:16" s="105" customFormat="1">
      <c r="B32" s="117">
        <v>4</v>
      </c>
      <c r="C32" s="118">
        <v>1527.7473483054216</v>
      </c>
      <c r="D32" s="118">
        <v>0</v>
      </c>
      <c r="E32" s="118">
        <v>0</v>
      </c>
      <c r="F32" s="118">
        <v>10000</v>
      </c>
    </row>
    <row r="33" spans="1:46" s="105" customFormat="1">
      <c r="B33" s="117">
        <v>5</v>
      </c>
      <c r="C33" s="118">
        <v>3873.9585266655236</v>
      </c>
      <c r="D33" s="118">
        <v>0</v>
      </c>
      <c r="E33" s="118">
        <v>0</v>
      </c>
      <c r="F33" s="118">
        <v>1000</v>
      </c>
      <c r="I33"/>
    </row>
    <row r="34" spans="1:46" s="105" customFormat="1">
      <c r="B34" s="117">
        <v>6</v>
      </c>
      <c r="C34" s="118">
        <v>11286.058112100114</v>
      </c>
      <c r="D34" s="118">
        <v>0</v>
      </c>
      <c r="E34" s="118">
        <v>0</v>
      </c>
      <c r="F34" s="118">
        <v>100</v>
      </c>
      <c r="I34" s="27" t="s">
        <v>115</v>
      </c>
    </row>
    <row r="35" spans="1:46" s="105" customFormat="1">
      <c r="B35" s="117">
        <v>7</v>
      </c>
      <c r="C35" s="118">
        <v>36143.046131962852</v>
      </c>
      <c r="D35" s="118">
        <v>0</v>
      </c>
      <c r="E35" s="118">
        <v>0</v>
      </c>
      <c r="F35" s="118">
        <v>10</v>
      </c>
    </row>
    <row r="36" spans="1:46" s="105" customFormat="1">
      <c r="B36" s="117">
        <v>8</v>
      </c>
      <c r="C36" s="118">
        <v>113461.08619472884</v>
      </c>
      <c r="D36" s="118">
        <v>0</v>
      </c>
      <c r="E36" s="118">
        <v>0</v>
      </c>
      <c r="F36" s="118">
        <v>1</v>
      </c>
    </row>
    <row r="37" spans="1:46" s="105" customFormat="1">
      <c r="B37" s="117">
        <v>9</v>
      </c>
      <c r="C37" s="118">
        <v>293004.39966720861</v>
      </c>
      <c r="D37" s="118">
        <v>0</v>
      </c>
      <c r="E37" s="118">
        <v>0</v>
      </c>
      <c r="F37" s="118">
        <v>0.1</v>
      </c>
    </row>
    <row r="38" spans="1:46" s="105" customFormat="1">
      <c r="B38" s="117">
        <v>10</v>
      </c>
      <c r="C38" s="118">
        <v>539817.93960873701</v>
      </c>
      <c r="D38" s="118">
        <v>0</v>
      </c>
      <c r="E38" s="118">
        <v>0</v>
      </c>
      <c r="F38" s="118">
        <v>0.01</v>
      </c>
    </row>
    <row r="39" spans="1:46" s="105" customFormat="1">
      <c r="B39" s="117">
        <v>11</v>
      </c>
      <c r="C39" s="118">
        <v>686438.54769806017</v>
      </c>
      <c r="D39" s="118">
        <v>0</v>
      </c>
      <c r="E39" s="118">
        <v>0</v>
      </c>
      <c r="F39" s="118">
        <v>1E-3</v>
      </c>
      <c r="I39"/>
      <c r="L39"/>
    </row>
    <row r="40" spans="1:46" s="105" customFormat="1">
      <c r="B40" s="117">
        <v>12</v>
      </c>
      <c r="C40" s="118">
        <v>651149.95294433949</v>
      </c>
      <c r="D40" s="118">
        <v>0</v>
      </c>
      <c r="E40" s="118">
        <v>0</v>
      </c>
      <c r="F40" s="118">
        <v>1E-4</v>
      </c>
    </row>
    <row r="41" spans="1:46" s="105" customFormat="1">
      <c r="B41" s="117">
        <v>13</v>
      </c>
      <c r="C41" s="118">
        <v>492771.82965402136</v>
      </c>
      <c r="D41" s="118">
        <v>0</v>
      </c>
      <c r="E41" s="118">
        <v>0</v>
      </c>
      <c r="F41" s="118">
        <v>1.0000000000000001E-5</v>
      </c>
    </row>
    <row r="42" spans="1:46" s="105" customFormat="1">
      <c r="B42" s="117">
        <v>14</v>
      </c>
      <c r="C42" s="118">
        <v>359190.11882746988</v>
      </c>
      <c r="D42" s="118">
        <v>0</v>
      </c>
      <c r="E42" s="118">
        <v>0</v>
      </c>
      <c r="F42" s="118">
        <v>9.9999999999999995E-7</v>
      </c>
    </row>
    <row r="43" spans="1:46" s="105" customFormat="1">
      <c r="H43"/>
    </row>
    <row r="44" spans="1:46" s="105" customFormat="1">
      <c r="A44" s="1"/>
      <c r="H44" s="1"/>
      <c r="I44" s="1"/>
      <c r="J44" s="1"/>
      <c r="K44" s="1"/>
      <c r="L44" s="1"/>
      <c r="M44" s="1"/>
      <c r="N44" s="1"/>
      <c r="O44" s="1"/>
      <c r="P44" s="1"/>
    </row>
    <row r="45" spans="1:46" s="105" customFormat="1" ht="16.5" thickBot="1">
      <c r="A45" s="1"/>
      <c r="B45" s="4" t="s">
        <v>95</v>
      </c>
      <c r="C45" s="5"/>
      <c r="D45" s="5"/>
      <c r="E45" s="5"/>
      <c r="F45" s="5"/>
      <c r="G45" s="5"/>
      <c r="H45" s="5"/>
      <c r="I45" s="5"/>
      <c r="J45" s="5"/>
      <c r="K45" s="5"/>
      <c r="L45" s="5"/>
      <c r="M45" s="5"/>
      <c r="N45" s="5"/>
      <c r="O45" s="5"/>
      <c r="P45" s="5"/>
      <c r="Q45" s="5"/>
      <c r="R45" s="4"/>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row>
    <row r="46" spans="1:46" s="105" customFormat="1" ht="15.75" thickTop="1">
      <c r="B46" s="1"/>
      <c r="C46" s="1"/>
      <c r="D46" s="1"/>
      <c r="E46" s="1"/>
      <c r="F46" s="1"/>
      <c r="G46" s="1"/>
      <c r="H46" s="1"/>
      <c r="I46" s="1"/>
      <c r="J46" s="1"/>
      <c r="K46" s="1"/>
      <c r="L46" s="1"/>
      <c r="M46" s="1"/>
      <c r="N46" s="1"/>
      <c r="O46" s="1"/>
      <c r="P46" s="1"/>
      <c r="Q46" s="1"/>
      <c r="R46" s="1"/>
      <c r="S46" s="1"/>
      <c r="T46" s="1"/>
    </row>
    <row r="47" spans="1:46" s="105" customFormat="1">
      <c r="E47" s="107"/>
      <c r="F47" s="108"/>
      <c r="N47" s="27" t="s">
        <v>104</v>
      </c>
    </row>
    <row r="48" spans="1:46" s="105" customFormat="1">
      <c r="B48" s="27" t="s">
        <v>92</v>
      </c>
      <c r="E48" s="107"/>
      <c r="F48" s="108"/>
      <c r="G48" s="109"/>
      <c r="N48" s="113"/>
      <c r="O48" s="113"/>
      <c r="P48" s="113"/>
      <c r="Q48" s="113"/>
      <c r="R48" s="113"/>
      <c r="S48" s="113"/>
      <c r="T48" s="113"/>
      <c r="U48" s="113"/>
      <c r="V48" s="113"/>
      <c r="W48" s="113"/>
      <c r="X48" s="113"/>
      <c r="Y48" s="113"/>
      <c r="Z48" s="113"/>
      <c r="AA48" s="113"/>
      <c r="AB48" s="113"/>
      <c r="AC48" s="113"/>
    </row>
    <row r="49" spans="2:29" s="105" customFormat="1">
      <c r="E49" s="110"/>
      <c r="F49" s="109"/>
      <c r="G49" s="109"/>
      <c r="N49" s="293" t="s">
        <v>83</v>
      </c>
      <c r="O49" s="293" t="s">
        <v>102</v>
      </c>
      <c r="P49" s="293"/>
      <c r="Q49" s="293"/>
      <c r="R49" s="293" t="s">
        <v>103</v>
      </c>
      <c r="S49" s="293"/>
      <c r="T49" s="293"/>
      <c r="U49" s="293"/>
      <c r="V49" s="293"/>
      <c r="W49" s="293"/>
      <c r="X49" s="293"/>
      <c r="Y49" s="293"/>
      <c r="Z49" s="293"/>
      <c r="AA49" s="293" t="s">
        <v>84</v>
      </c>
      <c r="AB49" s="293"/>
      <c r="AC49" s="293"/>
    </row>
    <row r="50" spans="2:29" s="105" customFormat="1">
      <c r="B50" s="298" t="s">
        <v>97</v>
      </c>
      <c r="C50" s="298" t="s">
        <v>96</v>
      </c>
      <c r="D50" s="295" t="s">
        <v>102</v>
      </c>
      <c r="E50" s="295"/>
      <c r="F50" s="295"/>
      <c r="G50" s="295" t="s">
        <v>103</v>
      </c>
      <c r="H50" s="295"/>
      <c r="I50" s="295"/>
      <c r="J50" s="295" t="s">
        <v>84</v>
      </c>
      <c r="K50" s="295"/>
      <c r="L50" s="295"/>
      <c r="M50" s="109"/>
      <c r="N50" s="293"/>
      <c r="O50" s="293"/>
      <c r="P50" s="293"/>
      <c r="Q50" s="293"/>
      <c r="R50" s="293" t="s">
        <v>98</v>
      </c>
      <c r="S50" s="293"/>
      <c r="T50" s="293"/>
      <c r="U50" s="293" t="s">
        <v>99</v>
      </c>
      <c r="V50" s="293"/>
      <c r="W50" s="293"/>
      <c r="X50" s="293" t="s">
        <v>100</v>
      </c>
      <c r="Y50" s="293"/>
      <c r="Z50" s="293"/>
      <c r="AA50" s="293"/>
      <c r="AB50" s="293"/>
      <c r="AC50" s="293"/>
    </row>
    <row r="51" spans="2:29" s="105" customFormat="1">
      <c r="B51" s="298"/>
      <c r="C51" s="298"/>
      <c r="D51" s="114" t="s">
        <v>98</v>
      </c>
      <c r="E51" s="114" t="s">
        <v>99</v>
      </c>
      <c r="F51" s="114" t="s">
        <v>100</v>
      </c>
      <c r="G51" s="114" t="s">
        <v>98</v>
      </c>
      <c r="H51" s="114" t="s">
        <v>99</v>
      </c>
      <c r="I51" s="114" t="s">
        <v>100</v>
      </c>
      <c r="J51" s="114" t="s">
        <v>98</v>
      </c>
      <c r="K51" s="114" t="s">
        <v>99</v>
      </c>
      <c r="L51" s="114" t="s">
        <v>100</v>
      </c>
      <c r="N51" s="293"/>
      <c r="O51" s="117" t="s">
        <v>98</v>
      </c>
      <c r="P51" s="117" t="s">
        <v>99</v>
      </c>
      <c r="Q51" s="117" t="s">
        <v>100</v>
      </c>
      <c r="R51" s="117" t="s">
        <v>81</v>
      </c>
      <c r="S51" s="117" t="s">
        <v>82</v>
      </c>
      <c r="T51" s="117" t="s">
        <v>101</v>
      </c>
      <c r="U51" s="117" t="s">
        <v>81</v>
      </c>
      <c r="V51" s="117" t="s">
        <v>82</v>
      </c>
      <c r="W51" s="117" t="s">
        <v>101</v>
      </c>
      <c r="X51" s="117" t="s">
        <v>81</v>
      </c>
      <c r="Y51" s="117" t="s">
        <v>82</v>
      </c>
      <c r="Z51" s="117" t="s">
        <v>101</v>
      </c>
      <c r="AA51" s="117" t="s">
        <v>98</v>
      </c>
      <c r="AB51" s="117" t="s">
        <v>99</v>
      </c>
      <c r="AC51" s="117" t="s">
        <v>100</v>
      </c>
    </row>
    <row r="52" spans="2:29" s="105" customFormat="1">
      <c r="B52" s="106">
        <v>-7</v>
      </c>
      <c r="C52" s="115">
        <f>10^B52</f>
        <v>9.9999999999999995E-8</v>
      </c>
      <c r="D52" s="115">
        <f>IF(AND($D$12&lt;&gt;"",$E$12&lt;&gt;"",$F$12&lt;&gt;"",$G$12&lt;&gt;""),10^($D$12+$E$12/(1+EXP($F$12+$G$12*LOG10($C52)))),1)</f>
        <v>3216500.7749381713</v>
      </c>
      <c r="E52" s="115">
        <f>IF(AND($D$13&lt;&gt;"",$E$13&lt;&gt;"",$F$13&lt;&gt;"",$G$13&lt;&gt;""),10^($D$13+$E$13/(1+EXP($F$13+$G$13*LOG10($C52)))),1)</f>
        <v>1</v>
      </c>
      <c r="F52" s="115">
        <f>IF(AND($D$14&lt;&gt;"",$E$14&lt;&gt;"",$F$14&lt;&gt;"",$G$14&lt;&gt;""),10^($D$14+$E$14/(1+EXP($F$14+$G$14*LOG10($C52)))),1)</f>
        <v>1</v>
      </c>
      <c r="G52" s="115">
        <f>IF(OR($C$28="",$C$28=0),1,$C$28+$C$29*EXP(-C52/$F$29)+$C$30*EXP(-C52/$F$30)+$C$31*EXP(-C52/$F$31)+$C$32*EXP(-C52/$F$32)+$C$33*EXP(-C52/$F$33)+$C$34*EXP(-C52/$F$34)+$C$35*EXP(-C52/$F$35)+$C$36*EXP(-C52/$F$36)+$C$37*EXP(-C52/$F$37)+$C$38*EXP(-C52/$F$38)+$C$39*EXP(-C52/$F$39)+$C$40*EXP(-C52/$F$40)+$C$41*EXP(-C52/$F$41)+$C$42*EXP(-C52/$F$42))</f>
        <v>3151583.5719090253</v>
      </c>
      <c r="H52" s="115">
        <f>IF(OR($D$28="",$D$28=0),1,$D$28+$D$29*EXP(-C52/$F$29)+$D$30*EXP(-C52/$F$30)+$D$31*EXP(-C52/$F$31)+$D$32*EXP(-C52/$F$32)+$D$33*EXP(-C52/$F$33)+$D$34*EXP(-C52/$F$34)+$D$35*EXP(-C52/$F$35)+$D$36*EXP(-C52/$F$36)+$D$37*EXP(-C52/$F$37)+$D$38*EXP(-C52/$F$38)+$D$39*EXP(-C52/$F$39)+$D$40*EXP(-C52/$F$40)+$D$41*EXP(-C52/$F$41)+$D$42*EXP(-C52/$F$42))</f>
        <v>1</v>
      </c>
      <c r="I52" s="115">
        <f>IF(OR($E$28="",$E$28=0),1,$E$28+$E$29*EXP(-C52/$F$29)+$E$30*EXP(-C52/$F$30)+$E$31*EXP(-C52/$F$31)+$E$32*EXP(-C52/$F$32)+$E$33*EXP(-C52/$F$33)+$E$34*EXP(-C52/$F$34)+$E$35*EXP(-C52/$F$35)+$E$36*EXP(-C52/$F$36)+$E$37*EXP(-C52/$F$37)+$E$38*EXP(-C52/$F$38)+$E$39*EXP(-C52/$F$39)+$E$40*EXP(-C52/$F$40)+$E$41*EXP(-C52/$F$41)+$E$42*EXP(-C52/$F$42))</f>
        <v>1</v>
      </c>
      <c r="J52" s="115">
        <f>(LOG10(D52)-LOG10(G52))^2</f>
        <v>7.8408056471210695E-5</v>
      </c>
      <c r="K52" s="115">
        <f t="shared" ref="K52:L52" si="2">(LOG10(E52)-LOG10(H52))^2</f>
        <v>0</v>
      </c>
      <c r="L52" s="115">
        <f t="shared" si="2"/>
        <v>0</v>
      </c>
      <c r="M52" s="111"/>
      <c r="N52" s="123">
        <f t="shared" ref="N52:N115" si="3">2*PI()*C52</f>
        <v>6.2831853071795864E-7</v>
      </c>
      <c r="O52" s="115">
        <f>IF(AND($L$12&lt;&gt;"",$M$12&lt;&gt;"",$N$12&lt;&gt;"",$O$12&lt;&gt;""),10^($L$12+$M$12/(1+EXP($N$12+$O$12*LOG10($C52)))),1)</f>
        <v>1883.1115825741397</v>
      </c>
      <c r="P52" s="115">
        <f>IF(AND($L$13&lt;&gt;"",$M$13&lt;&gt;"",$N$13&lt;&gt;"",$O$13&lt;&gt;""),10^($L$13+$M$13/(1+EXP($N$13+$O$13*LOG10($C52)))),1)</f>
        <v>1</v>
      </c>
      <c r="Q52" s="115">
        <f>IF(AND($L$14&lt;&gt;"",$M$14&lt;&gt;"",$N$14&lt;&gt;"",$O$14&lt;&gt;""),10^($L$14+$M$14/(1+EXP($N$14+$O$14*LOG10($C52)))),1)</f>
        <v>1</v>
      </c>
      <c r="R52" s="115">
        <f>IF(OR($C$28="",$C$28=0),1,$C$28+($N52^2*$F$29^2*$C$29)/($N52^2*$F$29^2+1)+($N52^2*$F$30^2*$C$30)/($N52^2*$F$30^2+1)+($N52^2*$F$31^2*$C$31)/($N52^2*$F$31^2+1)+($N52^2*$F$32^2*$C$32)/($N52^2*$F$32^2+1)+($N52^2*$F$33^2*$C$33)/($N52^2*$F$33^2+1)+($N52^2*$F$34^2*$C$34)/($N52^2*$F$34^2+1)+($N52^2*$F$35^2*$C$35)/($N52^2*$F$35^2+1)+($N52^2*$F$36^2*$C$36)/($N52^2*$F$36^2+1)+($N52^2*$F$37^2*$C$37)/($N52^2*$F$37^2+1)+($N52^2*$F$38^2*$C$38)/($N52^2*$F$38^2+1)+($N52^2*$F$39^2*$C$39)/($N52^2*$F$39^2+1)+($N52^2*$F$40^2*$C$40)/($N52^2*$F$40^2+1)+($N52^2*$F$41^2*$C$41)/($N52^2*$F$41^2+1)+($N52^2*$F$42^2*$C$42)/($N52^2*$F$42^2+1))</f>
        <v>1804.5030912609034</v>
      </c>
      <c r="S52" s="115">
        <f>IF(OR($C$28="",$C$28=0),0,($N52*$F$29*$C$29)/($N52^2*$F$29^2+1)+($N52*$F$30*$C$30)/($N52^2*$F$30^2+1)+($N52*$F$31*$C$31)/($N52^2*$F$31^2+1)+($N52*$F$32*$C$32)/($N52^2*$F$32^2+1)+($N52*$F$33*$C$33)/($N52^2*$F$33^2+1)+($N52*$F$34*$C$34)/($N52^2*$F$34^2+1)+($N52*$F$35*$C$35)/($N52^2*$F$35^2+1)+($N52*$F$36*$C$36)/($N52^2*$F$36^2+1)+($N52*$F$37*$C$37)/($N52^2*$F$37^2+1)+($N52*$F$38*$C$38)/($N52^2*$F$38^2+1)+($N52*$F$39*$C$39)/($N52^2*$F$39^2+1)+($N52*$F$40*$C$40)/($N52^2*$F$40^2+1)+($N52*$F$41*$C$41)/($N52^2*$F$41^2+1)+($N52*$F$42*$C$42)/($N52^2*$F$42^2+1))</f>
        <v>233.14997850362866</v>
      </c>
      <c r="T52" s="115">
        <f>SQRT(R52^2+S52^2)</f>
        <v>1819.5027669246338</v>
      </c>
      <c r="U52" s="115">
        <f>IF(OR($D$28="",$D$28=0),1,$D$28+($N52^2*$F$29^2*$D$29)/($N52^2*$F$29^2+1)+($N52^2*$F$30^2*$D$30)/($N52^2*$F$30^2+1)+($N52^2*$F$31^2*$D$31)/($N52^2*$F$31^2+1)+($N52^2*$F$32^2*$D$32)/($N52^2*$F$32^2+1)+($N52^2*$F$33^2*$D$33)/($N52^2*$F$33^2+1)+($N52^2*$F$34^2*$D$34)/($N52^2*$F$34^2+1)+($N52^2*$F$35^2*$D$35)/($N52^2*$F$35^2+1)+($N52^2*$F$36^2*$D$36)/($N52^2*$F$36^2+1)+($N52^2*$F$37^2*$D$37)/($N52^2*$F$37^2+1)+($N52^2*$F$38^2*$D$38)/($N52^2*$F$38^2+1)+($N52^2*$F$39^2*$D$39)/($N52^2*$F$39^2+1)+($N52^2*$F$40^2*$D$40)/($N52^2*$F$40^2+1)+($N52^2*$F$41^2*$D$41)/($N52^2*$F$41^2+1)+($N52^2*$F$42^2*$D$42)/($N52^2*$F$42^2+1))</f>
        <v>1</v>
      </c>
      <c r="V52" s="115">
        <f>IF(OR($D$28="",$D$28=0),0,($N52*$F$29*$D$29)/($N52^2*$F$29^2+1)+($N52*$F$30*$D$30)/($N52^2*$F$30^2+1)+($N52*$F$31*$D$31)/($N52^2*$F$31^2+1)+($N52*$F$32*$D$32)/($N52^2*$F$32^2+1)+($N52*$F$33*$D$33)/($N52^2*$F$33^2+1)+($N52*$F$34*$D$34)/($N52^2*$F$34^2+1)+($N52*$F$35*$D$35)/($N52^2*$F$35^2+1)+($N52*$F$36*$D$36)/($N52^2*$F$36^2+1)+($N52*$F$37*$D$37)/($N52^2*$F$37^2+1)+($N52*$F$38*$D$38)/($N52^2*$F$38^2+1)+($N52*$F$39*$D$39)/($N52^2*$F$39^2+1)+($N52*$F$40*$D$40)/($N52^2*$F$40^2+1)+($N52*$F$41*$D$41)/($N52^2*$F$41^2+1)+($N52*$F$42*$D$42)/($N52^2*$F$42^2+1))</f>
        <v>0</v>
      </c>
      <c r="W52" s="115">
        <f>SQRT(U52^2+V52^2)</f>
        <v>1</v>
      </c>
      <c r="X52" s="115">
        <f>IF(OR($E$28="",$E$28=0),1,$E$28+($N52^2*$F$29^2*$E$29)/($N52^2*$F$29^2+1)+($N52^2*$F$30^2*$E$30)/($N52^2*$F$30^2+1)+($N52^2*$F$31^2*$E$31)/($N52^2*$F$31^2+1)+($N52^2*$F$32^2*$E$32)/($N52^2*$F$32^2+1)+($N52^2*$F$33^2*$E$33)/($N52^2*$F$33^2+1)+($N52^2*$F$34^2*$E$34)/($N52^2*$F$34^2+1)+($N52^2*$F$35^2*$E$35)/($N52^2*$F$35^2+1)+($N52^2*$F$36^2*$E$36)/($N52^2*$F$36^2+1)+($N52^2*$F$37^2*$E$37)/($N52^2*$F$37^2+1)+($N52^2*$F$38^2*$E$38)/($N52^2*$F$38^2+1)+($N52^2*$F$39^2*$E$39)/($N52^2*$F$39^2+1)+($N52^2*$F$40^2*$E$40)/($N52^2*$F$40^2+1)+($N52^2*$F$41^2*$E$41)/($N52^2*$F$41^2+1)+($N52^2*$F$42^2*$E$42)/($N52^2*$F$42^2+1))</f>
        <v>1</v>
      </c>
      <c r="Y52" s="115">
        <f>IF(OR($E$28="",$E$28=0),0,($N52*$F$29*$E$29)/($N52^2*$F$29^2+1)+($N52*$F$30*$E$30)/($N52^2*$F$30^2+1)+($N52*$F$31*$E$31)/($N52^2*$F$31^2+1)+($N52*$F$32*$E$32)/($N52^2*$F$32^2+1)+($N52*$F$33*$E$33)/($N52^2*$F$33^2+1)+($N52*$F$34*$E$34)/($N52^2*$F$34^2+1)+($N52*$F$35*$E$35)/($N52^2*$F$35^2+1)+($N52*$F$36*$E$36)/($N52^2*$F$36^2+1)+($N52*$F$37*$E$37)/($N52^2*$F$37^2+1)+($N52*$F$38*$E$38)/($N52^2*$F$38^2+1)+($N52*$F$39*$E$39)/($N52^2*$F$39^2+1)+($N52*$F$40*$E$40)/($N52^2*$F$40^2+1)+($N52*$F$41*$E$41)/($N52^2*$F$41^2+1)+($N52*$F$42*$E$42)/($N52^2*$F$42^2+1))</f>
        <v>0</v>
      </c>
      <c r="Z52" s="115">
        <f>SQRT(X52^2+Y52^2)</f>
        <v>1</v>
      </c>
      <c r="AA52" s="115">
        <f t="shared" ref="AA52:AA115" si="4">(LOG10(O52)-LOG10(T52))^2</f>
        <v>2.2270590559322475E-4</v>
      </c>
      <c r="AB52" s="115">
        <f>(LOG10(P52)-LOG10(W52))^2</f>
        <v>0</v>
      </c>
      <c r="AC52" s="115">
        <f>(LOG10(Q52)-LOG10(Z52))^2</f>
        <v>0</v>
      </c>
    </row>
    <row r="53" spans="2:29" s="105" customFormat="1">
      <c r="B53" s="106">
        <f t="shared" ref="B53:B116" si="5">B52+0.02</f>
        <v>-6.98</v>
      </c>
      <c r="C53" s="115">
        <f t="shared" ref="C53:C116" si="6">10^B53</f>
        <v>1.0471285480508987E-7</v>
      </c>
      <c r="D53" s="115">
        <f t="shared" ref="D53:D116" si="7">IF(AND($D$12&lt;&gt;"",$E$12&lt;&gt;"",$F$12&lt;&gt;"",$G$12&lt;&gt;""),10^($D$12+$E$12/(1+EXP($F$12+$G$12*LOG10($C53)))),1)</f>
        <v>3211512.1136371088</v>
      </c>
      <c r="E53" s="115">
        <f t="shared" ref="E53:E116" si="8">IF(AND($D$13&lt;&gt;"",$E$13&lt;&gt;"",$F$13&lt;&gt;"",$G$13&lt;&gt;""),10^($D$13+$E$13/(1+EXP($F$13+$G$13*LOG10($C53)))),1)</f>
        <v>1</v>
      </c>
      <c r="F53" s="115">
        <f t="shared" ref="F53:F116" si="9">IF(AND($D$14&lt;&gt;"",$E$14&lt;&gt;"",$F$14&lt;&gt;"",$G$14&lt;&gt;""),10^($D$14+$E$14/(1+EXP($F$14+$G$14*LOG10($C53)))),1)</f>
        <v>1</v>
      </c>
      <c r="G53" s="115">
        <f t="shared" ref="G53:G116" si="10">IF(OR($C$28="",$C$28=0),1,$C$28+$C$29*EXP(-C53/$F$29)+$C$30*EXP(-C53/$F$30)+$C$31*EXP(-C53/$F$31)+$C$32*EXP(-C53/$F$32)+$C$33*EXP(-C53/$F$33)+$C$34*EXP(-C53/$F$34)+$C$35*EXP(-C53/$F$35)+$C$36*EXP(-C53/$F$36)+$C$37*EXP(-C53/$F$37)+$C$38*EXP(-C53/$F$38)+$C$39*EXP(-C53/$F$39)+$C$40*EXP(-C53/$F$40)+$C$41*EXP(-C53/$F$41)+$C$42*EXP(-C53/$F$42))</f>
        <v>3149791.4258797532</v>
      </c>
      <c r="H53" s="115">
        <f t="shared" ref="H53:H116" si="11">IF(OR($D$28="",$D$28=0),1,$D$28+$D$29*EXP(-C53/$F$29)+$D$30*EXP(-C53/$F$30)+$D$31*EXP(-C53/$F$31)+$D$32*EXP(-C53/$F$32)+$D$33*EXP(-C53/$F$33)+$D$34*EXP(-C53/$F$34)+$D$35*EXP(-C53/$F$35)+$D$36*EXP(-C53/$F$36)+$D$37*EXP(-C53/$F$37)+$D$38*EXP(-C53/$F$38)+$D$39*EXP(-C53/$F$39)+$D$40*EXP(-C53/$F$40)+$D$41*EXP(-C53/$F$41)+$D$42*EXP(-C53/$F$42))</f>
        <v>1</v>
      </c>
      <c r="I53" s="115">
        <f t="shared" ref="I53:I116" si="12">IF(OR($E$28="",$E$28=0),1,$E$28+$E$29*EXP(-C53/$F$29)+$E$30*EXP(-C53/$F$30)+$E$31*EXP(-C53/$F$31)+$E$32*EXP(-C53/$F$32)+$E$33*EXP(-C53/$F$33)+$E$34*EXP(-C53/$F$34)+$E$35*EXP(-C53/$F$35)+$E$36*EXP(-C53/$F$36)+$E$37*EXP(-C53/$F$37)+$E$38*EXP(-C53/$F$38)+$E$39*EXP(-C53/$F$39)+$E$40*EXP(-C53/$F$40)+$E$41*EXP(-C53/$F$41)+$E$42*EXP(-C53/$F$42))</f>
        <v>1</v>
      </c>
      <c r="J53" s="115">
        <f t="shared" ref="J53:J116" si="13">(LOG10(D53)-LOG10(G53))^2</f>
        <v>7.1027273914534971E-5</v>
      </c>
      <c r="K53" s="115">
        <f t="shared" ref="K53:K116" si="14">(LOG10(E53)-LOG10(H53))^2</f>
        <v>0</v>
      </c>
      <c r="L53" s="115">
        <f t="shared" ref="L53:L116" si="15">(LOG10(F53)-LOG10(I53))^2</f>
        <v>0</v>
      </c>
      <c r="M53" s="111"/>
      <c r="N53" s="123">
        <f t="shared" si="3"/>
        <v>6.5793027078416996E-7</v>
      </c>
      <c r="O53" s="115">
        <f t="shared" ref="O53:O116" si="16">IF(AND($L$12&lt;&gt;"",$M$12&lt;&gt;"",$N$12&lt;&gt;"",$O$12&lt;&gt;""),10^($L$12+$M$12/(1+EXP($N$12+$O$12*LOG10($C53)))),1)</f>
        <v>1890.1350102853605</v>
      </c>
      <c r="P53" s="115">
        <f t="shared" ref="P53:P116" si="17">IF(AND($L$13&lt;&gt;"",$M$13&lt;&gt;"",$N$13&lt;&gt;"",$O$13&lt;&gt;""),10^($L$13+$M$13/(1+EXP($N$13+$O$13*LOG10($C53)))),1)</f>
        <v>1</v>
      </c>
      <c r="Q53" s="115">
        <f t="shared" ref="Q53:Q116" si="18">IF(AND($L$14&lt;&gt;"",$M$14&lt;&gt;"",$N$14&lt;&gt;"",$O$14&lt;&gt;""),10^($L$14+$M$14/(1+EXP($N$14+$O$14*LOG10($C53)))),1)</f>
        <v>1</v>
      </c>
      <c r="R53" s="115">
        <f t="shared" ref="R53:R116" si="19">IF(OR($C$28="",$C$28=0),1,$C$28+($N53^2*$F$29^2*$C$29)/($N53^2*$F$29^2+1)+($N53^2*$F$30^2*$C$30)/($N53^2*$F$30^2+1)+($N53^2*$F$31^2*$C$31)/($N53^2*$F$31^2+1)+($N53^2*$F$32^2*$C$32)/($N53^2*$F$32^2+1)+($N53^2*$F$33^2*$C$33)/($N53^2*$F$33^2+1)+($N53^2*$F$34^2*$C$34)/($N53^2*$F$34^2+1)+($N53^2*$F$35^2*$C$35)/($N53^2*$F$35^2+1)+($N53^2*$F$36^2*$C$36)/($N53^2*$F$36^2+1)+($N53^2*$F$37^2*$C$37)/($N53^2*$F$37^2+1)+($N53^2*$F$38^2*$C$38)/($N53^2*$F$38^2+1)+($N53^2*$F$39^2*$C$39)/($N53^2*$F$39^2+1)+($N53^2*$F$40^2*$C$40)/($N53^2*$F$40^2+1)+($N53^2*$F$41^2*$C$41)/($N53^2*$F$41^2+1)+($N53^2*$F$42^2*$C$42)/($N53^2*$F$42^2+1))</f>
        <v>1811.606139624171</v>
      </c>
      <c r="S53" s="115">
        <f t="shared" ref="S53:S116" si="20">IF(OR($C$28="",$C$28=0),0,($N53*$F$29*$C$29)/($N53^2*$F$29^2+1)+($N53*$F$30*$C$30)/($N53^2*$F$30^2+1)+($N53*$F$31*$C$31)/($N53^2*$F$31^2+1)+($N53*$F$32*$C$32)/($N53^2*$F$32^2+1)+($N53*$F$33*$C$33)/($N53^2*$F$33^2+1)+($N53*$F$34*$C$34)/($N53^2*$F$34^2+1)+($N53*$F$35*$C$35)/($N53^2*$F$35^2+1)+($N53*$F$36*$C$36)/($N53^2*$F$36^2+1)+($N53*$F$37*$C$37)/($N53^2*$F$37^2+1)+($N53*$F$38*$C$38)/($N53^2*$F$38^2+1)+($N53*$F$39*$C$39)/($N53^2*$F$39^2+1)+($N53*$F$40*$C$40)/($N53^2*$F$40^2+1)+($N53*$F$41*$C$41)/($N53^2*$F$41^2+1)+($N53*$F$42*$C$42)/($N53^2*$F$42^2+1))</f>
        <v>237.70841723288902</v>
      </c>
      <c r="T53" s="115">
        <f t="shared" ref="T53:T116" si="21">SQRT(R53^2+S53^2)</f>
        <v>1827.1349421286202</v>
      </c>
      <c r="U53" s="115">
        <f t="shared" ref="U53:U116" si="22">IF(OR($D$28="",$D$28=0),1,$D$28+($N53^2*$F$29^2*$D$29)/($N53^2*$F$29^2+1)+($N53^2*$F$30^2*$D$30)/($N53^2*$F$30^2+1)+($N53^2*$F$31^2*$D$31)/($N53^2*$F$31^2+1)+($N53^2*$F$32^2*$D$32)/($N53^2*$F$32^2+1)+($N53^2*$F$33^2*$D$33)/($N53^2*$F$33^2+1)+($N53^2*$F$34^2*$D$34)/($N53^2*$F$34^2+1)+($N53^2*$F$35^2*$D$35)/($N53^2*$F$35^2+1)+($N53^2*$F$36^2*$D$36)/($N53^2*$F$36^2+1)+($N53^2*$F$37^2*$D$37)/($N53^2*$F$37^2+1)+($N53^2*$F$38^2*$D$38)/($N53^2*$F$38^2+1)+($N53^2*$F$39^2*$D$39)/($N53^2*$F$39^2+1)+($N53^2*$F$40^2*$D$40)/($N53^2*$F$40^2+1)+($N53^2*$F$41^2*$D$41)/($N53^2*$F$41^2+1)+($N53^2*$F$42^2*$D$42)/($N53^2*$F$42^2+1))</f>
        <v>1</v>
      </c>
      <c r="V53" s="115">
        <f t="shared" ref="V53:V116" si="23">IF(OR($D$28="",$D$28=0),0,($N53*$F$29*$D$29)/($N53^2*$F$29^2+1)+($N53*$F$30*$D$30)/($N53^2*$F$30^2+1)+($N53*$F$31*$D$31)/($N53^2*$F$31^2+1)+($N53*$F$32*$D$32)/($N53^2*$F$32^2+1)+($N53*$F$33*$D$33)/($N53^2*$F$33^2+1)+($N53*$F$34*$D$34)/($N53^2*$F$34^2+1)+($N53*$F$35*$D$35)/($N53^2*$F$35^2+1)+($N53*$F$36*$D$36)/($N53^2*$F$36^2+1)+($N53*$F$37*$D$37)/($N53^2*$F$37^2+1)+($N53*$F$38*$D$38)/($N53^2*$F$38^2+1)+($N53*$F$39*$D$39)/($N53^2*$F$39^2+1)+($N53*$F$40*$D$40)/($N53^2*$F$40^2+1)+($N53*$F$41*$D$41)/($N53^2*$F$41^2+1)+($N53*$F$42*$D$42)/($N53^2*$F$42^2+1))</f>
        <v>0</v>
      </c>
      <c r="W53" s="115">
        <f t="shared" ref="W53:W116" si="24">SQRT(U53^2+V53^2)</f>
        <v>1</v>
      </c>
      <c r="X53" s="115">
        <f t="shared" ref="X53:X116" si="25">IF(OR($E$28="",$E$28=0),1,$E$28+($N53^2*$F$29^2*$E$29)/($N53^2*$F$29^2+1)+($N53^2*$F$30^2*$E$30)/($N53^2*$F$30^2+1)+($N53^2*$F$31^2*$E$31)/($N53^2*$F$31^2+1)+($N53^2*$F$32^2*$E$32)/($N53^2*$F$32^2+1)+($N53^2*$F$33^2*$E$33)/($N53^2*$F$33^2+1)+($N53^2*$F$34^2*$E$34)/($N53^2*$F$34^2+1)+($N53^2*$F$35^2*$E$35)/($N53^2*$F$35^2+1)+($N53^2*$F$36^2*$E$36)/($N53^2*$F$36^2+1)+($N53^2*$F$37^2*$E$37)/($N53^2*$F$37^2+1)+($N53^2*$F$38^2*$E$38)/($N53^2*$F$38^2+1)+($N53^2*$F$39^2*$E$39)/($N53^2*$F$39^2+1)+($N53^2*$F$40^2*$E$40)/($N53^2*$F$40^2+1)+($N53^2*$F$41^2*$E$41)/($N53^2*$F$41^2+1)+($N53^2*$F$42^2*$E$42)/($N53^2*$F$42^2+1))</f>
        <v>1</v>
      </c>
      <c r="Y53" s="115">
        <f t="shared" ref="Y53:Y116" si="26">IF(OR($E$28="",$E$28=0),0,($N53*$F$29*$E$29)/($N53^2*$F$29^2+1)+($N53*$F$30*$E$30)/($N53^2*$F$30^2+1)+($N53*$F$31*$E$31)/($N53^2*$F$31^2+1)+($N53*$F$32*$E$32)/($N53^2*$F$32^2+1)+($N53*$F$33*$E$33)/($N53^2*$F$33^2+1)+($N53*$F$34*$E$34)/($N53^2*$F$34^2+1)+($N53*$F$35*$E$35)/($N53^2*$F$35^2+1)+($N53*$F$36*$E$36)/($N53^2*$F$36^2+1)+($N53*$F$37*$E$37)/($N53^2*$F$37^2+1)+($N53*$F$38*$E$38)/($N53^2*$F$38^2+1)+($N53*$F$39*$E$39)/($N53^2*$F$39^2+1)+($N53*$F$40*$E$40)/($N53^2*$F$40^2+1)+($N53*$F$41*$E$41)/($N53^2*$F$41^2+1)+($N53*$F$42*$E$42)/($N53^2*$F$42^2+1))</f>
        <v>0</v>
      </c>
      <c r="Z53" s="115">
        <f t="shared" ref="Z53:Z116" si="27">SQRT(X53^2+Y53^2)</f>
        <v>1</v>
      </c>
      <c r="AA53" s="115">
        <f t="shared" si="4"/>
        <v>2.1674327078314589E-4</v>
      </c>
      <c r="AB53" s="115">
        <f t="shared" ref="AB53:AB116" si="28">(LOG10(P53)-LOG10(W53))^2</f>
        <v>0</v>
      </c>
      <c r="AC53" s="115">
        <f t="shared" ref="AC53:AC116" si="29">(LOG10(Q53)-LOG10(Z53))^2</f>
        <v>0</v>
      </c>
    </row>
    <row r="54" spans="2:29" s="105" customFormat="1">
      <c r="B54" s="106">
        <f t="shared" si="5"/>
        <v>-6.9600000000000009</v>
      </c>
      <c r="C54" s="115">
        <f t="shared" si="6"/>
        <v>1.09647819614318E-7</v>
      </c>
      <c r="D54" s="115">
        <f t="shared" si="7"/>
        <v>3206477.7530294638</v>
      </c>
      <c r="E54" s="115">
        <f t="shared" si="8"/>
        <v>1</v>
      </c>
      <c r="F54" s="115">
        <f t="shared" si="9"/>
        <v>1</v>
      </c>
      <c r="G54" s="115">
        <f t="shared" si="10"/>
        <v>3147922.6364268754</v>
      </c>
      <c r="H54" s="115">
        <f t="shared" si="11"/>
        <v>1</v>
      </c>
      <c r="I54" s="115">
        <f t="shared" si="12"/>
        <v>1</v>
      </c>
      <c r="J54" s="115">
        <f t="shared" si="13"/>
        <v>6.4066905554815669E-5</v>
      </c>
      <c r="K54" s="115">
        <f t="shared" si="14"/>
        <v>0</v>
      </c>
      <c r="L54" s="115">
        <f t="shared" si="15"/>
        <v>0</v>
      </c>
      <c r="M54" s="111"/>
      <c r="N54" s="123">
        <f t="shared" si="3"/>
        <v>6.8893756916496051E-7</v>
      </c>
      <c r="O54" s="115">
        <f t="shared" si="16"/>
        <v>1897.2562793564971</v>
      </c>
      <c r="P54" s="115">
        <f t="shared" si="17"/>
        <v>1</v>
      </c>
      <c r="Q54" s="115">
        <f t="shared" si="18"/>
        <v>1</v>
      </c>
      <c r="R54" s="115">
        <f t="shared" si="19"/>
        <v>1818.9489192956623</v>
      </c>
      <c r="S54" s="115">
        <f t="shared" si="20"/>
        <v>242.19761141650739</v>
      </c>
      <c r="T54" s="115">
        <f t="shared" si="21"/>
        <v>1835.002685006951</v>
      </c>
      <c r="U54" s="115">
        <f t="shared" si="22"/>
        <v>1</v>
      </c>
      <c r="V54" s="115">
        <f t="shared" si="23"/>
        <v>0</v>
      </c>
      <c r="W54" s="115">
        <f t="shared" si="24"/>
        <v>1</v>
      </c>
      <c r="X54" s="115">
        <f t="shared" si="25"/>
        <v>1</v>
      </c>
      <c r="Y54" s="115">
        <f t="shared" si="26"/>
        <v>0</v>
      </c>
      <c r="Z54" s="115">
        <f t="shared" si="27"/>
        <v>1</v>
      </c>
      <c r="AA54" s="115">
        <f t="shared" si="4"/>
        <v>2.0993966471085965E-4</v>
      </c>
      <c r="AB54" s="115">
        <f t="shared" si="28"/>
        <v>0</v>
      </c>
      <c r="AC54" s="115">
        <f t="shared" si="29"/>
        <v>0</v>
      </c>
    </row>
    <row r="55" spans="2:29" s="105" customFormat="1">
      <c r="B55" s="106">
        <f t="shared" si="5"/>
        <v>-6.9400000000000013</v>
      </c>
      <c r="C55" s="115">
        <f t="shared" si="6"/>
        <v>1.1481536214968772E-7</v>
      </c>
      <c r="D55" s="115">
        <f t="shared" si="7"/>
        <v>3201397.3818424926</v>
      </c>
      <c r="E55" s="115">
        <f t="shared" si="8"/>
        <v>1</v>
      </c>
      <c r="F55" s="115">
        <f t="shared" si="9"/>
        <v>1</v>
      </c>
      <c r="G55" s="115">
        <f t="shared" si="10"/>
        <v>3145974.3040517136</v>
      </c>
      <c r="H55" s="115">
        <f t="shared" si="11"/>
        <v>1</v>
      </c>
      <c r="I55" s="115">
        <f t="shared" si="12"/>
        <v>1</v>
      </c>
      <c r="J55" s="115">
        <f t="shared" si="13"/>
        <v>5.7523341726179856E-5</v>
      </c>
      <c r="K55" s="115">
        <f t="shared" si="14"/>
        <v>0</v>
      </c>
      <c r="L55" s="115">
        <f t="shared" si="15"/>
        <v>0</v>
      </c>
      <c r="M55" s="111"/>
      <c r="N55" s="123">
        <f t="shared" si="3"/>
        <v>7.2140619649742107E-7</v>
      </c>
      <c r="O55" s="115">
        <f t="shared" si="16"/>
        <v>1904.4769508697898</v>
      </c>
      <c r="P55" s="115">
        <f t="shared" si="17"/>
        <v>1</v>
      </c>
      <c r="Q55" s="115">
        <f t="shared" si="18"/>
        <v>1</v>
      </c>
      <c r="R55" s="115">
        <f t="shared" si="19"/>
        <v>1826.5194993142732</v>
      </c>
      <c r="S55" s="115">
        <f t="shared" si="20"/>
        <v>246.59772870806395</v>
      </c>
      <c r="T55" s="115">
        <f t="shared" si="21"/>
        <v>1843.0908608040027</v>
      </c>
      <c r="U55" s="115">
        <f t="shared" si="22"/>
        <v>1</v>
      </c>
      <c r="V55" s="115">
        <f t="shared" si="23"/>
        <v>0</v>
      </c>
      <c r="W55" s="115">
        <f t="shared" si="24"/>
        <v>1</v>
      </c>
      <c r="X55" s="115">
        <f t="shared" si="25"/>
        <v>1</v>
      </c>
      <c r="Y55" s="115">
        <f t="shared" si="26"/>
        <v>0</v>
      </c>
      <c r="Z55" s="115">
        <f t="shared" si="27"/>
        <v>1</v>
      </c>
      <c r="AA55" s="115">
        <f t="shared" si="4"/>
        <v>2.0246373844042976E-4</v>
      </c>
      <c r="AB55" s="115">
        <f t="shared" si="28"/>
        <v>0</v>
      </c>
      <c r="AC55" s="115">
        <f t="shared" si="29"/>
        <v>0</v>
      </c>
    </row>
    <row r="56" spans="2:29" s="105" customFormat="1">
      <c r="B56" s="106">
        <f t="shared" si="5"/>
        <v>-6.9200000000000017</v>
      </c>
      <c r="C56" s="115">
        <f t="shared" si="6"/>
        <v>1.2022644346174069E-7</v>
      </c>
      <c r="D56" s="115">
        <f t="shared" si="7"/>
        <v>3196270.689039073</v>
      </c>
      <c r="E56" s="115">
        <f t="shared" si="8"/>
        <v>1</v>
      </c>
      <c r="F56" s="115">
        <f t="shared" si="9"/>
        <v>1</v>
      </c>
      <c r="G56" s="115">
        <f t="shared" si="10"/>
        <v>3143943.4554259251</v>
      </c>
      <c r="H56" s="115">
        <f t="shared" si="11"/>
        <v>1</v>
      </c>
      <c r="I56" s="115">
        <f t="shared" si="12"/>
        <v>1</v>
      </c>
      <c r="J56" s="115">
        <f t="shared" si="13"/>
        <v>5.1392060868124877E-5</v>
      </c>
      <c r="K56" s="115">
        <f t="shared" si="14"/>
        <v>0</v>
      </c>
      <c r="L56" s="115">
        <f t="shared" si="15"/>
        <v>0</v>
      </c>
      <c r="M56" s="111"/>
      <c r="N56" s="123">
        <f t="shared" si="3"/>
        <v>7.5540502309326628E-7</v>
      </c>
      <c r="O56" s="115">
        <f t="shared" si="16"/>
        <v>1911.7986149316173</v>
      </c>
      <c r="P56" s="115">
        <f t="shared" si="17"/>
        <v>1</v>
      </c>
      <c r="Q56" s="115">
        <f t="shared" si="18"/>
        <v>1</v>
      </c>
      <c r="R56" s="115">
        <f t="shared" si="19"/>
        <v>1834.302922844902</v>
      </c>
      <c r="S56" s="115">
        <f t="shared" si="20"/>
        <v>250.89040599272565</v>
      </c>
      <c r="T56" s="115">
        <f t="shared" si="21"/>
        <v>1851.381432492112</v>
      </c>
      <c r="U56" s="115">
        <f t="shared" si="22"/>
        <v>1</v>
      </c>
      <c r="V56" s="115">
        <f t="shared" si="23"/>
        <v>0</v>
      </c>
      <c r="W56" s="115">
        <f t="shared" si="24"/>
        <v>1</v>
      </c>
      <c r="X56" s="115">
        <f t="shared" si="25"/>
        <v>1</v>
      </c>
      <c r="Y56" s="115">
        <f t="shared" si="26"/>
        <v>0</v>
      </c>
      <c r="Z56" s="115">
        <f t="shared" si="27"/>
        <v>1</v>
      </c>
      <c r="AA56" s="115">
        <f t="shared" si="4"/>
        <v>1.9449757545215461E-4</v>
      </c>
      <c r="AB56" s="115">
        <f t="shared" si="28"/>
        <v>0</v>
      </c>
      <c r="AC56" s="115">
        <f t="shared" si="29"/>
        <v>0</v>
      </c>
    </row>
    <row r="57" spans="2:29" s="105" customFormat="1">
      <c r="B57" s="106">
        <f t="shared" si="5"/>
        <v>-6.9000000000000021</v>
      </c>
      <c r="C57" s="115">
        <f t="shared" si="6"/>
        <v>1.2589254117941585E-7</v>
      </c>
      <c r="D57" s="115">
        <f t="shared" si="7"/>
        <v>3191097.3638813202</v>
      </c>
      <c r="E57" s="115">
        <f t="shared" si="8"/>
        <v>1</v>
      </c>
      <c r="F57" s="115">
        <f t="shared" si="9"/>
        <v>1</v>
      </c>
      <c r="G57" s="115">
        <f t="shared" si="10"/>
        <v>3141827.0451413468</v>
      </c>
      <c r="H57" s="115">
        <f t="shared" si="11"/>
        <v>1</v>
      </c>
      <c r="I57" s="115">
        <f t="shared" si="12"/>
        <v>1</v>
      </c>
      <c r="J57" s="115">
        <f t="shared" si="13"/>
        <v>4.5667609044529167E-5</v>
      </c>
      <c r="K57" s="115">
        <f t="shared" si="14"/>
        <v>0</v>
      </c>
      <c r="L57" s="115">
        <f t="shared" si="15"/>
        <v>0</v>
      </c>
      <c r="M57" s="111"/>
      <c r="N57" s="123">
        <f t="shared" si="3"/>
        <v>7.9100616502200671E-7</v>
      </c>
      <c r="O57" s="115">
        <f t="shared" si="16"/>
        <v>1919.2228912926107</v>
      </c>
      <c r="P57" s="115">
        <f t="shared" si="17"/>
        <v>1</v>
      </c>
      <c r="Q57" s="115">
        <f t="shared" si="18"/>
        <v>1</v>
      </c>
      <c r="R57" s="115">
        <f t="shared" si="19"/>
        <v>1842.281361378037</v>
      </c>
      <c r="S57" s="115">
        <f t="shared" si="20"/>
        <v>255.05923305492792</v>
      </c>
      <c r="T57" s="115">
        <f t="shared" si="21"/>
        <v>1859.8537111416804</v>
      </c>
      <c r="U57" s="115">
        <f t="shared" si="22"/>
        <v>1</v>
      </c>
      <c r="V57" s="115">
        <f t="shared" si="23"/>
        <v>0</v>
      </c>
      <c r="W57" s="115">
        <f t="shared" si="24"/>
        <v>1</v>
      </c>
      <c r="X57" s="115">
        <f t="shared" si="25"/>
        <v>1</v>
      </c>
      <c r="Y57" s="115">
        <f t="shared" si="26"/>
        <v>0</v>
      </c>
      <c r="Z57" s="115">
        <f t="shared" si="27"/>
        <v>1</v>
      </c>
      <c r="AA57" s="115">
        <f t="shared" si="4"/>
        <v>1.8623049227382921E-4</v>
      </c>
      <c r="AB57" s="115">
        <f t="shared" si="28"/>
        <v>0</v>
      </c>
      <c r="AC57" s="115">
        <f t="shared" si="29"/>
        <v>0</v>
      </c>
    </row>
    <row r="58" spans="2:29" s="105" customFormat="1">
      <c r="B58" s="106">
        <f t="shared" si="5"/>
        <v>-6.8800000000000026</v>
      </c>
      <c r="C58" s="115">
        <f t="shared" si="6"/>
        <v>1.3182567385563977E-7</v>
      </c>
      <c r="D58" s="115">
        <f t="shared" si="7"/>
        <v>3185877.0959957666</v>
      </c>
      <c r="E58" s="115">
        <f t="shared" si="8"/>
        <v>1</v>
      </c>
      <c r="F58" s="115">
        <f t="shared" si="9"/>
        <v>1</v>
      </c>
      <c r="G58" s="115">
        <f t="shared" si="10"/>
        <v>3139621.9579328382</v>
      </c>
      <c r="H58" s="115">
        <f t="shared" si="11"/>
        <v>1</v>
      </c>
      <c r="I58" s="115">
        <f t="shared" si="12"/>
        <v>1</v>
      </c>
      <c r="J58" s="115">
        <f t="shared" si="13"/>
        <v>4.0343583267385233E-5</v>
      </c>
      <c r="K58" s="115">
        <f t="shared" si="14"/>
        <v>0</v>
      </c>
      <c r="L58" s="115">
        <f t="shared" si="15"/>
        <v>0</v>
      </c>
      <c r="M58" s="111"/>
      <c r="N58" s="123">
        <f t="shared" si="3"/>
        <v>8.2828513707880387E-7</v>
      </c>
      <c r="O58" s="115">
        <f t="shared" si="16"/>
        <v>1926.751429982523</v>
      </c>
      <c r="P58" s="115">
        <f t="shared" si="17"/>
        <v>1</v>
      </c>
      <c r="Q58" s="115">
        <f t="shared" si="18"/>
        <v>1</v>
      </c>
      <c r="R58" s="115">
        <f t="shared" si="19"/>
        <v>1850.4343545656811</v>
      </c>
      <c r="S58" s="115">
        <f t="shared" si="20"/>
        <v>259.09022179282329</v>
      </c>
      <c r="T58" s="115">
        <f t="shared" si="21"/>
        <v>1868.4846918253206</v>
      </c>
      <c r="U58" s="115">
        <f t="shared" si="22"/>
        <v>1</v>
      </c>
      <c r="V58" s="115">
        <f t="shared" si="23"/>
        <v>0</v>
      </c>
      <c r="W58" s="115">
        <f t="shared" si="24"/>
        <v>1</v>
      </c>
      <c r="X58" s="115">
        <f t="shared" si="25"/>
        <v>1</v>
      </c>
      <c r="Y58" s="115">
        <f t="shared" si="26"/>
        <v>0</v>
      </c>
      <c r="Z58" s="115">
        <f t="shared" si="27"/>
        <v>1</v>
      </c>
      <c r="AA58" s="115">
        <f t="shared" si="4"/>
        <v>1.7785278692487917E-4</v>
      </c>
      <c r="AB58" s="115">
        <f t="shared" si="28"/>
        <v>0</v>
      </c>
      <c r="AC58" s="115">
        <f t="shared" si="29"/>
        <v>0</v>
      </c>
    </row>
    <row r="59" spans="2:29" s="105" customFormat="1">
      <c r="B59" s="106">
        <f t="shared" si="5"/>
        <v>-6.860000000000003</v>
      </c>
      <c r="C59" s="115">
        <f t="shared" si="6"/>
        <v>1.3803842646028722E-7</v>
      </c>
      <c r="D59" s="115">
        <f t="shared" si="7"/>
        <v>3180609.5754399123</v>
      </c>
      <c r="E59" s="115">
        <f t="shared" si="8"/>
        <v>1</v>
      </c>
      <c r="F59" s="115">
        <f t="shared" si="9"/>
        <v>1</v>
      </c>
      <c r="G59" s="115">
        <f t="shared" si="10"/>
        <v>3137325.0114189517</v>
      </c>
      <c r="H59" s="115">
        <f t="shared" si="11"/>
        <v>1</v>
      </c>
      <c r="I59" s="115">
        <f t="shared" si="12"/>
        <v>1</v>
      </c>
      <c r="J59" s="115">
        <f t="shared" si="13"/>
        <v>3.5412619141705508E-5</v>
      </c>
      <c r="K59" s="115">
        <f t="shared" si="14"/>
        <v>0</v>
      </c>
      <c r="L59" s="115">
        <f t="shared" si="15"/>
        <v>0</v>
      </c>
      <c r="M59" s="111"/>
      <c r="N59" s="123">
        <f t="shared" si="3"/>
        <v>8.6732101296146649E-7</v>
      </c>
      <c r="O59" s="115">
        <f t="shared" si="16"/>
        <v>1934.3859119602432</v>
      </c>
      <c r="P59" s="115">
        <f t="shared" si="17"/>
        <v>1</v>
      </c>
      <c r="Q59" s="115">
        <f t="shared" si="18"/>
        <v>1</v>
      </c>
      <c r="R59" s="115">
        <f t="shared" si="19"/>
        <v>1858.7391347878545</v>
      </c>
      <c r="S59" s="115">
        <f t="shared" si="20"/>
        <v>262.97224361269707</v>
      </c>
      <c r="T59" s="115">
        <f t="shared" si="21"/>
        <v>1877.2494698634482</v>
      </c>
      <c r="U59" s="115">
        <f t="shared" si="22"/>
        <v>1</v>
      </c>
      <c r="V59" s="115">
        <f t="shared" si="23"/>
        <v>0</v>
      </c>
      <c r="W59" s="115">
        <f t="shared" si="24"/>
        <v>1</v>
      </c>
      <c r="X59" s="115">
        <f t="shared" si="25"/>
        <v>1</v>
      </c>
      <c r="Y59" s="115">
        <f t="shared" si="26"/>
        <v>0</v>
      </c>
      <c r="Z59" s="115">
        <f t="shared" si="27"/>
        <v>1</v>
      </c>
      <c r="AA59" s="115">
        <f t="shared" si="4"/>
        <v>1.695498324006948E-4</v>
      </c>
      <c r="AB59" s="115">
        <f t="shared" si="28"/>
        <v>0</v>
      </c>
      <c r="AC59" s="115">
        <f t="shared" si="29"/>
        <v>0</v>
      </c>
    </row>
    <row r="60" spans="2:29" s="105" customFormat="1">
      <c r="B60" s="106">
        <f t="shared" si="5"/>
        <v>-6.8400000000000034</v>
      </c>
      <c r="C60" s="115">
        <f t="shared" si="6"/>
        <v>1.4454397707459141E-7</v>
      </c>
      <c r="D60" s="115">
        <f t="shared" si="7"/>
        <v>3175294.4927703524</v>
      </c>
      <c r="E60" s="115">
        <f t="shared" si="8"/>
        <v>1</v>
      </c>
      <c r="F60" s="115">
        <f t="shared" si="9"/>
        <v>1</v>
      </c>
      <c r="G60" s="115">
        <f t="shared" si="10"/>
        <v>3134932.9594076443</v>
      </c>
      <c r="H60" s="115">
        <f t="shared" si="11"/>
        <v>1</v>
      </c>
      <c r="I60" s="115">
        <f t="shared" si="12"/>
        <v>1</v>
      </c>
      <c r="J60" s="115">
        <f t="shared" si="13"/>
        <v>3.086638336873972E-5</v>
      </c>
      <c r="K60" s="115">
        <f t="shared" si="14"/>
        <v>0</v>
      </c>
      <c r="L60" s="115">
        <f t="shared" si="15"/>
        <v>0</v>
      </c>
      <c r="M60" s="111"/>
      <c r="N60" s="123">
        <f t="shared" si="3"/>
        <v>9.0819659299637573E-7</v>
      </c>
      <c r="O60" s="115">
        <f t="shared" si="16"/>
        <v>1942.1280497793441</v>
      </c>
      <c r="P60" s="115">
        <f t="shared" si="17"/>
        <v>1</v>
      </c>
      <c r="Q60" s="115">
        <f t="shared" si="18"/>
        <v>1</v>
      </c>
      <c r="R60" s="115">
        <f t="shared" si="19"/>
        <v>1867.1710314997736</v>
      </c>
      <c r="S60" s="115">
        <f t="shared" si="20"/>
        <v>266.69741755762698</v>
      </c>
      <c r="T60" s="115">
        <f t="shared" si="21"/>
        <v>1886.1217281511381</v>
      </c>
      <c r="U60" s="115">
        <f t="shared" si="22"/>
        <v>1</v>
      </c>
      <c r="V60" s="115">
        <f t="shared" si="23"/>
        <v>0</v>
      </c>
      <c r="W60" s="115">
        <f t="shared" si="24"/>
        <v>1</v>
      </c>
      <c r="X60" s="115">
        <f t="shared" si="25"/>
        <v>1</v>
      </c>
      <c r="Y60" s="115">
        <f t="shared" si="26"/>
        <v>0</v>
      </c>
      <c r="Z60" s="115">
        <f t="shared" si="27"/>
        <v>1</v>
      </c>
      <c r="AA60" s="115">
        <f t="shared" si="4"/>
        <v>1.6149688715967262E-4</v>
      </c>
      <c r="AB60" s="115">
        <f t="shared" si="28"/>
        <v>0</v>
      </c>
      <c r="AC60" s="115">
        <f t="shared" si="29"/>
        <v>0</v>
      </c>
    </row>
    <row r="61" spans="2:29" s="105" customFormat="1">
      <c r="B61" s="106">
        <f t="shared" si="5"/>
        <v>-6.8200000000000038</v>
      </c>
      <c r="C61" s="115">
        <f t="shared" si="6"/>
        <v>1.513561248436194E-7</v>
      </c>
      <c r="D61" s="115">
        <f t="shared" si="7"/>
        <v>3169931.5391122908</v>
      </c>
      <c r="E61" s="115">
        <f t="shared" si="8"/>
        <v>1</v>
      </c>
      <c r="F61" s="115">
        <f t="shared" si="9"/>
        <v>1</v>
      </c>
      <c r="G61" s="115">
        <f t="shared" si="10"/>
        <v>3132442.4958165628</v>
      </c>
      <c r="H61" s="115">
        <f t="shared" si="11"/>
        <v>1</v>
      </c>
      <c r="I61" s="115">
        <f t="shared" si="12"/>
        <v>1</v>
      </c>
      <c r="J61" s="115">
        <f t="shared" si="13"/>
        <v>2.6695571661014886E-5</v>
      </c>
      <c r="K61" s="115">
        <f t="shared" si="14"/>
        <v>0</v>
      </c>
      <c r="L61" s="115">
        <f t="shared" si="15"/>
        <v>0</v>
      </c>
      <c r="M61" s="111"/>
      <c r="N61" s="123">
        <f t="shared" si="3"/>
        <v>9.5099857976906855E-7</v>
      </c>
      <c r="O61" s="115">
        <f t="shared" si="16"/>
        <v>1949.9795882695414</v>
      </c>
      <c r="P61" s="115">
        <f t="shared" si="17"/>
        <v>1</v>
      </c>
      <c r="Q61" s="115">
        <f t="shared" si="18"/>
        <v>1</v>
      </c>
      <c r="R61" s="115">
        <f t="shared" si="19"/>
        <v>1875.70394631317</v>
      </c>
      <c r="S61" s="115">
        <f t="shared" si="20"/>
        <v>270.26143271277601</v>
      </c>
      <c r="T61" s="115">
        <f t="shared" si="21"/>
        <v>1895.0742825089369</v>
      </c>
      <c r="U61" s="115">
        <f t="shared" si="22"/>
        <v>1</v>
      </c>
      <c r="V61" s="115">
        <f t="shared" si="23"/>
        <v>0</v>
      </c>
      <c r="W61" s="115">
        <f t="shared" si="24"/>
        <v>1</v>
      </c>
      <c r="X61" s="115">
        <f t="shared" si="25"/>
        <v>1</v>
      </c>
      <c r="Y61" s="115">
        <f t="shared" si="26"/>
        <v>0</v>
      </c>
      <c r="Z61" s="115">
        <f t="shared" si="27"/>
        <v>1</v>
      </c>
      <c r="AA61" s="115">
        <f t="shared" si="4"/>
        <v>1.53854933309206E-4</v>
      </c>
      <c r="AB61" s="115">
        <f t="shared" si="28"/>
        <v>0</v>
      </c>
      <c r="AC61" s="115">
        <f t="shared" si="29"/>
        <v>0</v>
      </c>
    </row>
    <row r="62" spans="2:29" s="105" customFormat="1">
      <c r="B62" s="106">
        <f t="shared" si="5"/>
        <v>-6.8000000000000043</v>
      </c>
      <c r="C62" s="115">
        <f t="shared" si="6"/>
        <v>1.5848931924610953E-7</v>
      </c>
      <c r="D62" s="115">
        <f t="shared" si="7"/>
        <v>3164520.4062306629</v>
      </c>
      <c r="E62" s="115">
        <f t="shared" si="8"/>
        <v>1</v>
      </c>
      <c r="F62" s="115">
        <f t="shared" si="9"/>
        <v>1</v>
      </c>
      <c r="G62" s="115">
        <f t="shared" si="10"/>
        <v>3129850.2592595806</v>
      </c>
      <c r="H62" s="115">
        <f t="shared" si="11"/>
        <v>1</v>
      </c>
      <c r="I62" s="115">
        <f t="shared" si="12"/>
        <v>1</v>
      </c>
      <c r="J62" s="115">
        <f t="shared" si="13"/>
        <v>2.2889912635133912E-5</v>
      </c>
      <c r="K62" s="115">
        <f t="shared" si="14"/>
        <v>0</v>
      </c>
      <c r="L62" s="115">
        <f t="shared" si="15"/>
        <v>0</v>
      </c>
      <c r="M62" s="111"/>
      <c r="N62" s="123">
        <f t="shared" si="3"/>
        <v>9.9581776203205015E-7</v>
      </c>
      <c r="O62" s="115">
        <f t="shared" si="16"/>
        <v>1957.9423052345105</v>
      </c>
      <c r="P62" s="115">
        <f t="shared" si="17"/>
        <v>1</v>
      </c>
      <c r="Q62" s="115">
        <f t="shared" si="18"/>
        <v>1</v>
      </c>
      <c r="R62" s="115">
        <f t="shared" si="19"/>
        <v>1884.3108859296347</v>
      </c>
      <c r="S62" s="115">
        <f t="shared" si="20"/>
        <v>273.66379049959187</v>
      </c>
      <c r="T62" s="115">
        <f t="shared" si="21"/>
        <v>1904.079668780571</v>
      </c>
      <c r="U62" s="115">
        <f t="shared" si="22"/>
        <v>1</v>
      </c>
      <c r="V62" s="115">
        <f t="shared" si="23"/>
        <v>0</v>
      </c>
      <c r="W62" s="115">
        <f t="shared" si="24"/>
        <v>1</v>
      </c>
      <c r="X62" s="115">
        <f t="shared" si="25"/>
        <v>1</v>
      </c>
      <c r="Y62" s="115">
        <f t="shared" si="26"/>
        <v>0</v>
      </c>
      <c r="Z62" s="115">
        <f t="shared" si="27"/>
        <v>1</v>
      </c>
      <c r="AA62" s="115">
        <f t="shared" si="4"/>
        <v>1.4676776110596963E-4</v>
      </c>
      <c r="AB62" s="115">
        <f t="shared" si="28"/>
        <v>0</v>
      </c>
      <c r="AC62" s="115">
        <f t="shared" si="29"/>
        <v>0</v>
      </c>
    </row>
    <row r="63" spans="2:29" s="105" customFormat="1">
      <c r="B63" s="106">
        <f t="shared" si="5"/>
        <v>-6.7800000000000047</v>
      </c>
      <c r="C63" s="115">
        <f t="shared" si="6"/>
        <v>1.6595869074375414E-7</v>
      </c>
      <c r="D63" s="115">
        <f t="shared" si="7"/>
        <v>3159060.7866027388</v>
      </c>
      <c r="E63" s="115">
        <f t="shared" si="8"/>
        <v>1</v>
      </c>
      <c r="F63" s="115">
        <f t="shared" si="9"/>
        <v>1</v>
      </c>
      <c r="G63" s="115">
        <f t="shared" si="10"/>
        <v>3127152.838353259</v>
      </c>
      <c r="H63" s="115">
        <f t="shared" si="11"/>
        <v>1</v>
      </c>
      <c r="I63" s="115">
        <f t="shared" si="12"/>
        <v>1</v>
      </c>
      <c r="J63" s="115">
        <f t="shared" si="13"/>
        <v>1.9438178252287855E-5</v>
      </c>
      <c r="K63" s="115">
        <f t="shared" si="14"/>
        <v>0</v>
      </c>
      <c r="L63" s="115">
        <f t="shared" si="15"/>
        <v>0</v>
      </c>
      <c r="M63" s="111"/>
      <c r="N63" s="123">
        <f t="shared" si="3"/>
        <v>1.0427492072799167E-6</v>
      </c>
      <c r="O63" s="115">
        <f t="shared" si="16"/>
        <v>1966.0180121664475</v>
      </c>
      <c r="P63" s="115">
        <f t="shared" si="17"/>
        <v>1</v>
      </c>
      <c r="Q63" s="115">
        <f t="shared" si="18"/>
        <v>1</v>
      </c>
      <c r="R63" s="115">
        <f t="shared" si="19"/>
        <v>1892.9645367849432</v>
      </c>
      <c r="S63" s="115">
        <f t="shared" si="20"/>
        <v>276.90795553622905</v>
      </c>
      <c r="T63" s="115">
        <f t="shared" si="21"/>
        <v>1913.1107530314832</v>
      </c>
      <c r="U63" s="115">
        <f t="shared" si="22"/>
        <v>1</v>
      </c>
      <c r="V63" s="115">
        <f t="shared" si="23"/>
        <v>0</v>
      </c>
      <c r="W63" s="115">
        <f t="shared" si="24"/>
        <v>1</v>
      </c>
      <c r="X63" s="115">
        <f t="shared" si="25"/>
        <v>1</v>
      </c>
      <c r="Y63" s="115">
        <f t="shared" si="26"/>
        <v>0</v>
      </c>
      <c r="Z63" s="115">
        <f t="shared" si="27"/>
        <v>1</v>
      </c>
      <c r="AA63" s="115">
        <f t="shared" si="4"/>
        <v>1.4036040473719216E-4</v>
      </c>
      <c r="AB63" s="115">
        <f t="shared" si="28"/>
        <v>0</v>
      </c>
      <c r="AC63" s="115">
        <f t="shared" si="29"/>
        <v>0</v>
      </c>
    </row>
    <row r="64" spans="2:29" s="105" customFormat="1">
      <c r="B64" s="106">
        <f t="shared" si="5"/>
        <v>-6.7600000000000051</v>
      </c>
      <c r="C64" s="115">
        <f t="shared" si="6"/>
        <v>1.7378008287493518E-7</v>
      </c>
      <c r="D64" s="115">
        <f t="shared" si="7"/>
        <v>3153552.3734922656</v>
      </c>
      <c r="E64" s="115">
        <f t="shared" si="8"/>
        <v>1</v>
      </c>
      <c r="F64" s="115">
        <f t="shared" si="9"/>
        <v>1</v>
      </c>
      <c r="G64" s="115">
        <f t="shared" si="10"/>
        <v>3124346.7777986643</v>
      </c>
      <c r="H64" s="115">
        <f t="shared" si="11"/>
        <v>1</v>
      </c>
      <c r="I64" s="115">
        <f t="shared" si="12"/>
        <v>1</v>
      </c>
      <c r="J64" s="115">
        <f t="shared" si="13"/>
        <v>1.6328201375150628E-5</v>
      </c>
      <c r="K64" s="115">
        <f t="shared" si="14"/>
        <v>0</v>
      </c>
      <c r="L64" s="115">
        <f t="shared" si="15"/>
        <v>0</v>
      </c>
      <c r="M64" s="111"/>
      <c r="N64" s="123">
        <f t="shared" si="3"/>
        <v>1.0918924634002436E-6</v>
      </c>
      <c r="O64" s="115">
        <f t="shared" si="16"/>
        <v>1974.2085549778649</v>
      </c>
      <c r="P64" s="115">
        <f t="shared" si="17"/>
        <v>1</v>
      </c>
      <c r="Q64" s="115">
        <f t="shared" si="18"/>
        <v>1</v>
      </c>
      <c r="R64" s="115">
        <f t="shared" si="19"/>
        <v>1901.6378628626799</v>
      </c>
      <c r="S64" s="115">
        <f t="shared" si="20"/>
        <v>280.00140761512642</v>
      </c>
      <c r="T64" s="115">
        <f t="shared" si="21"/>
        <v>1922.1413448910025</v>
      </c>
      <c r="U64" s="115">
        <f t="shared" si="22"/>
        <v>1</v>
      </c>
      <c r="V64" s="115">
        <f t="shared" si="23"/>
        <v>0</v>
      </c>
      <c r="W64" s="115">
        <f t="shared" si="24"/>
        <v>1</v>
      </c>
      <c r="X64" s="115">
        <f t="shared" si="25"/>
        <v>1</v>
      </c>
      <c r="Y64" s="115">
        <f t="shared" si="26"/>
        <v>0</v>
      </c>
      <c r="Z64" s="115">
        <f t="shared" si="27"/>
        <v>1</v>
      </c>
      <c r="AA64" s="115">
        <f t="shared" si="4"/>
        <v>1.3473891129938293E-4</v>
      </c>
      <c r="AB64" s="115">
        <f t="shared" si="28"/>
        <v>0</v>
      </c>
      <c r="AC64" s="115">
        <f t="shared" si="29"/>
        <v>0</v>
      </c>
    </row>
    <row r="65" spans="2:29" s="105" customFormat="1">
      <c r="B65" s="106">
        <f t="shared" si="5"/>
        <v>-6.7400000000000055</v>
      </c>
      <c r="C65" s="115">
        <f t="shared" si="6"/>
        <v>1.8197008586099586E-7</v>
      </c>
      <c r="D65" s="115">
        <f t="shared" si="7"/>
        <v>3147994.8610252193</v>
      </c>
      <c r="E65" s="115">
        <f t="shared" si="8"/>
        <v>1</v>
      </c>
      <c r="F65" s="115">
        <f t="shared" si="9"/>
        <v>1</v>
      </c>
      <c r="G65" s="115">
        <f t="shared" si="10"/>
        <v>3121428.5852954006</v>
      </c>
      <c r="H65" s="115">
        <f t="shared" si="11"/>
        <v>1</v>
      </c>
      <c r="I65" s="115">
        <f t="shared" si="12"/>
        <v>1</v>
      </c>
      <c r="J65" s="115">
        <f t="shared" si="13"/>
        <v>1.3546900998038893E-5</v>
      </c>
      <c r="K65" s="115">
        <f t="shared" si="14"/>
        <v>0</v>
      </c>
      <c r="L65" s="115">
        <f t="shared" si="15"/>
        <v>0</v>
      </c>
      <c r="M65" s="111"/>
      <c r="N65" s="123">
        <f t="shared" si="3"/>
        <v>1.143351769828017E-6</v>
      </c>
      <c r="O65" s="115">
        <f t="shared" si="16"/>
        <v>1982.5158147509776</v>
      </c>
      <c r="P65" s="115">
        <f t="shared" si="17"/>
        <v>1</v>
      </c>
      <c r="Q65" s="115">
        <f t="shared" si="18"/>
        <v>1</v>
      </c>
      <c r="R65" s="115">
        <f t="shared" si="19"/>
        <v>1910.3047068072844</v>
      </c>
      <c r="S65" s="115">
        <f t="shared" si="20"/>
        <v>282.9555917590086</v>
      </c>
      <c r="T65" s="115">
        <f t="shared" si="21"/>
        <v>1931.1467939433696</v>
      </c>
      <c r="U65" s="115">
        <f t="shared" si="22"/>
        <v>1</v>
      </c>
      <c r="V65" s="115">
        <f t="shared" si="23"/>
        <v>0</v>
      </c>
      <c r="W65" s="115">
        <f t="shared" si="24"/>
        <v>1</v>
      </c>
      <c r="X65" s="115">
        <f t="shared" si="25"/>
        <v>1</v>
      </c>
      <c r="Y65" s="115">
        <f t="shared" si="26"/>
        <v>0</v>
      </c>
      <c r="Z65" s="115">
        <f t="shared" si="27"/>
        <v>1</v>
      </c>
      <c r="AA65" s="115">
        <f t="shared" si="4"/>
        <v>1.2999130583686111E-4</v>
      </c>
      <c r="AB65" s="115">
        <f t="shared" si="28"/>
        <v>0</v>
      </c>
      <c r="AC65" s="115">
        <f t="shared" si="29"/>
        <v>0</v>
      </c>
    </row>
    <row r="66" spans="2:29" s="105" customFormat="1">
      <c r="B66" s="106">
        <f t="shared" si="5"/>
        <v>-6.720000000000006</v>
      </c>
      <c r="C66" s="115">
        <f t="shared" si="6"/>
        <v>1.905460717963217E-7</v>
      </c>
      <c r="D66" s="115">
        <f t="shared" si="7"/>
        <v>3142387.9442670075</v>
      </c>
      <c r="E66" s="115">
        <f t="shared" si="8"/>
        <v>1</v>
      </c>
      <c r="F66" s="115">
        <f t="shared" si="9"/>
        <v>1</v>
      </c>
      <c r="G66" s="115">
        <f t="shared" si="10"/>
        <v>3118394.7393457838</v>
      </c>
      <c r="H66" s="115">
        <f t="shared" si="11"/>
        <v>1</v>
      </c>
      <c r="I66" s="115">
        <f t="shared" si="12"/>
        <v>1</v>
      </c>
      <c r="J66" s="115">
        <f t="shared" si="13"/>
        <v>1.1080315685749803E-5</v>
      </c>
      <c r="K66" s="115">
        <f t="shared" si="14"/>
        <v>0</v>
      </c>
      <c r="L66" s="115">
        <f t="shared" si="15"/>
        <v>0</v>
      </c>
      <c r="M66" s="111"/>
      <c r="N66" s="123">
        <f t="shared" si="3"/>
        <v>1.1972362786514351E-6</v>
      </c>
      <c r="O66" s="115">
        <f t="shared" si="16"/>
        <v>1990.9417085052355</v>
      </c>
      <c r="P66" s="115">
        <f t="shared" si="17"/>
        <v>1</v>
      </c>
      <c r="Q66" s="115">
        <f t="shared" si="18"/>
        <v>1</v>
      </c>
      <c r="R66" s="115">
        <f t="shared" si="19"/>
        <v>1918.9403743301229</v>
      </c>
      <c r="S66" s="115">
        <f t="shared" si="20"/>
        <v>285.78576793349481</v>
      </c>
      <c r="T66" s="115">
        <f t="shared" si="21"/>
        <v>1940.104550117743</v>
      </c>
      <c r="U66" s="115">
        <f t="shared" si="22"/>
        <v>1</v>
      </c>
      <c r="V66" s="115">
        <f t="shared" si="23"/>
        <v>0</v>
      </c>
      <c r="W66" s="115">
        <f t="shared" si="24"/>
        <v>1</v>
      </c>
      <c r="X66" s="115">
        <f t="shared" si="25"/>
        <v>1</v>
      </c>
      <c r="Y66" s="115">
        <f t="shared" si="26"/>
        <v>0</v>
      </c>
      <c r="Z66" s="115">
        <f t="shared" si="27"/>
        <v>1</v>
      </c>
      <c r="AA66" s="115">
        <f t="shared" si="4"/>
        <v>1.2618951302435119E-4</v>
      </c>
      <c r="AB66" s="115">
        <f t="shared" si="28"/>
        <v>0</v>
      </c>
      <c r="AC66" s="115">
        <f t="shared" si="29"/>
        <v>0</v>
      </c>
    </row>
    <row r="67" spans="2:29" s="105" customFormat="1">
      <c r="B67" s="106">
        <f t="shared" si="5"/>
        <v>-6.7000000000000064</v>
      </c>
      <c r="C67" s="115">
        <f t="shared" si="6"/>
        <v>1.9952623149688477E-7</v>
      </c>
      <c r="D67" s="115">
        <f t="shared" si="7"/>
        <v>3136731.3193014702</v>
      </c>
      <c r="E67" s="115">
        <f t="shared" si="8"/>
        <v>1</v>
      </c>
      <c r="F67" s="115">
        <f t="shared" si="9"/>
        <v>1</v>
      </c>
      <c r="G67" s="115">
        <f t="shared" si="10"/>
        <v>3115241.6980076474</v>
      </c>
      <c r="H67" s="115">
        <f t="shared" si="11"/>
        <v>1</v>
      </c>
      <c r="I67" s="115">
        <f t="shared" si="12"/>
        <v>1</v>
      </c>
      <c r="J67" s="115">
        <f t="shared" si="13"/>
        <v>8.9136457231497457E-6</v>
      </c>
      <c r="K67" s="115">
        <f t="shared" si="14"/>
        <v>0</v>
      </c>
      <c r="L67" s="115">
        <f t="shared" si="15"/>
        <v>0</v>
      </c>
      <c r="M67" s="111"/>
      <c r="N67" s="123">
        <f t="shared" si="3"/>
        <v>1.2536602861381391E-6</v>
      </c>
      <c r="O67" s="115">
        <f t="shared" si="16"/>
        <v>1999.4881899834086</v>
      </c>
      <c r="P67" s="115">
        <f t="shared" si="17"/>
        <v>1</v>
      </c>
      <c r="Q67" s="115">
        <f t="shared" si="18"/>
        <v>1</v>
      </c>
      <c r="R67" s="115">
        <f t="shared" si="19"/>
        <v>1927.5221829668437</v>
      </c>
      <c r="S67" s="115">
        <f t="shared" si="20"/>
        <v>288.51076646499683</v>
      </c>
      <c r="T67" s="115">
        <f t="shared" si="21"/>
        <v>1948.994671156257</v>
      </c>
      <c r="U67" s="115">
        <f t="shared" si="22"/>
        <v>1</v>
      </c>
      <c r="V67" s="115">
        <f t="shared" si="23"/>
        <v>0</v>
      </c>
      <c r="W67" s="115">
        <f t="shared" si="24"/>
        <v>1</v>
      </c>
      <c r="X67" s="115">
        <f t="shared" si="25"/>
        <v>1</v>
      </c>
      <c r="Y67" s="115">
        <f t="shared" si="26"/>
        <v>0</v>
      </c>
      <c r="Z67" s="115">
        <f t="shared" si="27"/>
        <v>1</v>
      </c>
      <c r="AA67" s="115">
        <f t="shared" si="4"/>
        <v>1.2339192095917682E-4</v>
      </c>
      <c r="AB67" s="115">
        <f t="shared" si="28"/>
        <v>0</v>
      </c>
      <c r="AC67" s="115">
        <f t="shared" si="29"/>
        <v>0</v>
      </c>
    </row>
    <row r="68" spans="2:29" s="105" customFormat="1">
      <c r="B68" s="106">
        <f t="shared" si="5"/>
        <v>-6.6800000000000068</v>
      </c>
      <c r="C68" s="115">
        <f t="shared" si="6"/>
        <v>2.089296130854002E-7</v>
      </c>
      <c r="D68" s="115">
        <f t="shared" si="7"/>
        <v>3131024.68331123</v>
      </c>
      <c r="E68" s="115">
        <f t="shared" si="8"/>
        <v>1</v>
      </c>
      <c r="F68" s="115">
        <f t="shared" si="9"/>
        <v>1</v>
      </c>
      <c r="G68" s="115">
        <f t="shared" si="10"/>
        <v>3111965.9086542851</v>
      </c>
      <c r="H68" s="115">
        <f t="shared" si="11"/>
        <v>1</v>
      </c>
      <c r="I68" s="115">
        <f t="shared" si="12"/>
        <v>1</v>
      </c>
      <c r="J68" s="115">
        <f t="shared" si="13"/>
        <v>7.031304429671015E-6</v>
      </c>
      <c r="K68" s="115">
        <f t="shared" si="14"/>
        <v>0</v>
      </c>
      <c r="L68" s="115">
        <f t="shared" si="15"/>
        <v>0</v>
      </c>
      <c r="M68" s="111"/>
      <c r="N68" s="123">
        <f t="shared" si="3"/>
        <v>1.3127434751729023E-6</v>
      </c>
      <c r="O68" s="115">
        <f t="shared" si="16"/>
        <v>2008.1572504567325</v>
      </c>
      <c r="P68" s="115">
        <f t="shared" si="17"/>
        <v>1</v>
      </c>
      <c r="Q68" s="115">
        <f t="shared" si="18"/>
        <v>1</v>
      </c>
      <c r="R68" s="115">
        <f t="shared" si="19"/>
        <v>1936.0299584078446</v>
      </c>
      <c r="S68" s="115">
        <f t="shared" si="20"/>
        <v>291.15265919978924</v>
      </c>
      <c r="T68" s="115">
        <f t="shared" si="21"/>
        <v>1957.8002632576668</v>
      </c>
      <c r="U68" s="115">
        <f t="shared" si="22"/>
        <v>1</v>
      </c>
      <c r="V68" s="115">
        <f t="shared" si="23"/>
        <v>0</v>
      </c>
      <c r="W68" s="115">
        <f t="shared" si="24"/>
        <v>1</v>
      </c>
      <c r="X68" s="115">
        <f t="shared" si="25"/>
        <v>1</v>
      </c>
      <c r="Y68" s="115">
        <f t="shared" si="26"/>
        <v>0</v>
      </c>
      <c r="Z68" s="115">
        <f t="shared" si="27"/>
        <v>1</v>
      </c>
      <c r="AA68" s="115">
        <f t="shared" si="4"/>
        <v>1.216462312685293E-4</v>
      </c>
      <c r="AB68" s="115">
        <f t="shared" si="28"/>
        <v>0</v>
      </c>
      <c r="AC68" s="115">
        <f t="shared" si="29"/>
        <v>0</v>
      </c>
    </row>
    <row r="69" spans="2:29" s="105" customFormat="1">
      <c r="B69" s="106">
        <f t="shared" si="5"/>
        <v>-6.6600000000000072</v>
      </c>
      <c r="C69" s="115">
        <f t="shared" si="6"/>
        <v>2.1877616239495132E-7</v>
      </c>
      <c r="D69" s="115">
        <f t="shared" si="7"/>
        <v>3125267.7346598273</v>
      </c>
      <c r="E69" s="115">
        <f t="shared" si="8"/>
        <v>1</v>
      </c>
      <c r="F69" s="115">
        <f t="shared" si="9"/>
        <v>1</v>
      </c>
      <c r="G69" s="115">
        <f t="shared" si="10"/>
        <v>3108563.8187993458</v>
      </c>
      <c r="H69" s="115">
        <f t="shared" si="11"/>
        <v>1</v>
      </c>
      <c r="I69" s="115">
        <f t="shared" si="12"/>
        <v>1</v>
      </c>
      <c r="J69" s="115">
        <f t="shared" si="13"/>
        <v>5.4169790315365012E-6</v>
      </c>
      <c r="K69" s="115">
        <f t="shared" si="14"/>
        <v>0</v>
      </c>
      <c r="L69" s="115">
        <f t="shared" si="15"/>
        <v>0</v>
      </c>
      <c r="M69" s="111"/>
      <c r="N69" s="123">
        <f t="shared" si="3"/>
        <v>1.3746111691210932E-6</v>
      </c>
      <c r="O69" s="115">
        <f t="shared" si="16"/>
        <v>2016.9509195496034</v>
      </c>
      <c r="P69" s="115">
        <f t="shared" si="17"/>
        <v>1</v>
      </c>
      <c r="Q69" s="115">
        <f t="shared" si="18"/>
        <v>1</v>
      </c>
      <c r="R69" s="115">
        <f t="shared" si="19"/>
        <v>1944.4464646858171</v>
      </c>
      <c r="S69" s="115">
        <f t="shared" si="20"/>
        <v>293.73635965991008</v>
      </c>
      <c r="T69" s="115">
        <f t="shared" si="21"/>
        <v>1966.5078446361279</v>
      </c>
      <c r="U69" s="115">
        <f t="shared" si="22"/>
        <v>1</v>
      </c>
      <c r="V69" s="115">
        <f t="shared" si="23"/>
        <v>0</v>
      </c>
      <c r="W69" s="115">
        <f t="shared" si="24"/>
        <v>1</v>
      </c>
      <c r="X69" s="115">
        <f t="shared" si="25"/>
        <v>1</v>
      </c>
      <c r="Y69" s="115">
        <f t="shared" si="26"/>
        <v>0</v>
      </c>
      <c r="Z69" s="115">
        <f t="shared" si="27"/>
        <v>1</v>
      </c>
      <c r="AA69" s="115">
        <f t="shared" si="4"/>
        <v>1.2099223466328305E-4</v>
      </c>
      <c r="AB69" s="115">
        <f t="shared" si="28"/>
        <v>0</v>
      </c>
      <c r="AC69" s="115">
        <f t="shared" si="29"/>
        <v>0</v>
      </c>
    </row>
    <row r="70" spans="2:29" s="105" customFormat="1">
      <c r="B70" s="106">
        <f t="shared" si="5"/>
        <v>-6.6400000000000077</v>
      </c>
      <c r="C70" s="115">
        <f t="shared" si="6"/>
        <v>2.2908676527677311E-7</v>
      </c>
      <c r="D70" s="115">
        <f t="shared" si="7"/>
        <v>3119460.1729754163</v>
      </c>
      <c r="E70" s="115">
        <f t="shared" si="8"/>
        <v>1</v>
      </c>
      <c r="F70" s="115">
        <f t="shared" si="9"/>
        <v>1</v>
      </c>
      <c r="G70" s="115">
        <f t="shared" si="10"/>
        <v>3105031.8880429901</v>
      </c>
      <c r="H70" s="115">
        <f t="shared" si="11"/>
        <v>1</v>
      </c>
      <c r="I70" s="115">
        <f t="shared" si="12"/>
        <v>1</v>
      </c>
      <c r="J70" s="115">
        <f t="shared" si="13"/>
        <v>4.0537014042489593E-6</v>
      </c>
      <c r="K70" s="115">
        <f t="shared" si="14"/>
        <v>0</v>
      </c>
      <c r="L70" s="115">
        <f t="shared" si="15"/>
        <v>0</v>
      </c>
      <c r="M70" s="111"/>
      <c r="N70" s="123">
        <f t="shared" si="3"/>
        <v>1.4393945976563194E-6</v>
      </c>
      <c r="O70" s="115">
        <f t="shared" si="16"/>
        <v>2025.8712660843382</v>
      </c>
      <c r="P70" s="115">
        <f t="shared" si="17"/>
        <v>1</v>
      </c>
      <c r="Q70" s="115">
        <f t="shared" si="18"/>
        <v>1</v>
      </c>
      <c r="R70" s="115">
        <f t="shared" si="19"/>
        <v>1952.7577581910925</v>
      </c>
      <c r="S70" s="115">
        <f t="shared" si="20"/>
        <v>296.28916770117206</v>
      </c>
      <c r="T70" s="115">
        <f t="shared" si="21"/>
        <v>1975.1076256934848</v>
      </c>
      <c r="U70" s="115">
        <f t="shared" si="22"/>
        <v>1</v>
      </c>
      <c r="V70" s="115">
        <f t="shared" si="23"/>
        <v>0</v>
      </c>
      <c r="W70" s="115">
        <f t="shared" si="24"/>
        <v>1</v>
      </c>
      <c r="X70" s="115">
        <f t="shared" si="25"/>
        <v>1</v>
      </c>
      <c r="Y70" s="115">
        <f t="shared" si="26"/>
        <v>0</v>
      </c>
      <c r="Z70" s="115">
        <f t="shared" si="27"/>
        <v>1</v>
      </c>
      <c r="AA70" s="115">
        <f t="shared" si="4"/>
        <v>1.2146418019351456E-4</v>
      </c>
      <c r="AB70" s="115">
        <f t="shared" si="28"/>
        <v>0</v>
      </c>
      <c r="AC70" s="115">
        <f t="shared" si="29"/>
        <v>0</v>
      </c>
    </row>
    <row r="71" spans="2:29" s="105" customFormat="1">
      <c r="B71" s="106">
        <f t="shared" si="5"/>
        <v>-6.6200000000000081</v>
      </c>
      <c r="C71" s="115">
        <f t="shared" si="6"/>
        <v>2.3988329190194416E-7</v>
      </c>
      <c r="D71" s="115">
        <f t="shared" si="7"/>
        <v>3113601.699236128</v>
      </c>
      <c r="E71" s="115">
        <f t="shared" si="8"/>
        <v>1</v>
      </c>
      <c r="F71" s="115">
        <f t="shared" si="9"/>
        <v>1</v>
      </c>
      <c r="G71" s="115">
        <f t="shared" si="10"/>
        <v>3101366.6011931957</v>
      </c>
      <c r="H71" s="115">
        <f t="shared" si="11"/>
        <v>1</v>
      </c>
      <c r="I71" s="115">
        <f t="shared" si="12"/>
        <v>1</v>
      </c>
      <c r="J71" s="115">
        <f t="shared" si="13"/>
        <v>2.9239289006212202E-6</v>
      </c>
      <c r="K71" s="115">
        <f t="shared" si="14"/>
        <v>0</v>
      </c>
      <c r="L71" s="115">
        <f t="shared" si="15"/>
        <v>0</v>
      </c>
      <c r="M71" s="111"/>
      <c r="N71" s="123">
        <f t="shared" si="3"/>
        <v>1.5072311751161675E-6</v>
      </c>
      <c r="O71" s="115">
        <f t="shared" si="16"/>
        <v>2034.920398946525</v>
      </c>
      <c r="P71" s="115">
        <f t="shared" si="17"/>
        <v>1</v>
      </c>
      <c r="Q71" s="115">
        <f t="shared" si="18"/>
        <v>1</v>
      </c>
      <c r="R71" s="115">
        <f t="shared" si="19"/>
        <v>1960.9534594831023</v>
      </c>
      <c r="S71" s="115">
        <f t="shared" si="20"/>
        <v>298.84027535410047</v>
      </c>
      <c r="T71" s="115">
        <f t="shared" si="21"/>
        <v>1983.5937034666301</v>
      </c>
      <c r="U71" s="115">
        <f t="shared" si="22"/>
        <v>1</v>
      </c>
      <c r="V71" s="115">
        <f t="shared" si="23"/>
        <v>0</v>
      </c>
      <c r="W71" s="115">
        <f t="shared" si="24"/>
        <v>1</v>
      </c>
      <c r="X71" s="115">
        <f t="shared" si="25"/>
        <v>1</v>
      </c>
      <c r="Y71" s="115">
        <f t="shared" si="26"/>
        <v>0</v>
      </c>
      <c r="Z71" s="115">
        <f t="shared" si="27"/>
        <v>1</v>
      </c>
      <c r="AA71" s="115">
        <f t="shared" si="4"/>
        <v>1.2309246416421899E-4</v>
      </c>
      <c r="AB71" s="115">
        <f t="shared" si="28"/>
        <v>0</v>
      </c>
      <c r="AC71" s="115">
        <f t="shared" si="29"/>
        <v>0</v>
      </c>
    </row>
    <row r="72" spans="2:29" s="105" customFormat="1">
      <c r="B72" s="106">
        <f t="shared" si="5"/>
        <v>-6.6000000000000085</v>
      </c>
      <c r="C72" s="115">
        <f t="shared" si="6"/>
        <v>2.5118864315095288E-7</v>
      </c>
      <c r="D72" s="115">
        <f t="shared" si="7"/>
        <v>3107692.0158570362</v>
      </c>
      <c r="E72" s="115">
        <f t="shared" si="8"/>
        <v>1</v>
      </c>
      <c r="F72" s="115">
        <f t="shared" si="9"/>
        <v>1</v>
      </c>
      <c r="G72" s="115">
        <f t="shared" si="10"/>
        <v>3097564.4826125419</v>
      </c>
      <c r="H72" s="115">
        <f t="shared" si="11"/>
        <v>1</v>
      </c>
      <c r="I72" s="115">
        <f t="shared" si="12"/>
        <v>1</v>
      </c>
      <c r="J72" s="115">
        <f t="shared" si="13"/>
        <v>2.0096353615192863E-6</v>
      </c>
      <c r="K72" s="115">
        <f t="shared" si="14"/>
        <v>0</v>
      </c>
      <c r="L72" s="115">
        <f t="shared" si="15"/>
        <v>0</v>
      </c>
      <c r="M72" s="111"/>
      <c r="N72" s="123">
        <f t="shared" si="3"/>
        <v>1.5782647919764433E-6</v>
      </c>
      <c r="O72" s="115">
        <f t="shared" si="16"/>
        <v>2044.1004679715061</v>
      </c>
      <c r="P72" s="115">
        <f t="shared" si="17"/>
        <v>1</v>
      </c>
      <c r="Q72" s="115">
        <f t="shared" si="18"/>
        <v>1</v>
      </c>
      <c r="R72" s="115">
        <f t="shared" si="19"/>
        <v>1969.0269408559518</v>
      </c>
      <c r="S72" s="115">
        <f t="shared" si="20"/>
        <v>301.42025062853503</v>
      </c>
      <c r="T72" s="115">
        <f t="shared" si="21"/>
        <v>1991.9641716922313</v>
      </c>
      <c r="U72" s="115">
        <f t="shared" si="22"/>
        <v>1</v>
      </c>
      <c r="V72" s="115">
        <f t="shared" si="23"/>
        <v>0</v>
      </c>
      <c r="W72" s="115">
        <f t="shared" si="24"/>
        <v>1</v>
      </c>
      <c r="X72" s="115">
        <f t="shared" si="25"/>
        <v>1</v>
      </c>
      <c r="Y72" s="115">
        <f t="shared" si="26"/>
        <v>0</v>
      </c>
      <c r="Z72" s="115">
        <f t="shared" si="27"/>
        <v>1</v>
      </c>
      <c r="AA72" s="115">
        <f t="shared" si="4"/>
        <v>1.2590444284360923E-4</v>
      </c>
      <c r="AB72" s="115">
        <f t="shared" si="28"/>
        <v>0</v>
      </c>
      <c r="AC72" s="115">
        <f t="shared" si="29"/>
        <v>0</v>
      </c>
    </row>
    <row r="73" spans="2:29" s="105" customFormat="1">
      <c r="B73" s="106">
        <f t="shared" si="5"/>
        <v>-6.580000000000009</v>
      </c>
      <c r="C73" s="115">
        <f t="shared" si="6"/>
        <v>2.6302679918953233E-7</v>
      </c>
      <c r="D73" s="115">
        <f t="shared" si="7"/>
        <v>3101730.8267788673</v>
      </c>
      <c r="E73" s="115">
        <f t="shared" si="8"/>
        <v>1</v>
      </c>
      <c r="F73" s="115">
        <f t="shared" si="9"/>
        <v>1</v>
      </c>
      <c r="G73" s="115">
        <f t="shared" si="10"/>
        <v>3093622.1118360041</v>
      </c>
      <c r="H73" s="115">
        <f t="shared" si="11"/>
        <v>1</v>
      </c>
      <c r="I73" s="115">
        <f t="shared" si="12"/>
        <v>1</v>
      </c>
      <c r="J73" s="115">
        <f t="shared" si="13"/>
        <v>1.292412267585372E-6</v>
      </c>
      <c r="K73" s="115">
        <f t="shared" si="14"/>
        <v>0</v>
      </c>
      <c r="L73" s="115">
        <f t="shared" si="15"/>
        <v>0</v>
      </c>
      <c r="M73" s="111"/>
      <c r="N73" s="123">
        <f t="shared" si="3"/>
        <v>1.652646120062145E-6</v>
      </c>
      <c r="O73" s="115">
        <f t="shared" si="16"/>
        <v>2053.4136648525173</v>
      </c>
      <c r="P73" s="115">
        <f t="shared" si="17"/>
        <v>1</v>
      </c>
      <c r="Q73" s="115">
        <f t="shared" si="18"/>
        <v>1</v>
      </c>
      <c r="R73" s="115">
        <f t="shared" si="19"/>
        <v>1976.9754313081764</v>
      </c>
      <c r="S73" s="115">
        <f t="shared" si="20"/>
        <v>304.0605151791213</v>
      </c>
      <c r="T73" s="115">
        <f t="shared" si="21"/>
        <v>2000.2211509948449</v>
      </c>
      <c r="U73" s="115">
        <f t="shared" si="22"/>
        <v>1</v>
      </c>
      <c r="V73" s="115">
        <f t="shared" si="23"/>
        <v>0</v>
      </c>
      <c r="W73" s="115">
        <f t="shared" si="24"/>
        <v>1</v>
      </c>
      <c r="X73" s="115">
        <f t="shared" si="25"/>
        <v>1</v>
      </c>
      <c r="Y73" s="115">
        <f t="shared" si="26"/>
        <v>0</v>
      </c>
      <c r="Z73" s="115">
        <f t="shared" si="27"/>
        <v>1</v>
      </c>
      <c r="AA73" s="115">
        <f t="shared" si="4"/>
        <v>1.2992426249487746E-4</v>
      </c>
      <c r="AB73" s="115">
        <f t="shared" si="28"/>
        <v>0</v>
      </c>
      <c r="AC73" s="115">
        <f t="shared" si="29"/>
        <v>0</v>
      </c>
    </row>
    <row r="74" spans="2:29" s="105" customFormat="1">
      <c r="B74" s="106">
        <f t="shared" si="5"/>
        <v>-6.5600000000000094</v>
      </c>
      <c r="C74" s="115">
        <f t="shared" si="6"/>
        <v>2.7542287033381039E-7</v>
      </c>
      <c r="D74" s="115">
        <f t="shared" si="7"/>
        <v>3095717.8375582299</v>
      </c>
      <c r="E74" s="115">
        <f t="shared" si="8"/>
        <v>1</v>
      </c>
      <c r="F74" s="115">
        <f t="shared" si="9"/>
        <v>1</v>
      </c>
      <c r="G74" s="115">
        <f t="shared" si="10"/>
        <v>3089536.1404990884</v>
      </c>
      <c r="H74" s="115">
        <f t="shared" si="11"/>
        <v>1</v>
      </c>
      <c r="I74" s="115">
        <f t="shared" si="12"/>
        <v>1</v>
      </c>
      <c r="J74" s="115">
        <f t="shared" si="13"/>
        <v>7.535798284823056E-7</v>
      </c>
      <c r="K74" s="115">
        <f t="shared" si="14"/>
        <v>0</v>
      </c>
      <c r="L74" s="115">
        <f t="shared" si="15"/>
        <v>0</v>
      </c>
      <c r="M74" s="111"/>
      <c r="N74" s="123">
        <f t="shared" si="3"/>
        <v>1.7305329321426258E-6</v>
      </c>
      <c r="O74" s="115">
        <f t="shared" si="16"/>
        <v>2062.8622240711129</v>
      </c>
      <c r="P74" s="115">
        <f t="shared" si="17"/>
        <v>1</v>
      </c>
      <c r="Q74" s="115">
        <f t="shared" si="18"/>
        <v>1</v>
      </c>
      <c r="R74" s="115">
        <f t="shared" si="19"/>
        <v>1984.8000437257865</v>
      </c>
      <c r="S74" s="115">
        <f t="shared" si="20"/>
        <v>306.79283002865498</v>
      </c>
      <c r="T74" s="115">
        <f t="shared" si="21"/>
        <v>2008.3707461847964</v>
      </c>
      <c r="U74" s="115">
        <f t="shared" si="22"/>
        <v>1</v>
      </c>
      <c r="V74" s="115">
        <f t="shared" si="23"/>
        <v>0</v>
      </c>
      <c r="W74" s="115">
        <f t="shared" si="24"/>
        <v>1</v>
      </c>
      <c r="X74" s="115">
        <f t="shared" si="25"/>
        <v>1</v>
      </c>
      <c r="Y74" s="115">
        <f t="shared" si="26"/>
        <v>0</v>
      </c>
      <c r="Z74" s="115">
        <f t="shared" si="27"/>
        <v>1</v>
      </c>
      <c r="AA74" s="115">
        <f t="shared" si="4"/>
        <v>1.3517169179585716E-4</v>
      </c>
      <c r="AB74" s="115">
        <f t="shared" si="28"/>
        <v>0</v>
      </c>
      <c r="AC74" s="115">
        <f t="shared" si="29"/>
        <v>0</v>
      </c>
    </row>
    <row r="75" spans="2:29" s="105" customFormat="1">
      <c r="B75" s="106">
        <f t="shared" si="5"/>
        <v>-6.5400000000000098</v>
      </c>
      <c r="C75" s="115">
        <f t="shared" si="6"/>
        <v>2.8840315031265353E-7</v>
      </c>
      <c r="D75" s="115">
        <f t="shared" si="7"/>
        <v>3089652.7554597328</v>
      </c>
      <c r="E75" s="115">
        <f t="shared" si="8"/>
        <v>1</v>
      </c>
      <c r="F75" s="115">
        <f t="shared" si="9"/>
        <v>1</v>
      </c>
      <c r="G75" s="115">
        <f t="shared" si="10"/>
        <v>3085303.310607743</v>
      </c>
      <c r="H75" s="115">
        <f t="shared" si="11"/>
        <v>1</v>
      </c>
      <c r="I75" s="115">
        <f t="shared" si="12"/>
        <v>1</v>
      </c>
      <c r="J75" s="115">
        <f t="shared" si="13"/>
        <v>3.7430762214959351E-7</v>
      </c>
      <c r="K75" s="115">
        <f t="shared" si="14"/>
        <v>0</v>
      </c>
      <c r="L75" s="115">
        <f t="shared" si="15"/>
        <v>0</v>
      </c>
      <c r="M75" s="111"/>
      <c r="N75" s="123">
        <f t="shared" si="3"/>
        <v>1.8120904365887703E-6</v>
      </c>
      <c r="O75" s="115">
        <f t="shared" si="16"/>
        <v>2072.4484238503846</v>
      </c>
      <c r="P75" s="115">
        <f t="shared" si="17"/>
        <v>1</v>
      </c>
      <c r="Q75" s="115">
        <f t="shared" si="18"/>
        <v>1</v>
      </c>
      <c r="R75" s="115">
        <f t="shared" si="19"/>
        <v>1992.5057315498238</v>
      </c>
      <c r="S75" s="115">
        <f t="shared" si="20"/>
        <v>309.6488012452088</v>
      </c>
      <c r="T75" s="115">
        <f t="shared" si="21"/>
        <v>2016.4229393585795</v>
      </c>
      <c r="U75" s="115">
        <f t="shared" si="22"/>
        <v>1</v>
      </c>
      <c r="V75" s="115">
        <f t="shared" si="23"/>
        <v>0</v>
      </c>
      <c r="W75" s="115">
        <f t="shared" si="24"/>
        <v>1</v>
      </c>
      <c r="X75" s="115">
        <f t="shared" si="25"/>
        <v>1</v>
      </c>
      <c r="Y75" s="115">
        <f t="shared" si="26"/>
        <v>0</v>
      </c>
      <c r="Z75" s="115">
        <f t="shared" si="27"/>
        <v>1</v>
      </c>
      <c r="AA75" s="115">
        <f t="shared" si="4"/>
        <v>1.4166002750958196E-4</v>
      </c>
      <c r="AB75" s="115">
        <f t="shared" si="28"/>
        <v>0</v>
      </c>
      <c r="AC75" s="115">
        <f t="shared" si="29"/>
        <v>0</v>
      </c>
    </row>
    <row r="76" spans="2:29" s="105" customFormat="1">
      <c r="B76" s="106">
        <f t="shared" si="5"/>
        <v>-6.5200000000000102</v>
      </c>
      <c r="C76" s="115">
        <f t="shared" si="6"/>
        <v>3.0199517204019414E-7</v>
      </c>
      <c r="D76" s="115">
        <f t="shared" si="7"/>
        <v>3083535.2895496115</v>
      </c>
      <c r="E76" s="115">
        <f t="shared" si="8"/>
        <v>1</v>
      </c>
      <c r="F76" s="115">
        <f t="shared" si="9"/>
        <v>1</v>
      </c>
      <c r="G76" s="115">
        <f t="shared" si="10"/>
        <v>3080920.4741718741</v>
      </c>
      <c r="H76" s="115">
        <f t="shared" si="11"/>
        <v>1</v>
      </c>
      <c r="I76" s="115">
        <f t="shared" si="12"/>
        <v>1</v>
      </c>
      <c r="J76" s="115">
        <f t="shared" si="13"/>
        <v>1.3574418861724291E-7</v>
      </c>
      <c r="K76" s="115">
        <f t="shared" si="14"/>
        <v>0</v>
      </c>
      <c r="L76" s="115">
        <f t="shared" si="15"/>
        <v>0</v>
      </c>
      <c r="M76" s="111"/>
      <c r="N76" s="123">
        <f t="shared" si="3"/>
        <v>1.8974916278021191E-6</v>
      </c>
      <c r="O76" s="115">
        <f t="shared" si="16"/>
        <v>2082.1745871316457</v>
      </c>
      <c r="P76" s="115">
        <f t="shared" si="17"/>
        <v>1</v>
      </c>
      <c r="Q76" s="115">
        <f t="shared" si="18"/>
        <v>1</v>
      </c>
      <c r="R76" s="115">
        <f t="shared" si="19"/>
        <v>2000.1011838780437</v>
      </c>
      <c r="S76" s="115">
        <f t="shared" si="20"/>
        <v>312.65941480517756</v>
      </c>
      <c r="T76" s="115">
        <f t="shared" si="21"/>
        <v>2024.3914284092066</v>
      </c>
      <c r="U76" s="115">
        <f t="shared" si="22"/>
        <v>1</v>
      </c>
      <c r="V76" s="115">
        <f t="shared" si="23"/>
        <v>0</v>
      </c>
      <c r="W76" s="115">
        <f t="shared" si="24"/>
        <v>1</v>
      </c>
      <c r="X76" s="115">
        <f t="shared" si="25"/>
        <v>1</v>
      </c>
      <c r="Y76" s="115">
        <f t="shared" si="26"/>
        <v>0</v>
      </c>
      <c r="Z76" s="115">
        <f t="shared" si="27"/>
        <v>1</v>
      </c>
      <c r="AA76" s="115">
        <f t="shared" si="4"/>
        <v>1.493932183654231E-4</v>
      </c>
      <c r="AB76" s="115">
        <f t="shared" si="28"/>
        <v>0</v>
      </c>
      <c r="AC76" s="115">
        <f t="shared" si="29"/>
        <v>0</v>
      </c>
    </row>
    <row r="77" spans="2:29" s="105" customFormat="1">
      <c r="B77" s="106">
        <f t="shared" si="5"/>
        <v>-6.5000000000000107</v>
      </c>
      <c r="C77" s="115">
        <f t="shared" si="6"/>
        <v>3.162277660168295E-7</v>
      </c>
      <c r="D77" s="115">
        <f t="shared" si="7"/>
        <v>3077365.1507911915</v>
      </c>
      <c r="E77" s="115">
        <f t="shared" si="8"/>
        <v>1</v>
      </c>
      <c r="F77" s="115">
        <f t="shared" si="9"/>
        <v>1</v>
      </c>
      <c r="G77" s="115">
        <f t="shared" si="10"/>
        <v>3076384.6142126042</v>
      </c>
      <c r="H77" s="115">
        <f t="shared" si="11"/>
        <v>1</v>
      </c>
      <c r="I77" s="115">
        <f t="shared" si="12"/>
        <v>1</v>
      </c>
      <c r="J77" s="115">
        <f t="shared" si="13"/>
        <v>1.915475299001047E-8</v>
      </c>
      <c r="K77" s="115">
        <f t="shared" si="14"/>
        <v>0</v>
      </c>
      <c r="L77" s="115">
        <f t="shared" si="15"/>
        <v>0</v>
      </c>
      <c r="M77" s="111"/>
      <c r="N77" s="123">
        <f t="shared" si="3"/>
        <v>1.9869176531591672E-6</v>
      </c>
      <c r="O77" s="115">
        <f t="shared" si="16"/>
        <v>2092.0430825751587</v>
      </c>
      <c r="P77" s="115">
        <f t="shared" si="17"/>
        <v>1</v>
      </c>
      <c r="Q77" s="115">
        <f t="shared" si="18"/>
        <v>1</v>
      </c>
      <c r="R77" s="115">
        <f t="shared" si="19"/>
        <v>2007.5986688320886</v>
      </c>
      <c r="S77" s="115">
        <f t="shared" si="20"/>
        <v>315.85460708240424</v>
      </c>
      <c r="T77" s="115">
        <f t="shared" si="21"/>
        <v>2032.2934207224</v>
      </c>
      <c r="U77" s="115">
        <f t="shared" si="22"/>
        <v>1</v>
      </c>
      <c r="V77" s="115">
        <f t="shared" si="23"/>
        <v>0</v>
      </c>
      <c r="W77" s="115">
        <f t="shared" si="24"/>
        <v>1</v>
      </c>
      <c r="X77" s="115">
        <f t="shared" si="25"/>
        <v>1</v>
      </c>
      <c r="Y77" s="115">
        <f t="shared" si="26"/>
        <v>0</v>
      </c>
      <c r="Z77" s="115">
        <f t="shared" si="27"/>
        <v>1</v>
      </c>
      <c r="AA77" s="115">
        <f t="shared" si="4"/>
        <v>1.5836241072541079E-4</v>
      </c>
      <c r="AB77" s="115">
        <f t="shared" si="28"/>
        <v>0</v>
      </c>
      <c r="AC77" s="115">
        <f t="shared" si="29"/>
        <v>0</v>
      </c>
    </row>
    <row r="78" spans="2:29" s="105" customFormat="1">
      <c r="B78" s="106">
        <f t="shared" si="5"/>
        <v>-6.4800000000000111</v>
      </c>
      <c r="C78" s="115">
        <f t="shared" si="6"/>
        <v>3.3113112148258222E-7</v>
      </c>
      <c r="D78" s="115">
        <f t="shared" si="7"/>
        <v>3071142.0521419337</v>
      </c>
      <c r="E78" s="115">
        <f t="shared" si="8"/>
        <v>1</v>
      </c>
      <c r="F78" s="115">
        <f t="shared" si="9"/>
        <v>1</v>
      </c>
      <c r="G78" s="115">
        <f t="shared" si="10"/>
        <v>3071692.8671395089</v>
      </c>
      <c r="H78" s="115">
        <f t="shared" si="11"/>
        <v>1</v>
      </c>
      <c r="I78" s="115">
        <f t="shared" si="12"/>
        <v>1</v>
      </c>
      <c r="J78" s="115">
        <f t="shared" si="13"/>
        <v>6.0660004879355977E-9</v>
      </c>
      <c r="K78" s="115">
        <f t="shared" si="14"/>
        <v>0</v>
      </c>
      <c r="L78" s="115">
        <f t="shared" si="15"/>
        <v>0</v>
      </c>
      <c r="M78" s="111"/>
      <c r="N78" s="123">
        <f t="shared" si="3"/>
        <v>2.0805581972492593E-6</v>
      </c>
      <c r="O78" s="115">
        <f t="shared" si="16"/>
        <v>2102.05632558553</v>
      </c>
      <c r="P78" s="115">
        <f t="shared" si="17"/>
        <v>1</v>
      </c>
      <c r="Q78" s="115">
        <f t="shared" si="18"/>
        <v>1</v>
      </c>
      <c r="R78" s="115">
        <f t="shared" si="19"/>
        <v>2015.013835156632</v>
      </c>
      <c r="S78" s="115">
        <f t="shared" si="20"/>
        <v>319.26287469426518</v>
      </c>
      <c r="T78" s="115">
        <f t="shared" si="21"/>
        <v>2040.1493913512031</v>
      </c>
      <c r="U78" s="115">
        <f t="shared" si="22"/>
        <v>1</v>
      </c>
      <c r="V78" s="115">
        <f t="shared" si="23"/>
        <v>0</v>
      </c>
      <c r="W78" s="115">
        <f t="shared" si="24"/>
        <v>1</v>
      </c>
      <c r="X78" s="115">
        <f t="shared" si="25"/>
        <v>1</v>
      </c>
      <c r="Y78" s="115">
        <f t="shared" si="26"/>
        <v>0</v>
      </c>
      <c r="Z78" s="115">
        <f t="shared" si="27"/>
        <v>1</v>
      </c>
      <c r="AA78" s="115">
        <f t="shared" si="4"/>
        <v>1.6854216107831541E-4</v>
      </c>
      <c r="AB78" s="115">
        <f t="shared" si="28"/>
        <v>0</v>
      </c>
      <c r="AC78" s="115">
        <f t="shared" si="29"/>
        <v>0</v>
      </c>
    </row>
    <row r="79" spans="2:29" s="105" customFormat="1">
      <c r="B79" s="106">
        <f t="shared" si="5"/>
        <v>-6.4600000000000115</v>
      </c>
      <c r="C79" s="115">
        <f t="shared" si="6"/>
        <v>3.4673685045252222E-7</v>
      </c>
      <c r="D79" s="115">
        <f t="shared" si="7"/>
        <v>3064865.7086522933</v>
      </c>
      <c r="E79" s="115">
        <f t="shared" si="8"/>
        <v>1</v>
      </c>
      <c r="F79" s="115">
        <f t="shared" si="9"/>
        <v>1</v>
      </c>
      <c r="G79" s="115">
        <f t="shared" si="10"/>
        <v>3066842.5464777774</v>
      </c>
      <c r="H79" s="115">
        <f t="shared" si="11"/>
        <v>1</v>
      </c>
      <c r="I79" s="115">
        <f t="shared" si="12"/>
        <v>1</v>
      </c>
      <c r="J79" s="115">
        <f t="shared" si="13"/>
        <v>7.8416555680474632E-8</v>
      </c>
      <c r="K79" s="115">
        <f t="shared" si="14"/>
        <v>0</v>
      </c>
      <c r="L79" s="115">
        <f t="shared" si="15"/>
        <v>0</v>
      </c>
      <c r="M79" s="111"/>
      <c r="N79" s="123">
        <f t="shared" si="3"/>
        <v>2.178611884221013E-6</v>
      </c>
      <c r="O79" s="115">
        <f t="shared" si="16"/>
        <v>2112.2167793624644</v>
      </c>
      <c r="P79" s="115">
        <f t="shared" si="17"/>
        <v>1</v>
      </c>
      <c r="Q79" s="115">
        <f t="shared" si="18"/>
        <v>1</v>
      </c>
      <c r="R79" s="115">
        <f t="shared" si="19"/>
        <v>2022.3654815031609</v>
      </c>
      <c r="S79" s="115">
        <f t="shared" si="20"/>
        <v>322.91092498190602</v>
      </c>
      <c r="T79" s="115">
        <f t="shared" si="21"/>
        <v>2047.9828139533256</v>
      </c>
      <c r="U79" s="115">
        <f t="shared" si="22"/>
        <v>1</v>
      </c>
      <c r="V79" s="115">
        <f t="shared" si="23"/>
        <v>0</v>
      </c>
      <c r="W79" s="115">
        <f t="shared" si="24"/>
        <v>1</v>
      </c>
      <c r="X79" s="115">
        <f t="shared" si="25"/>
        <v>1</v>
      </c>
      <c r="Y79" s="115">
        <f t="shared" si="26"/>
        <v>0</v>
      </c>
      <c r="Z79" s="115">
        <f t="shared" si="27"/>
        <v>1</v>
      </c>
      <c r="AA79" s="115">
        <f t="shared" si="4"/>
        <v>1.7988658481815224E-4</v>
      </c>
      <c r="AB79" s="115">
        <f t="shared" si="28"/>
        <v>0</v>
      </c>
      <c r="AC79" s="115">
        <f t="shared" si="29"/>
        <v>0</v>
      </c>
    </row>
    <row r="80" spans="2:29" s="105" customFormat="1">
      <c r="B80" s="106">
        <f t="shared" si="5"/>
        <v>-6.4400000000000119</v>
      </c>
      <c r="C80" s="115">
        <f t="shared" si="6"/>
        <v>3.6307805477009083E-7</v>
      </c>
      <c r="D80" s="115">
        <f t="shared" si="7"/>
        <v>3058535.8375663213</v>
      </c>
      <c r="E80" s="115">
        <f t="shared" si="8"/>
        <v>1</v>
      </c>
      <c r="F80" s="115">
        <f t="shared" si="9"/>
        <v>1</v>
      </c>
      <c r="G80" s="115">
        <f t="shared" si="10"/>
        <v>3061831.1679062694</v>
      </c>
      <c r="H80" s="115">
        <f t="shared" si="11"/>
        <v>1</v>
      </c>
      <c r="I80" s="115">
        <f t="shared" si="12"/>
        <v>1</v>
      </c>
      <c r="J80" s="115">
        <f t="shared" si="13"/>
        <v>2.1871153126093861E-7</v>
      </c>
      <c r="K80" s="115">
        <f t="shared" si="14"/>
        <v>0</v>
      </c>
      <c r="L80" s="115">
        <f t="shared" si="15"/>
        <v>0</v>
      </c>
      <c r="M80" s="111"/>
      <c r="N80" s="123">
        <f t="shared" si="3"/>
        <v>2.2812866990907797E-6</v>
      </c>
      <c r="O80" s="115">
        <f t="shared" si="16"/>
        <v>2122.5269559775115</v>
      </c>
      <c r="P80" s="115">
        <f t="shared" si="17"/>
        <v>1</v>
      </c>
      <c r="Q80" s="115">
        <f t="shared" si="18"/>
        <v>1</v>
      </c>
      <c r="R80" s="115">
        <f t="shared" si="19"/>
        <v>2029.6753018164916</v>
      </c>
      <c r="S80" s="115">
        <f t="shared" si="20"/>
        <v>326.8233663317028</v>
      </c>
      <c r="T80" s="115">
        <f t="shared" si="21"/>
        <v>2055.8198713856846</v>
      </c>
      <c r="U80" s="115">
        <f t="shared" si="22"/>
        <v>1</v>
      </c>
      <c r="V80" s="115">
        <f t="shared" si="23"/>
        <v>0</v>
      </c>
      <c r="W80" s="115">
        <f t="shared" si="24"/>
        <v>1</v>
      </c>
      <c r="X80" s="115">
        <f t="shared" si="25"/>
        <v>1</v>
      </c>
      <c r="Y80" s="115">
        <f t="shared" si="26"/>
        <v>0</v>
      </c>
      <c r="Z80" s="115">
        <f t="shared" si="27"/>
        <v>1</v>
      </c>
      <c r="AA80" s="115">
        <f t="shared" si="4"/>
        <v>1.9232571947198042E-4</v>
      </c>
      <c r="AB80" s="115">
        <f t="shared" si="28"/>
        <v>0</v>
      </c>
      <c r="AC80" s="115">
        <f t="shared" si="29"/>
        <v>0</v>
      </c>
    </row>
    <row r="81" spans="2:29" s="105" customFormat="1">
      <c r="B81" s="106">
        <f t="shared" si="5"/>
        <v>-6.4200000000000124</v>
      </c>
      <c r="C81" s="115">
        <f t="shared" si="6"/>
        <v>3.8018939632055009E-7</v>
      </c>
      <c r="D81" s="115">
        <f t="shared" si="7"/>
        <v>3052152.1584238871</v>
      </c>
      <c r="E81" s="115">
        <f t="shared" si="8"/>
        <v>1</v>
      </c>
      <c r="F81" s="115">
        <f t="shared" si="9"/>
        <v>1</v>
      </c>
      <c r="G81" s="115">
        <f t="shared" si="10"/>
        <v>3056656.4755456643</v>
      </c>
      <c r="H81" s="115">
        <f t="shared" si="11"/>
        <v>1</v>
      </c>
      <c r="I81" s="115">
        <f t="shared" si="12"/>
        <v>1</v>
      </c>
      <c r="J81" s="115">
        <f t="shared" si="13"/>
        <v>4.1017921370342734E-7</v>
      </c>
      <c r="K81" s="115">
        <f t="shared" si="14"/>
        <v>0</v>
      </c>
      <c r="L81" s="115">
        <f t="shared" si="15"/>
        <v>0</v>
      </c>
      <c r="M81" s="111"/>
      <c r="N81" s="123">
        <f t="shared" si="3"/>
        <v>2.388800428906757E-6</v>
      </c>
      <c r="O81" s="115">
        <f t="shared" si="16"/>
        <v>2132.9894174775136</v>
      </c>
      <c r="P81" s="115">
        <f t="shared" si="17"/>
        <v>1</v>
      </c>
      <c r="Q81" s="115">
        <f t="shared" si="18"/>
        <v>1</v>
      </c>
      <c r="R81" s="115">
        <f t="shared" si="19"/>
        <v>2036.9676138294499</v>
      </c>
      <c r="S81" s="115">
        <f t="shared" si="20"/>
        <v>331.02243594029966</v>
      </c>
      <c r="T81" s="115">
        <f t="shared" si="21"/>
        <v>2063.6891512255165</v>
      </c>
      <c r="U81" s="115">
        <f t="shared" si="22"/>
        <v>1</v>
      </c>
      <c r="V81" s="115">
        <f t="shared" si="23"/>
        <v>0</v>
      </c>
      <c r="W81" s="115">
        <f t="shared" si="24"/>
        <v>1</v>
      </c>
      <c r="X81" s="115">
        <f t="shared" si="25"/>
        <v>1</v>
      </c>
      <c r="Y81" s="115">
        <f t="shared" si="26"/>
        <v>0</v>
      </c>
      <c r="Z81" s="115">
        <f t="shared" si="27"/>
        <v>1</v>
      </c>
      <c r="AA81" s="115">
        <f t="shared" si="4"/>
        <v>2.0576237558991395E-4</v>
      </c>
      <c r="AB81" s="115">
        <f t="shared" si="28"/>
        <v>0</v>
      </c>
      <c r="AC81" s="115">
        <f t="shared" si="29"/>
        <v>0</v>
      </c>
    </row>
    <row r="82" spans="2:29" s="105" customFormat="1">
      <c r="B82" s="106">
        <f t="shared" si="5"/>
        <v>-6.4000000000000128</v>
      </c>
      <c r="C82" s="115">
        <f t="shared" si="6"/>
        <v>3.981071705534848E-7</v>
      </c>
      <c r="D82" s="115">
        <f t="shared" si="7"/>
        <v>3045714.393164726</v>
      </c>
      <c r="E82" s="115">
        <f t="shared" si="8"/>
        <v>1</v>
      </c>
      <c r="F82" s="115">
        <f t="shared" si="9"/>
        <v>1</v>
      </c>
      <c r="G82" s="115">
        <f t="shared" si="10"/>
        <v>3051316.4694111114</v>
      </c>
      <c r="H82" s="115">
        <f t="shared" si="11"/>
        <v>1</v>
      </c>
      <c r="I82" s="115">
        <f t="shared" si="12"/>
        <v>1</v>
      </c>
      <c r="J82" s="115">
        <f t="shared" si="13"/>
        <v>6.3692764969493571E-7</v>
      </c>
      <c r="K82" s="115">
        <f t="shared" si="14"/>
        <v>0</v>
      </c>
      <c r="L82" s="115">
        <f t="shared" si="15"/>
        <v>0</v>
      </c>
      <c r="M82" s="111"/>
      <c r="N82" s="123">
        <f t="shared" si="3"/>
        <v>2.5013811247044934E-6</v>
      </c>
      <c r="O82" s="115">
        <f t="shared" si="16"/>
        <v>2143.6067770154496</v>
      </c>
      <c r="P82" s="115">
        <f t="shared" si="17"/>
        <v>1</v>
      </c>
      <c r="Q82" s="115">
        <f t="shared" si="18"/>
        <v>1</v>
      </c>
      <c r="R82" s="115">
        <f t="shared" si="19"/>
        <v>2044.2690760237799</v>
      </c>
      <c r="S82" s="115">
        <f t="shared" si="20"/>
        <v>335.52776152577496</v>
      </c>
      <c r="T82" s="115">
        <f t="shared" si="21"/>
        <v>2071.6213297660402</v>
      </c>
      <c r="U82" s="115">
        <f t="shared" si="22"/>
        <v>1</v>
      </c>
      <c r="V82" s="115">
        <f t="shared" si="23"/>
        <v>0</v>
      </c>
      <c r="W82" s="115">
        <f t="shared" si="24"/>
        <v>1</v>
      </c>
      <c r="X82" s="115">
        <f t="shared" si="25"/>
        <v>1</v>
      </c>
      <c r="Y82" s="115">
        <f t="shared" si="26"/>
        <v>0</v>
      </c>
      <c r="Z82" s="115">
        <f t="shared" si="27"/>
        <v>1</v>
      </c>
      <c r="AA82" s="115">
        <f t="shared" si="4"/>
        <v>2.2006973212636383E-4</v>
      </c>
      <c r="AB82" s="115">
        <f t="shared" si="28"/>
        <v>0</v>
      </c>
      <c r="AC82" s="115">
        <f t="shared" si="29"/>
        <v>0</v>
      </c>
    </row>
    <row r="83" spans="2:29" s="105" customFormat="1">
      <c r="B83" s="106">
        <f t="shared" si="5"/>
        <v>-6.3800000000000132</v>
      </c>
      <c r="C83" s="115">
        <f t="shared" si="6"/>
        <v>4.1686938347032228E-7</v>
      </c>
      <c r="D83" s="115">
        <f t="shared" si="7"/>
        <v>3039222.2662342195</v>
      </c>
      <c r="E83" s="115">
        <f t="shared" si="8"/>
        <v>1</v>
      </c>
      <c r="F83" s="115">
        <f t="shared" si="9"/>
        <v>1</v>
      </c>
      <c r="G83" s="115">
        <f t="shared" si="10"/>
        <v>3045809.4339158386</v>
      </c>
      <c r="H83" s="115">
        <f t="shared" si="11"/>
        <v>1</v>
      </c>
      <c r="I83" s="115">
        <f t="shared" si="12"/>
        <v>1</v>
      </c>
      <c r="J83" s="115">
        <f t="shared" si="13"/>
        <v>8.8409859607438985E-7</v>
      </c>
      <c r="K83" s="115">
        <f t="shared" si="14"/>
        <v>0</v>
      </c>
      <c r="L83" s="115">
        <f t="shared" si="15"/>
        <v>0</v>
      </c>
      <c r="M83" s="111"/>
      <c r="N83" s="123">
        <f t="shared" si="3"/>
        <v>2.6192675852337418E-6</v>
      </c>
      <c r="O83" s="115">
        <f t="shared" si="16"/>
        <v>2154.3817000093991</v>
      </c>
      <c r="P83" s="115">
        <f t="shared" si="17"/>
        <v>1</v>
      </c>
      <c r="Q83" s="115">
        <f t="shared" si="18"/>
        <v>1</v>
      </c>
      <c r="R83" s="115">
        <f t="shared" si="19"/>
        <v>2051.6083966673054</v>
      </c>
      <c r="S83" s="115">
        <f t="shared" si="20"/>
        <v>340.35615289656437</v>
      </c>
      <c r="T83" s="115">
        <f t="shared" si="21"/>
        <v>2079.6488463416945</v>
      </c>
      <c r="U83" s="115">
        <f t="shared" si="22"/>
        <v>1</v>
      </c>
      <c r="V83" s="115">
        <f t="shared" si="23"/>
        <v>0</v>
      </c>
      <c r="W83" s="115">
        <f t="shared" si="24"/>
        <v>1</v>
      </c>
      <c r="X83" s="115">
        <f t="shared" si="25"/>
        <v>1</v>
      </c>
      <c r="Y83" s="115">
        <f t="shared" si="26"/>
        <v>0</v>
      </c>
      <c r="Z83" s="115">
        <f t="shared" si="27"/>
        <v>1</v>
      </c>
      <c r="AA83" s="115">
        <f t="shared" si="4"/>
        <v>2.3508990733209461E-4</v>
      </c>
      <c r="AB83" s="115">
        <f t="shared" si="28"/>
        <v>0</v>
      </c>
      <c r="AC83" s="115">
        <f t="shared" si="29"/>
        <v>0</v>
      </c>
    </row>
    <row r="84" spans="2:29" s="105" customFormat="1">
      <c r="B84" s="106">
        <f t="shared" si="5"/>
        <v>-6.3600000000000136</v>
      </c>
      <c r="C84" s="115">
        <f t="shared" si="6"/>
        <v>4.3651583224015138E-7</v>
      </c>
      <c r="D84" s="115">
        <f t="shared" si="7"/>
        <v>3032675.5046909014</v>
      </c>
      <c r="E84" s="115">
        <f t="shared" si="8"/>
        <v>1</v>
      </c>
      <c r="F84" s="115">
        <f t="shared" si="9"/>
        <v>1</v>
      </c>
      <c r="G84" s="115">
        <f t="shared" si="10"/>
        <v>3040133.9672809555</v>
      </c>
      <c r="H84" s="115">
        <f t="shared" si="11"/>
        <v>1</v>
      </c>
      <c r="I84" s="115">
        <f t="shared" si="12"/>
        <v>1</v>
      </c>
      <c r="J84" s="115">
        <f t="shared" si="13"/>
        <v>1.1380160064477134E-6</v>
      </c>
      <c r="K84" s="115">
        <f t="shared" si="14"/>
        <v>0</v>
      </c>
      <c r="L84" s="115">
        <f t="shared" si="15"/>
        <v>0</v>
      </c>
      <c r="M84" s="111"/>
      <c r="N84" s="123">
        <f t="shared" si="3"/>
        <v>2.7427098634825885E-6</v>
      </c>
      <c r="O84" s="115">
        <f t="shared" si="16"/>
        <v>2165.3169053303977</v>
      </c>
      <c r="P84" s="115">
        <f t="shared" si="17"/>
        <v>1</v>
      </c>
      <c r="Q84" s="115">
        <f t="shared" si="18"/>
        <v>1</v>
      </c>
      <c r="R84" s="115">
        <f t="shared" si="19"/>
        <v>2059.0160368072457</v>
      </c>
      <c r="S84" s="115">
        <f t="shared" si="20"/>
        <v>345.52141918432227</v>
      </c>
      <c r="T84" s="115">
        <f t="shared" si="21"/>
        <v>2087.8055682808599</v>
      </c>
      <c r="U84" s="115">
        <f t="shared" si="22"/>
        <v>1</v>
      </c>
      <c r="V84" s="115">
        <f t="shared" si="23"/>
        <v>0</v>
      </c>
      <c r="W84" s="115">
        <f t="shared" si="24"/>
        <v>1</v>
      </c>
      <c r="X84" s="115">
        <f t="shared" si="25"/>
        <v>1</v>
      </c>
      <c r="Y84" s="115">
        <f t="shared" si="26"/>
        <v>0</v>
      </c>
      <c r="Z84" s="115">
        <f t="shared" si="27"/>
        <v>1</v>
      </c>
      <c r="AA84" s="115">
        <f t="shared" si="4"/>
        <v>2.5063370246050881E-4</v>
      </c>
      <c r="AB84" s="115">
        <f t="shared" si="28"/>
        <v>0</v>
      </c>
      <c r="AC84" s="115">
        <f t="shared" si="29"/>
        <v>0</v>
      </c>
    </row>
    <row r="85" spans="2:29" s="105" customFormat="1">
      <c r="B85" s="106">
        <f t="shared" si="5"/>
        <v>-6.3400000000000141</v>
      </c>
      <c r="C85" s="115">
        <f t="shared" si="6"/>
        <v>4.570881896148597E-7</v>
      </c>
      <c r="D85" s="115">
        <f t="shared" si="7"/>
        <v>3026073.8383157388</v>
      </c>
      <c r="E85" s="115">
        <f t="shared" si="8"/>
        <v>1</v>
      </c>
      <c r="F85" s="115">
        <f t="shared" si="9"/>
        <v>1</v>
      </c>
      <c r="G85" s="115">
        <f t="shared" si="10"/>
        <v>3034289.0116720716</v>
      </c>
      <c r="H85" s="115">
        <f t="shared" si="11"/>
        <v>1</v>
      </c>
      <c r="I85" s="115">
        <f t="shared" si="12"/>
        <v>1</v>
      </c>
      <c r="J85" s="115">
        <f t="shared" si="13"/>
        <v>1.3863259606519074E-6</v>
      </c>
      <c r="K85" s="115">
        <f t="shared" si="14"/>
        <v>0</v>
      </c>
      <c r="L85" s="115">
        <f t="shared" si="15"/>
        <v>0</v>
      </c>
      <c r="M85" s="111"/>
      <c r="N85" s="123">
        <f t="shared" si="3"/>
        <v>2.8719697970734033E-6</v>
      </c>
      <c r="O85" s="115">
        <f t="shared" si="16"/>
        <v>2176.4151665199106</v>
      </c>
      <c r="P85" s="115">
        <f t="shared" si="17"/>
        <v>1</v>
      </c>
      <c r="Q85" s="115">
        <f t="shared" si="18"/>
        <v>1</v>
      </c>
      <c r="R85" s="115">
        <f t="shared" si="19"/>
        <v>2066.5239074876054</v>
      </c>
      <c r="S85" s="115">
        <f t="shared" si="20"/>
        <v>351.03420788436739</v>
      </c>
      <c r="T85" s="115">
        <f t="shared" si="21"/>
        <v>2096.1264454519069</v>
      </c>
      <c r="U85" s="115">
        <f t="shared" si="22"/>
        <v>1</v>
      </c>
      <c r="V85" s="115">
        <f t="shared" si="23"/>
        <v>0</v>
      </c>
      <c r="W85" s="115">
        <f t="shared" si="24"/>
        <v>1</v>
      </c>
      <c r="X85" s="115">
        <f t="shared" si="25"/>
        <v>1</v>
      </c>
      <c r="Y85" s="115">
        <f t="shared" si="26"/>
        <v>0</v>
      </c>
      <c r="Z85" s="115">
        <f t="shared" si="27"/>
        <v>1</v>
      </c>
      <c r="AA85" s="115">
        <f t="shared" si="4"/>
        <v>2.6648167488663274E-4</v>
      </c>
      <c r="AB85" s="115">
        <f t="shared" si="28"/>
        <v>0</v>
      </c>
      <c r="AC85" s="115">
        <f t="shared" si="29"/>
        <v>0</v>
      </c>
    </row>
    <row r="86" spans="2:29" s="105" customFormat="1">
      <c r="B86" s="106">
        <f t="shared" si="5"/>
        <v>-6.3200000000000145</v>
      </c>
      <c r="C86" s="115">
        <f t="shared" si="6"/>
        <v>4.7863009232262136E-7</v>
      </c>
      <c r="D86" s="115">
        <f t="shared" si="7"/>
        <v>3019416.999723122</v>
      </c>
      <c r="E86" s="115">
        <f t="shared" si="8"/>
        <v>1</v>
      </c>
      <c r="F86" s="115">
        <f t="shared" si="9"/>
        <v>1</v>
      </c>
      <c r="G86" s="115">
        <f t="shared" si="10"/>
        <v>3028273.8838454694</v>
      </c>
      <c r="H86" s="115">
        <f t="shared" si="11"/>
        <v>1</v>
      </c>
      <c r="I86" s="115">
        <f t="shared" si="12"/>
        <v>1</v>
      </c>
      <c r="J86" s="115">
        <f t="shared" si="13"/>
        <v>1.6181247119665882E-6</v>
      </c>
      <c r="K86" s="115">
        <f t="shared" si="14"/>
        <v>0</v>
      </c>
      <c r="L86" s="115">
        <f t="shared" si="15"/>
        <v>0</v>
      </c>
      <c r="M86" s="111"/>
      <c r="N86" s="123">
        <f t="shared" si="3"/>
        <v>3.0073215636555035E-6</v>
      </c>
      <c r="O86" s="115">
        <f t="shared" si="16"/>
        <v>2187.6793130377519</v>
      </c>
      <c r="P86" s="115">
        <f t="shared" si="17"/>
        <v>1</v>
      </c>
      <c r="Q86" s="115">
        <f t="shared" si="18"/>
        <v>1</v>
      </c>
      <c r="R86" s="115">
        <f t="shared" si="19"/>
        <v>2074.1650600467187</v>
      </c>
      <c r="S86" s="115">
        <f t="shared" si="20"/>
        <v>356.90186257298734</v>
      </c>
      <c r="T86" s="115">
        <f t="shared" si="21"/>
        <v>2104.6471523337768</v>
      </c>
      <c r="U86" s="115">
        <f t="shared" si="22"/>
        <v>1</v>
      </c>
      <c r="V86" s="115">
        <f t="shared" si="23"/>
        <v>0</v>
      </c>
      <c r="W86" s="115">
        <f t="shared" si="24"/>
        <v>1</v>
      </c>
      <c r="X86" s="115">
        <f t="shared" si="25"/>
        <v>1</v>
      </c>
      <c r="Y86" s="115">
        <f t="shared" si="26"/>
        <v>0</v>
      </c>
      <c r="Z86" s="115">
        <f t="shared" si="27"/>
        <v>1</v>
      </c>
      <c r="AA86" s="115">
        <f t="shared" si="4"/>
        <v>2.8238664990220803E-4</v>
      </c>
      <c r="AB86" s="115">
        <f t="shared" si="28"/>
        <v>0</v>
      </c>
      <c r="AC86" s="115">
        <f t="shared" si="29"/>
        <v>0</v>
      </c>
    </row>
    <row r="87" spans="2:29" s="105" customFormat="1">
      <c r="B87" s="106">
        <f t="shared" si="5"/>
        <v>-6.3000000000000149</v>
      </c>
      <c r="C87" s="115">
        <f t="shared" si="6"/>
        <v>5.0118723362725439E-7</v>
      </c>
      <c r="D87" s="115">
        <f t="shared" si="7"/>
        <v>3012704.7244736711</v>
      </c>
      <c r="E87" s="115">
        <f t="shared" si="8"/>
        <v>1</v>
      </c>
      <c r="F87" s="115">
        <f t="shared" si="9"/>
        <v>1</v>
      </c>
      <c r="G87" s="115">
        <f t="shared" si="10"/>
        <v>3022088.3060452896</v>
      </c>
      <c r="H87" s="115">
        <f t="shared" si="11"/>
        <v>1</v>
      </c>
      <c r="I87" s="115">
        <f t="shared" si="12"/>
        <v>1</v>
      </c>
      <c r="J87" s="115">
        <f t="shared" si="13"/>
        <v>1.8240713457217207E-6</v>
      </c>
      <c r="K87" s="115">
        <f t="shared" si="14"/>
        <v>0</v>
      </c>
      <c r="L87" s="115">
        <f t="shared" si="15"/>
        <v>0</v>
      </c>
      <c r="M87" s="111"/>
      <c r="N87" s="123">
        <f t="shared" si="3"/>
        <v>3.1490522624727476E-6</v>
      </c>
      <c r="O87" s="115">
        <f t="shared" si="16"/>
        <v>2199.1122315412272</v>
      </c>
      <c r="P87" s="115">
        <f t="shared" si="17"/>
        <v>1</v>
      </c>
      <c r="Q87" s="115">
        <f t="shared" si="18"/>
        <v>1</v>
      </c>
      <c r="R87" s="115">
        <f t="shared" si="19"/>
        <v>2081.9733672051111</v>
      </c>
      <c r="S87" s="115">
        <f t="shared" si="20"/>
        <v>363.12829722318594</v>
      </c>
      <c r="T87" s="115">
        <f t="shared" si="21"/>
        <v>2113.4037148627326</v>
      </c>
      <c r="U87" s="115">
        <f t="shared" si="22"/>
        <v>1</v>
      </c>
      <c r="V87" s="115">
        <f t="shared" si="23"/>
        <v>0</v>
      </c>
      <c r="W87" s="115">
        <f t="shared" si="24"/>
        <v>1</v>
      </c>
      <c r="X87" s="115">
        <f t="shared" si="25"/>
        <v>1</v>
      </c>
      <c r="Y87" s="115">
        <f t="shared" si="26"/>
        <v>0</v>
      </c>
      <c r="Z87" s="115">
        <f t="shared" si="27"/>
        <v>1</v>
      </c>
      <c r="AA87" s="115">
        <f t="shared" si="4"/>
        <v>2.9807772643376812E-4</v>
      </c>
      <c r="AB87" s="115">
        <f t="shared" si="28"/>
        <v>0</v>
      </c>
      <c r="AC87" s="115">
        <f t="shared" si="29"/>
        <v>0</v>
      </c>
    </row>
    <row r="88" spans="2:29" s="105" customFormat="1">
      <c r="B88" s="106">
        <f t="shared" si="5"/>
        <v>-6.2800000000000153</v>
      </c>
      <c r="C88" s="115">
        <f t="shared" si="6"/>
        <v>5.248074602497538E-7</v>
      </c>
      <c r="D88" s="115">
        <f t="shared" si="7"/>
        <v>3005936.7511887639</v>
      </c>
      <c r="E88" s="115">
        <f t="shared" si="8"/>
        <v>1</v>
      </c>
      <c r="F88" s="115">
        <f t="shared" si="9"/>
        <v>1</v>
      </c>
      <c r="G88" s="115">
        <f t="shared" si="10"/>
        <v>3015732.4368488588</v>
      </c>
      <c r="H88" s="115">
        <f t="shared" si="11"/>
        <v>1</v>
      </c>
      <c r="I88" s="115">
        <f t="shared" si="12"/>
        <v>1</v>
      </c>
      <c r="J88" s="115">
        <f t="shared" si="13"/>
        <v>1.9964814285451748E-6</v>
      </c>
      <c r="K88" s="115">
        <f t="shared" si="14"/>
        <v>0</v>
      </c>
      <c r="L88" s="115">
        <f t="shared" si="15"/>
        <v>0</v>
      </c>
      <c r="M88" s="111"/>
      <c r="N88" s="123">
        <f t="shared" si="3"/>
        <v>3.2974625233394877E-6</v>
      </c>
      <c r="O88" s="115">
        <f t="shared" si="16"/>
        <v>2210.7168671963623</v>
      </c>
      <c r="P88" s="115">
        <f t="shared" si="17"/>
        <v>1</v>
      </c>
      <c r="Q88" s="115">
        <f t="shared" si="18"/>
        <v>1</v>
      </c>
      <c r="R88" s="115">
        <f t="shared" si="19"/>
        <v>2089.9831918263894</v>
      </c>
      <c r="S88" s="115">
        <f t="shared" si="20"/>
        <v>369.71388635430571</v>
      </c>
      <c r="T88" s="115">
        <f t="shared" si="21"/>
        <v>2122.4321190276091</v>
      </c>
      <c r="U88" s="115">
        <f t="shared" si="22"/>
        <v>1</v>
      </c>
      <c r="V88" s="115">
        <f t="shared" si="23"/>
        <v>0</v>
      </c>
      <c r="W88" s="115">
        <f t="shared" si="24"/>
        <v>1</v>
      </c>
      <c r="X88" s="115">
        <f t="shared" si="25"/>
        <v>1</v>
      </c>
      <c r="Y88" s="115">
        <f t="shared" si="26"/>
        <v>0</v>
      </c>
      <c r="Z88" s="115">
        <f t="shared" si="27"/>
        <v>1</v>
      </c>
      <c r="AA88" s="115">
        <f t="shared" si="4"/>
        <v>3.1326577105459004E-4</v>
      </c>
      <c r="AB88" s="115">
        <f t="shared" si="28"/>
        <v>0</v>
      </c>
      <c r="AC88" s="115">
        <f t="shared" si="29"/>
        <v>0</v>
      </c>
    </row>
    <row r="89" spans="2:29" s="105" customFormat="1">
      <c r="B89" s="106">
        <f t="shared" si="5"/>
        <v>-6.2600000000000158</v>
      </c>
      <c r="C89" s="115">
        <f t="shared" si="6"/>
        <v>5.4954087385760373E-7</v>
      </c>
      <c r="D89" s="115">
        <f t="shared" si="7"/>
        <v>2999112.821666793</v>
      </c>
      <c r="E89" s="115">
        <f t="shared" si="8"/>
        <v>1</v>
      </c>
      <c r="F89" s="115">
        <f t="shared" si="9"/>
        <v>1</v>
      </c>
      <c r="G89" s="115">
        <f t="shared" si="10"/>
        <v>3009206.9016100606</v>
      </c>
      <c r="H89" s="115">
        <f t="shared" si="11"/>
        <v>1</v>
      </c>
      <c r="I89" s="115">
        <f t="shared" si="12"/>
        <v>1</v>
      </c>
      <c r="J89" s="115">
        <f t="shared" si="13"/>
        <v>2.1293979968570379E-6</v>
      </c>
      <c r="K89" s="115">
        <f t="shared" si="14"/>
        <v>0</v>
      </c>
      <c r="L89" s="115">
        <f t="shared" si="15"/>
        <v>0</v>
      </c>
      <c r="M89" s="111"/>
      <c r="N89" s="123">
        <f t="shared" si="3"/>
        <v>3.4528671443167262E-6</v>
      </c>
      <c r="O89" s="115">
        <f t="shared" si="16"/>
        <v>2222.4962250220356</v>
      </c>
      <c r="P89" s="115">
        <f t="shared" si="17"/>
        <v>1</v>
      </c>
      <c r="Q89" s="115">
        <f t="shared" si="18"/>
        <v>1</v>
      </c>
      <c r="R89" s="115">
        <f t="shared" si="19"/>
        <v>2098.2290397669317</v>
      </c>
      <c r="S89" s="115">
        <f t="shared" si="20"/>
        <v>376.65537175901085</v>
      </c>
      <c r="T89" s="115">
        <f t="shared" si="21"/>
        <v>2131.7678983407595</v>
      </c>
      <c r="U89" s="115">
        <f t="shared" si="22"/>
        <v>1</v>
      </c>
      <c r="V89" s="115">
        <f t="shared" si="23"/>
        <v>0</v>
      </c>
      <c r="W89" s="115">
        <f t="shared" si="24"/>
        <v>1</v>
      </c>
      <c r="X89" s="115">
        <f t="shared" si="25"/>
        <v>1</v>
      </c>
      <c r="Y89" s="115">
        <f t="shared" si="26"/>
        <v>0</v>
      </c>
      <c r="Z89" s="115">
        <f t="shared" si="27"/>
        <v>1</v>
      </c>
      <c r="AA89" s="115">
        <f t="shared" si="4"/>
        <v>3.2765032694443986E-4</v>
      </c>
      <c r="AB89" s="115">
        <f t="shared" si="28"/>
        <v>0</v>
      </c>
      <c r="AC89" s="115">
        <f t="shared" si="29"/>
        <v>0</v>
      </c>
    </row>
    <row r="90" spans="2:29" s="105" customFormat="1">
      <c r="B90" s="106">
        <f t="shared" si="5"/>
        <v>-6.2400000000000162</v>
      </c>
      <c r="C90" s="115">
        <f t="shared" si="6"/>
        <v>5.7543993733713495E-7</v>
      </c>
      <c r="D90" s="115">
        <f t="shared" si="7"/>
        <v>2992232.6810012748</v>
      </c>
      <c r="E90" s="115">
        <f t="shared" si="8"/>
        <v>1</v>
      </c>
      <c r="F90" s="115">
        <f t="shared" si="9"/>
        <v>1</v>
      </c>
      <c r="G90" s="115">
        <f t="shared" si="10"/>
        <v>3002512.8221010366</v>
      </c>
      <c r="H90" s="115">
        <f t="shared" si="11"/>
        <v>1</v>
      </c>
      <c r="I90" s="115">
        <f t="shared" si="12"/>
        <v>1</v>
      </c>
      <c r="J90" s="115">
        <f t="shared" si="13"/>
        <v>2.2186363051866044E-6</v>
      </c>
      <c r="K90" s="115">
        <f t="shared" si="14"/>
        <v>0</v>
      </c>
      <c r="L90" s="115">
        <f t="shared" si="15"/>
        <v>0</v>
      </c>
      <c r="M90" s="111"/>
      <c r="N90" s="123">
        <f t="shared" si="3"/>
        <v>3.6155957594410282E-6</v>
      </c>
      <c r="O90" s="115">
        <f t="shared" si="16"/>
        <v>2234.453371267939</v>
      </c>
      <c r="P90" s="115">
        <f t="shared" si="17"/>
        <v>1</v>
      </c>
      <c r="Q90" s="115">
        <f t="shared" si="18"/>
        <v>1</v>
      </c>
      <c r="R90" s="115">
        <f t="shared" si="19"/>
        <v>2106.7451931584947</v>
      </c>
      <c r="S90" s="115">
        <f t="shared" si="20"/>
        <v>383.94578818319053</v>
      </c>
      <c r="T90" s="115">
        <f t="shared" si="21"/>
        <v>2141.4456979246602</v>
      </c>
      <c r="U90" s="115">
        <f t="shared" si="22"/>
        <v>1</v>
      </c>
      <c r="V90" s="115">
        <f t="shared" si="23"/>
        <v>0</v>
      </c>
      <c r="W90" s="115">
        <f t="shared" si="24"/>
        <v>1</v>
      </c>
      <c r="X90" s="115">
        <f t="shared" si="25"/>
        <v>1</v>
      </c>
      <c r="Y90" s="115">
        <f t="shared" si="26"/>
        <v>0</v>
      </c>
      <c r="Z90" s="115">
        <f t="shared" si="27"/>
        <v>1</v>
      </c>
      <c r="AA90" s="115">
        <f t="shared" si="4"/>
        <v>3.4092779049419683E-4</v>
      </c>
      <c r="AB90" s="115">
        <f t="shared" si="28"/>
        <v>0</v>
      </c>
      <c r="AC90" s="115">
        <f t="shared" si="29"/>
        <v>0</v>
      </c>
    </row>
    <row r="91" spans="2:29" s="105" customFormat="1">
      <c r="B91" s="106">
        <f t="shared" si="5"/>
        <v>-6.2200000000000166</v>
      </c>
      <c r="C91" s="115">
        <f t="shared" si="6"/>
        <v>6.025595860743336E-7</v>
      </c>
      <c r="D91" s="115">
        <f t="shared" si="7"/>
        <v>2985296.0777005618</v>
      </c>
      <c r="E91" s="115">
        <f t="shared" si="8"/>
        <v>1</v>
      </c>
      <c r="F91" s="115">
        <f t="shared" si="9"/>
        <v>1</v>
      </c>
      <c r="G91" s="115">
        <f t="shared" si="10"/>
        <v>2995651.8449009326</v>
      </c>
      <c r="H91" s="115">
        <f t="shared" si="11"/>
        <v>1</v>
      </c>
      <c r="I91" s="115">
        <f t="shared" si="12"/>
        <v>1</v>
      </c>
      <c r="J91" s="115">
        <f t="shared" si="13"/>
        <v>2.2617989481166662E-6</v>
      </c>
      <c r="K91" s="115">
        <f t="shared" si="14"/>
        <v>0</v>
      </c>
      <c r="L91" s="115">
        <f t="shared" si="15"/>
        <v>0</v>
      </c>
      <c r="M91" s="111"/>
      <c r="N91" s="123">
        <f t="shared" si="3"/>
        <v>3.7859935379224659E-6</v>
      </c>
      <c r="O91" s="115">
        <f t="shared" si="16"/>
        <v>2246.591434827219</v>
      </c>
      <c r="P91" s="115">
        <f t="shared" si="17"/>
        <v>1</v>
      </c>
      <c r="Q91" s="115">
        <f t="shared" si="18"/>
        <v>1</v>
      </c>
      <c r="R91" s="115">
        <f t="shared" si="19"/>
        <v>2115.5653208191566</v>
      </c>
      <c r="S91" s="115">
        <f t="shared" si="20"/>
        <v>391.5744120157874</v>
      </c>
      <c r="T91" s="115">
        <f t="shared" si="21"/>
        <v>2151.4988140359665</v>
      </c>
      <c r="U91" s="115">
        <f t="shared" si="22"/>
        <v>1</v>
      </c>
      <c r="V91" s="115">
        <f t="shared" si="23"/>
        <v>0</v>
      </c>
      <c r="W91" s="115">
        <f t="shared" si="24"/>
        <v>1</v>
      </c>
      <c r="X91" s="115">
        <f t="shared" si="25"/>
        <v>1</v>
      </c>
      <c r="Y91" s="115">
        <f t="shared" si="26"/>
        <v>0</v>
      </c>
      <c r="Z91" s="115">
        <f t="shared" si="27"/>
        <v>1</v>
      </c>
      <c r="AA91" s="115">
        <f t="shared" si="4"/>
        <v>3.5280062961093919E-4</v>
      </c>
      <c r="AB91" s="115">
        <f t="shared" si="28"/>
        <v>0</v>
      </c>
      <c r="AC91" s="115">
        <f t="shared" si="29"/>
        <v>0</v>
      </c>
    </row>
    <row r="92" spans="2:29" s="105" customFormat="1">
      <c r="B92" s="106">
        <f t="shared" si="5"/>
        <v>-6.2000000000000171</v>
      </c>
      <c r="C92" s="115">
        <f t="shared" si="6"/>
        <v>6.3095734448016787E-7</v>
      </c>
      <c r="D92" s="115">
        <f t="shared" si="7"/>
        <v>2978302.7638094705</v>
      </c>
      <c r="E92" s="115">
        <f t="shared" si="8"/>
        <v>1</v>
      </c>
      <c r="F92" s="115">
        <f t="shared" si="9"/>
        <v>1</v>
      </c>
      <c r="G92" s="115">
        <f t="shared" si="10"/>
        <v>2988626.1680278033</v>
      </c>
      <c r="H92" s="115">
        <f t="shared" si="11"/>
        <v>1</v>
      </c>
      <c r="I92" s="115">
        <f t="shared" si="12"/>
        <v>1</v>
      </c>
      <c r="J92" s="115">
        <f t="shared" si="13"/>
        <v>2.2582583015670846E-6</v>
      </c>
      <c r="K92" s="115">
        <f t="shared" si="14"/>
        <v>0</v>
      </c>
      <c r="L92" s="115">
        <f t="shared" si="15"/>
        <v>0</v>
      </c>
      <c r="M92" s="111"/>
      <c r="N92" s="123">
        <f t="shared" si="3"/>
        <v>3.9644219162948395E-6</v>
      </c>
      <c r="O92" s="115">
        <f t="shared" si="16"/>
        <v>2258.9136086847911</v>
      </c>
      <c r="P92" s="115">
        <f t="shared" si="17"/>
        <v>1</v>
      </c>
      <c r="Q92" s="115">
        <f t="shared" si="18"/>
        <v>1</v>
      </c>
      <c r="R92" s="115">
        <f t="shared" si="19"/>
        <v>2124.7220632836065</v>
      </c>
      <c r="S92" s="115">
        <f t="shared" si="20"/>
        <v>399.52673869481532</v>
      </c>
      <c r="T92" s="115">
        <f t="shared" si="21"/>
        <v>2161.9587093967039</v>
      </c>
      <c r="U92" s="115">
        <f t="shared" si="22"/>
        <v>1</v>
      </c>
      <c r="V92" s="115">
        <f t="shared" si="23"/>
        <v>0</v>
      </c>
      <c r="W92" s="115">
        <f t="shared" si="24"/>
        <v>1</v>
      </c>
      <c r="X92" s="115">
        <f t="shared" si="25"/>
        <v>1</v>
      </c>
      <c r="Y92" s="115">
        <f t="shared" si="26"/>
        <v>0</v>
      </c>
      <c r="Z92" s="115">
        <f t="shared" si="27"/>
        <v>1</v>
      </c>
      <c r="AA92" s="115">
        <f t="shared" si="4"/>
        <v>3.6298733728264956E-4</v>
      </c>
      <c r="AB92" s="115">
        <f t="shared" si="28"/>
        <v>0</v>
      </c>
      <c r="AC92" s="115">
        <f t="shared" si="29"/>
        <v>0</v>
      </c>
    </row>
    <row r="93" spans="2:29" s="105" customFormat="1">
      <c r="B93" s="106">
        <f t="shared" si="5"/>
        <v>-6.1800000000000175</v>
      </c>
      <c r="C93" s="115">
        <f t="shared" si="6"/>
        <v>6.6069344800756806E-7</v>
      </c>
      <c r="D93" s="115">
        <f t="shared" si="7"/>
        <v>2971252.4950325335</v>
      </c>
      <c r="E93" s="115">
        <f t="shared" si="8"/>
        <v>1</v>
      </c>
      <c r="F93" s="115">
        <f t="shared" si="9"/>
        <v>1</v>
      </c>
      <c r="G93" s="115">
        <f t="shared" si="10"/>
        <v>2981438.5652569365</v>
      </c>
      <c r="H93" s="115">
        <f t="shared" si="11"/>
        <v>1</v>
      </c>
      <c r="I93" s="115">
        <f t="shared" si="12"/>
        <v>1</v>
      </c>
      <c r="J93" s="115">
        <f t="shared" si="13"/>
        <v>2.2091037168665483E-6</v>
      </c>
      <c r="K93" s="115">
        <f t="shared" si="14"/>
        <v>0</v>
      </c>
      <c r="L93" s="115">
        <f t="shared" si="15"/>
        <v>0</v>
      </c>
      <c r="M93" s="111"/>
      <c r="N93" s="123">
        <f t="shared" si="3"/>
        <v>4.1512593650709715E-6</v>
      </c>
      <c r="O93" s="115">
        <f t="shared" si="16"/>
        <v>2271.4231514021931</v>
      </c>
      <c r="P93" s="115">
        <f t="shared" si="17"/>
        <v>1</v>
      </c>
      <c r="Q93" s="115">
        <f t="shared" si="18"/>
        <v>1</v>
      </c>
      <c r="R93" s="115">
        <f t="shared" si="19"/>
        <v>2134.2465911954368</v>
      </c>
      <c r="S93" s="115">
        <f t="shared" si="20"/>
        <v>407.78449606192692</v>
      </c>
      <c r="T93" s="115">
        <f t="shared" si="21"/>
        <v>2172.8545066934007</v>
      </c>
      <c r="U93" s="115">
        <f t="shared" si="22"/>
        <v>1</v>
      </c>
      <c r="V93" s="115">
        <f t="shared" si="23"/>
        <v>0</v>
      </c>
      <c r="W93" s="115">
        <f t="shared" si="24"/>
        <v>1</v>
      </c>
      <c r="X93" s="115">
        <f t="shared" si="25"/>
        <v>1</v>
      </c>
      <c r="Y93" s="115">
        <f t="shared" si="26"/>
        <v>0</v>
      </c>
      <c r="Z93" s="115">
        <f t="shared" si="27"/>
        <v>1</v>
      </c>
      <c r="AA93" s="115">
        <f t="shared" si="4"/>
        <v>3.7123273592274043E-4</v>
      </c>
      <c r="AB93" s="115">
        <f t="shared" si="28"/>
        <v>0</v>
      </c>
      <c r="AC93" s="115">
        <f t="shared" si="29"/>
        <v>0</v>
      </c>
    </row>
    <row r="94" spans="2:29" s="105" customFormat="1">
      <c r="B94" s="106">
        <f t="shared" si="5"/>
        <v>-6.1600000000000179</v>
      </c>
      <c r="C94" s="115">
        <f t="shared" si="6"/>
        <v>6.9183097091890718E-7</v>
      </c>
      <c r="D94" s="115">
        <f t="shared" si="7"/>
        <v>2964145.0308590461</v>
      </c>
      <c r="E94" s="115">
        <f t="shared" si="8"/>
        <v>1</v>
      </c>
      <c r="F94" s="115">
        <f t="shared" si="9"/>
        <v>1</v>
      </c>
      <c r="G94" s="115">
        <f t="shared" si="10"/>
        <v>2974092.4075170266</v>
      </c>
      <c r="H94" s="115">
        <f t="shared" si="11"/>
        <v>1</v>
      </c>
      <c r="I94" s="115">
        <f t="shared" si="12"/>
        <v>1</v>
      </c>
      <c r="J94" s="115">
        <f t="shared" si="13"/>
        <v>2.1170515569821856E-6</v>
      </c>
      <c r="K94" s="115">
        <f t="shared" si="14"/>
        <v>0</v>
      </c>
      <c r="L94" s="115">
        <f t="shared" si="15"/>
        <v>0</v>
      </c>
      <c r="M94" s="111"/>
      <c r="N94" s="123">
        <f t="shared" si="3"/>
        <v>4.3469021915294649E-6</v>
      </c>
      <c r="O94" s="115">
        <f t="shared" si="16"/>
        <v>2284.1233886400523</v>
      </c>
      <c r="P94" s="115">
        <f t="shared" si="17"/>
        <v>1</v>
      </c>
      <c r="Q94" s="115">
        <f t="shared" si="18"/>
        <v>1</v>
      </c>
      <c r="R94" s="115">
        <f t="shared" si="19"/>
        <v>2144.1681375109783</v>
      </c>
      <c r="S94" s="115">
        <f t="shared" si="20"/>
        <v>416.32570219896377</v>
      </c>
      <c r="T94" s="115">
        <f t="shared" si="21"/>
        <v>2184.2124649925331</v>
      </c>
      <c r="U94" s="115">
        <f t="shared" si="22"/>
        <v>1</v>
      </c>
      <c r="V94" s="115">
        <f t="shared" si="23"/>
        <v>0</v>
      </c>
      <c r="W94" s="115">
        <f t="shared" si="24"/>
        <v>1</v>
      </c>
      <c r="X94" s="115">
        <f t="shared" si="25"/>
        <v>1</v>
      </c>
      <c r="Y94" s="115">
        <f t="shared" si="26"/>
        <v>0</v>
      </c>
      <c r="Z94" s="115">
        <f t="shared" si="27"/>
        <v>1</v>
      </c>
      <c r="AA94" s="115">
        <f t="shared" si="4"/>
        <v>3.7731817827082911E-4</v>
      </c>
      <c r="AB94" s="115">
        <f t="shared" si="28"/>
        <v>0</v>
      </c>
      <c r="AC94" s="115">
        <f t="shared" si="29"/>
        <v>0</v>
      </c>
    </row>
    <row r="95" spans="2:29" s="105" customFormat="1">
      <c r="B95" s="106">
        <f t="shared" si="5"/>
        <v>-6.1400000000000183</v>
      </c>
      <c r="C95" s="115">
        <f t="shared" si="6"/>
        <v>7.2443596007495787E-7</v>
      </c>
      <c r="D95" s="115">
        <f t="shared" si="7"/>
        <v>2956980.1346898293</v>
      </c>
      <c r="E95" s="115">
        <f t="shared" si="8"/>
        <v>1</v>
      </c>
      <c r="F95" s="115">
        <f t="shared" si="9"/>
        <v>1</v>
      </c>
      <c r="G95" s="115">
        <f t="shared" si="10"/>
        <v>2966591.680706223</v>
      </c>
      <c r="H95" s="115">
        <f t="shared" si="11"/>
        <v>1</v>
      </c>
      <c r="I95" s="115">
        <f t="shared" si="12"/>
        <v>1</v>
      </c>
      <c r="J95" s="115">
        <f t="shared" si="13"/>
        <v>1.9863169980142754E-6</v>
      </c>
      <c r="K95" s="115">
        <f t="shared" si="14"/>
        <v>0</v>
      </c>
      <c r="L95" s="115">
        <f t="shared" si="15"/>
        <v>0</v>
      </c>
      <c r="M95" s="111"/>
      <c r="N95" s="123">
        <f t="shared" si="3"/>
        <v>4.5517653803355127E-6</v>
      </c>
      <c r="O95" s="115">
        <f t="shared" si="16"/>
        <v>2297.0177147191043</v>
      </c>
      <c r="P95" s="115">
        <f t="shared" si="17"/>
        <v>1</v>
      </c>
      <c r="Q95" s="115">
        <f t="shared" si="18"/>
        <v>1</v>
      </c>
      <c r="R95" s="115">
        <f t="shared" si="19"/>
        <v>2154.5135061062242</v>
      </c>
      <c r="S95" s="115">
        <f t="shared" si="20"/>
        <v>425.12477724292006</v>
      </c>
      <c r="T95" s="115">
        <f t="shared" si="21"/>
        <v>2196.0554465267896</v>
      </c>
      <c r="U95" s="115">
        <f t="shared" si="22"/>
        <v>1</v>
      </c>
      <c r="V95" s="115">
        <f t="shared" si="23"/>
        <v>0</v>
      </c>
      <c r="W95" s="115">
        <f t="shared" si="24"/>
        <v>1</v>
      </c>
      <c r="X95" s="115">
        <f t="shared" si="25"/>
        <v>1</v>
      </c>
      <c r="Y95" s="115">
        <f t="shared" si="26"/>
        <v>0</v>
      </c>
      <c r="Z95" s="115">
        <f t="shared" si="27"/>
        <v>1</v>
      </c>
      <c r="AA95" s="115">
        <f t="shared" si="4"/>
        <v>3.8107113633099058E-4</v>
      </c>
      <c r="AB95" s="115">
        <f t="shared" si="28"/>
        <v>0</v>
      </c>
      <c r="AC95" s="115">
        <f t="shared" si="29"/>
        <v>0</v>
      </c>
    </row>
    <row r="96" spans="2:29" s="105" customFormat="1">
      <c r="B96" s="106">
        <f t="shared" si="5"/>
        <v>-6.1200000000000188</v>
      </c>
      <c r="C96" s="115">
        <f t="shared" si="6"/>
        <v>7.5857757502915E-7</v>
      </c>
      <c r="D96" s="115">
        <f t="shared" si="7"/>
        <v>2949757.5739657376</v>
      </c>
      <c r="E96" s="115">
        <f t="shared" si="8"/>
        <v>1</v>
      </c>
      <c r="F96" s="115">
        <f t="shared" si="9"/>
        <v>1</v>
      </c>
      <c r="G96" s="115">
        <f t="shared" si="10"/>
        <v>2958940.9992247038</v>
      </c>
      <c r="H96" s="115">
        <f t="shared" si="11"/>
        <v>1</v>
      </c>
      <c r="I96" s="115">
        <f t="shared" si="12"/>
        <v>1</v>
      </c>
      <c r="J96" s="115">
        <f t="shared" si="13"/>
        <v>1.8224475324679056E-6</v>
      </c>
      <c r="K96" s="115">
        <f t="shared" si="14"/>
        <v>0</v>
      </c>
      <c r="L96" s="115">
        <f t="shared" si="15"/>
        <v>0</v>
      </c>
      <c r="M96" s="111"/>
      <c r="N96" s="123">
        <f t="shared" si="3"/>
        <v>4.7662834737790756E-6</v>
      </c>
      <c r="O96" s="115">
        <f t="shared" si="16"/>
        <v>2310.1095942208353</v>
      </c>
      <c r="P96" s="115">
        <f t="shared" si="17"/>
        <v>1</v>
      </c>
      <c r="Q96" s="115">
        <f t="shared" si="18"/>
        <v>1</v>
      </c>
      <c r="R96" s="115">
        <f t="shared" si="19"/>
        <v>2165.306561910229</v>
      </c>
      <c r="S96" s="115">
        <f t="shared" si="20"/>
        <v>434.15271917887742</v>
      </c>
      <c r="T96" s="115">
        <f t="shared" si="21"/>
        <v>2208.4023842184897</v>
      </c>
      <c r="U96" s="115">
        <f t="shared" si="22"/>
        <v>1</v>
      </c>
      <c r="V96" s="115">
        <f t="shared" si="23"/>
        <v>0</v>
      </c>
      <c r="W96" s="115">
        <f t="shared" si="24"/>
        <v>1</v>
      </c>
      <c r="X96" s="115">
        <f t="shared" si="25"/>
        <v>1</v>
      </c>
      <c r="Y96" s="115">
        <f t="shared" si="26"/>
        <v>0</v>
      </c>
      <c r="Z96" s="115">
        <f t="shared" si="27"/>
        <v>1</v>
      </c>
      <c r="AA96" s="115">
        <f t="shared" si="4"/>
        <v>3.8237363897155371E-4</v>
      </c>
      <c r="AB96" s="115">
        <f t="shared" si="28"/>
        <v>0</v>
      </c>
      <c r="AC96" s="115">
        <f t="shared" si="29"/>
        <v>0</v>
      </c>
    </row>
    <row r="97" spans="2:29" s="105" customFormat="1">
      <c r="B97" s="106">
        <f t="shared" si="5"/>
        <v>-6.1000000000000192</v>
      </c>
      <c r="C97" s="115">
        <f t="shared" si="6"/>
        <v>7.9432823472424588E-7</v>
      </c>
      <c r="D97" s="115">
        <f t="shared" si="7"/>
        <v>2942477.1202978552</v>
      </c>
      <c r="E97" s="115">
        <f t="shared" si="8"/>
        <v>1</v>
      </c>
      <c r="F97" s="115">
        <f t="shared" si="9"/>
        <v>1</v>
      </c>
      <c r="G97" s="115">
        <f t="shared" si="10"/>
        <v>2951145.6144811274</v>
      </c>
      <c r="H97" s="115">
        <f t="shared" si="11"/>
        <v>1</v>
      </c>
      <c r="I97" s="115">
        <f t="shared" si="12"/>
        <v>1</v>
      </c>
      <c r="J97" s="115">
        <f t="shared" si="13"/>
        <v>1.6321192991879689E-6</v>
      </c>
      <c r="K97" s="115">
        <f t="shared" si="14"/>
        <v>0</v>
      </c>
      <c r="L97" s="115">
        <f t="shared" si="15"/>
        <v>0</v>
      </c>
      <c r="M97" s="111"/>
      <c r="N97" s="123">
        <f t="shared" si="3"/>
        <v>4.9909114934972795E-6</v>
      </c>
      <c r="O97" s="115">
        <f t="shared" si="16"/>
        <v>2323.4025636287938</v>
      </c>
      <c r="P97" s="115">
        <f t="shared" si="17"/>
        <v>1</v>
      </c>
      <c r="Q97" s="115">
        <f t="shared" si="18"/>
        <v>1</v>
      </c>
      <c r="R97" s="115">
        <f t="shared" si="19"/>
        <v>2176.5677105317982</v>
      </c>
      <c r="S97" s="115">
        <f t="shared" si="20"/>
        <v>443.37735352822131</v>
      </c>
      <c r="T97" s="115">
        <f t="shared" si="21"/>
        <v>2221.2677632719842</v>
      </c>
      <c r="U97" s="115">
        <f t="shared" si="22"/>
        <v>1</v>
      </c>
      <c r="V97" s="115">
        <f t="shared" si="23"/>
        <v>0</v>
      </c>
      <c r="W97" s="115">
        <f t="shared" si="24"/>
        <v>1</v>
      </c>
      <c r="X97" s="115">
        <f t="shared" si="25"/>
        <v>1</v>
      </c>
      <c r="Y97" s="115">
        <f t="shared" si="26"/>
        <v>0</v>
      </c>
      <c r="Z97" s="115">
        <f t="shared" si="27"/>
        <v>1</v>
      </c>
      <c r="AA97" s="115">
        <f t="shared" si="4"/>
        <v>3.8116901942127947E-4</v>
      </c>
      <c r="AB97" s="115">
        <f t="shared" si="28"/>
        <v>0</v>
      </c>
      <c r="AC97" s="115">
        <f t="shared" si="29"/>
        <v>0</v>
      </c>
    </row>
    <row r="98" spans="2:29" s="105" customFormat="1">
      <c r="B98" s="106">
        <f t="shared" si="5"/>
        <v>-6.0800000000000196</v>
      </c>
      <c r="C98" s="115">
        <f t="shared" si="6"/>
        <v>8.3176377110263212E-7</v>
      </c>
      <c r="D98" s="115">
        <f t="shared" si="7"/>
        <v>2935138.5495994543</v>
      </c>
      <c r="E98" s="115">
        <f t="shared" si="8"/>
        <v>1</v>
      </c>
      <c r="F98" s="115">
        <f t="shared" si="9"/>
        <v>1</v>
      </c>
      <c r="G98" s="115">
        <f t="shared" si="10"/>
        <v>2943211.4175992263</v>
      </c>
      <c r="H98" s="115">
        <f t="shared" si="11"/>
        <v>1</v>
      </c>
      <c r="I98" s="115">
        <f t="shared" si="12"/>
        <v>1</v>
      </c>
      <c r="J98" s="115">
        <f t="shared" si="13"/>
        <v>1.4228987121193128E-6</v>
      </c>
      <c r="K98" s="115">
        <f t="shared" si="14"/>
        <v>0</v>
      </c>
      <c r="L98" s="115">
        <f t="shared" si="15"/>
        <v>0</v>
      </c>
      <c r="M98" s="111"/>
      <c r="N98" s="123">
        <f t="shared" si="3"/>
        <v>5.2261259056363429E-6</v>
      </c>
      <c r="O98" s="115">
        <f t="shared" si="16"/>
        <v>2336.9002330116714</v>
      </c>
      <c r="P98" s="115">
        <f t="shared" si="17"/>
        <v>1</v>
      </c>
      <c r="Q98" s="115">
        <f t="shared" si="18"/>
        <v>1</v>
      </c>
      <c r="R98" s="115">
        <f t="shared" si="19"/>
        <v>2188.313378384069</v>
      </c>
      <c r="S98" s="115">
        <f t="shared" si="20"/>
        <v>452.76366606156995</v>
      </c>
      <c r="T98" s="115">
        <f t="shared" si="21"/>
        <v>2234.661132995383</v>
      </c>
      <c r="U98" s="115">
        <f t="shared" si="22"/>
        <v>1</v>
      </c>
      <c r="V98" s="115">
        <f t="shared" si="23"/>
        <v>0</v>
      </c>
      <c r="W98" s="115">
        <f t="shared" si="24"/>
        <v>1</v>
      </c>
      <c r="X98" s="115">
        <f t="shared" si="25"/>
        <v>1</v>
      </c>
      <c r="Y98" s="115">
        <f t="shared" si="26"/>
        <v>0</v>
      </c>
      <c r="Z98" s="115">
        <f t="shared" si="27"/>
        <v>1</v>
      </c>
      <c r="AA98" s="115">
        <f t="shared" si="4"/>
        <v>3.7746647296722736E-4</v>
      </c>
      <c r="AB98" s="115">
        <f t="shared" si="28"/>
        <v>0</v>
      </c>
      <c r="AC98" s="115">
        <f t="shared" si="29"/>
        <v>0</v>
      </c>
    </row>
    <row r="99" spans="2:29" s="105" customFormat="1">
      <c r="B99" s="106">
        <f t="shared" si="5"/>
        <v>-6.06000000000002</v>
      </c>
      <c r="C99" s="115">
        <f t="shared" si="6"/>
        <v>8.709635899560398E-7</v>
      </c>
      <c r="D99" s="115">
        <f t="shared" si="7"/>
        <v>2927741.6422195649</v>
      </c>
      <c r="E99" s="115">
        <f t="shared" si="8"/>
        <v>1</v>
      </c>
      <c r="F99" s="115">
        <f t="shared" si="9"/>
        <v>1</v>
      </c>
      <c r="G99" s="115">
        <f t="shared" si="10"/>
        <v>2935144.9355304223</v>
      </c>
      <c r="H99" s="115">
        <f t="shared" si="11"/>
        <v>1</v>
      </c>
      <c r="I99" s="115">
        <f t="shared" si="12"/>
        <v>1</v>
      </c>
      <c r="J99" s="115">
        <f t="shared" si="13"/>
        <v>1.202973339816834E-6</v>
      </c>
      <c r="K99" s="115">
        <f t="shared" si="14"/>
        <v>0</v>
      </c>
      <c r="L99" s="115">
        <f t="shared" si="15"/>
        <v>0</v>
      </c>
      <c r="M99" s="111"/>
      <c r="N99" s="123">
        <f t="shared" si="3"/>
        <v>5.4724256315001753E-6</v>
      </c>
      <c r="O99" s="115">
        <f t="shared" si="16"/>
        <v>2350.60628774927</v>
      </c>
      <c r="P99" s="115">
        <f t="shared" si="17"/>
        <v>1</v>
      </c>
      <c r="Q99" s="115">
        <f t="shared" si="18"/>
        <v>1</v>
      </c>
      <c r="R99" s="115">
        <f t="shared" si="19"/>
        <v>2200.5555073831974</v>
      </c>
      <c r="S99" s="115">
        <f t="shared" si="20"/>
        <v>462.27422606933686</v>
      </c>
      <c r="T99" s="115">
        <f t="shared" si="21"/>
        <v>2248.5866674786021</v>
      </c>
      <c r="U99" s="115">
        <f t="shared" si="22"/>
        <v>1</v>
      </c>
      <c r="V99" s="115">
        <f t="shared" si="23"/>
        <v>0</v>
      </c>
      <c r="W99" s="115">
        <f t="shared" si="24"/>
        <v>1</v>
      </c>
      <c r="X99" s="115">
        <f t="shared" si="25"/>
        <v>1</v>
      </c>
      <c r="Y99" s="115">
        <f t="shared" si="26"/>
        <v>0</v>
      </c>
      <c r="Z99" s="115">
        <f t="shared" si="27"/>
        <v>1</v>
      </c>
      <c r="AA99" s="115">
        <f t="shared" si="4"/>
        <v>3.7134300737725018E-4</v>
      </c>
      <c r="AB99" s="115">
        <f t="shared" si="28"/>
        <v>0</v>
      </c>
      <c r="AC99" s="115">
        <f t="shared" si="29"/>
        <v>0</v>
      </c>
    </row>
    <row r="100" spans="2:29" s="105" customFormat="1">
      <c r="B100" s="106">
        <f t="shared" si="5"/>
        <v>-6.0400000000000205</v>
      </c>
      <c r="C100" s="115">
        <f t="shared" si="6"/>
        <v>9.1201083935586517E-7</v>
      </c>
      <c r="D100" s="115">
        <f t="shared" si="7"/>
        <v>2920286.1830783254</v>
      </c>
      <c r="E100" s="115">
        <f t="shared" si="8"/>
        <v>1</v>
      </c>
      <c r="F100" s="115">
        <f t="shared" si="9"/>
        <v>1</v>
      </c>
      <c r="G100" s="115">
        <f t="shared" si="10"/>
        <v>2926953.3197714388</v>
      </c>
      <c r="H100" s="115">
        <f t="shared" si="11"/>
        <v>1</v>
      </c>
      <c r="I100" s="115">
        <f t="shared" si="12"/>
        <v>1</v>
      </c>
      <c r="J100" s="115">
        <f t="shared" si="13"/>
        <v>9.8085755881397621E-7</v>
      </c>
      <c r="K100" s="115">
        <f t="shared" si="14"/>
        <v>0</v>
      </c>
      <c r="L100" s="115">
        <f t="shared" si="15"/>
        <v>0</v>
      </c>
      <c r="M100" s="111"/>
      <c r="N100" s="123">
        <f t="shared" si="3"/>
        <v>5.7303331058292937E-6</v>
      </c>
      <c r="O100" s="115">
        <f t="shared" si="16"/>
        <v>2364.5244903025396</v>
      </c>
      <c r="P100" s="115">
        <f t="shared" si="17"/>
        <v>1</v>
      </c>
      <c r="Q100" s="115">
        <f t="shared" si="18"/>
        <v>1</v>
      </c>
      <c r="R100" s="115">
        <f t="shared" si="19"/>
        <v>2213.3010811987569</v>
      </c>
      <c r="S100" s="115">
        <f t="shared" si="20"/>
        <v>471.86970524762586</v>
      </c>
      <c r="T100" s="115">
        <f t="shared" si="21"/>
        <v>2263.0427956108269</v>
      </c>
      <c r="U100" s="115">
        <f t="shared" si="22"/>
        <v>1</v>
      </c>
      <c r="V100" s="115">
        <f t="shared" si="23"/>
        <v>0</v>
      </c>
      <c r="W100" s="115">
        <f t="shared" si="24"/>
        <v>1</v>
      </c>
      <c r="X100" s="115">
        <f t="shared" si="25"/>
        <v>1</v>
      </c>
      <c r="Y100" s="115">
        <f t="shared" si="26"/>
        <v>0</v>
      </c>
      <c r="Z100" s="115">
        <f t="shared" si="27"/>
        <v>1</v>
      </c>
      <c r="AA100" s="115">
        <f t="shared" si="4"/>
        <v>3.6294249500203756E-4</v>
      </c>
      <c r="AB100" s="115">
        <f t="shared" si="28"/>
        <v>0</v>
      </c>
      <c r="AC100" s="115">
        <f t="shared" si="29"/>
        <v>0</v>
      </c>
    </row>
    <row r="101" spans="2:29" s="105" customFormat="1">
      <c r="B101" s="106">
        <f t="shared" si="5"/>
        <v>-6.0200000000000209</v>
      </c>
      <c r="C101" s="115">
        <f t="shared" si="6"/>
        <v>9.5499258602138924E-7</v>
      </c>
      <c r="D101" s="115">
        <f t="shared" si="7"/>
        <v>2912771.9618039168</v>
      </c>
      <c r="E101" s="115">
        <f t="shared" si="8"/>
        <v>1</v>
      </c>
      <c r="F101" s="115">
        <f t="shared" si="9"/>
        <v>1</v>
      </c>
      <c r="G101" s="115">
        <f t="shared" si="10"/>
        <v>2918644.3268953152</v>
      </c>
      <c r="H101" s="115">
        <f t="shared" si="11"/>
        <v>1</v>
      </c>
      <c r="I101" s="115">
        <f t="shared" si="12"/>
        <v>1</v>
      </c>
      <c r="J101" s="115">
        <f t="shared" si="13"/>
        <v>7.6508011230201368E-7</v>
      </c>
      <c r="K101" s="115">
        <f t="shared" si="14"/>
        <v>0</v>
      </c>
      <c r="L101" s="115">
        <f t="shared" si="15"/>
        <v>0</v>
      </c>
      <c r="M101" s="111"/>
      <c r="N101" s="123">
        <f t="shared" si="3"/>
        <v>6.00039538495503E-6</v>
      </c>
      <c r="O101" s="115">
        <f t="shared" si="16"/>
        <v>2378.6586820288176</v>
      </c>
      <c r="P101" s="115">
        <f t="shared" si="17"/>
        <v>1</v>
      </c>
      <c r="Q101" s="115">
        <f t="shared" si="18"/>
        <v>1</v>
      </c>
      <c r="R101" s="115">
        <f t="shared" si="19"/>
        <v>2226.5517025221843</v>
      </c>
      <c r="S101" s="115">
        <f t="shared" si="20"/>
        <v>481.50949388329821</v>
      </c>
      <c r="T101" s="115">
        <f t="shared" si="21"/>
        <v>2278.0219219103637</v>
      </c>
      <c r="U101" s="115">
        <f t="shared" si="22"/>
        <v>1</v>
      </c>
      <c r="V101" s="115">
        <f t="shared" si="23"/>
        <v>0</v>
      </c>
      <c r="W101" s="115">
        <f t="shared" si="24"/>
        <v>1</v>
      </c>
      <c r="X101" s="115">
        <f t="shared" si="25"/>
        <v>1</v>
      </c>
      <c r="Y101" s="115">
        <f t="shared" si="26"/>
        <v>0</v>
      </c>
      <c r="Z101" s="115">
        <f t="shared" si="27"/>
        <v>1</v>
      </c>
      <c r="AA101" s="115">
        <f t="shared" si="4"/>
        <v>3.5247170247121903E-4</v>
      </c>
      <c r="AB101" s="115">
        <f t="shared" si="28"/>
        <v>0</v>
      </c>
      <c r="AC101" s="115">
        <f t="shared" si="29"/>
        <v>0</v>
      </c>
    </row>
    <row r="102" spans="2:29" s="105" customFormat="1">
      <c r="B102" s="106">
        <f t="shared" si="5"/>
        <v>-6.0000000000000213</v>
      </c>
      <c r="C102" s="115">
        <f t="shared" si="6"/>
        <v>9.9999999999994892E-7</v>
      </c>
      <c r="D102" s="115">
        <f t="shared" si="7"/>
        <v>2905198.7728712196</v>
      </c>
      <c r="E102" s="115">
        <f t="shared" si="8"/>
        <v>1</v>
      </c>
      <c r="F102" s="115">
        <f t="shared" si="9"/>
        <v>1</v>
      </c>
      <c r="G102" s="115">
        <f t="shared" si="10"/>
        <v>2910226.2901331624</v>
      </c>
      <c r="H102" s="115">
        <f t="shared" si="11"/>
        <v>1</v>
      </c>
      <c r="I102" s="115">
        <f t="shared" si="12"/>
        <v>1</v>
      </c>
      <c r="J102" s="115">
        <f t="shared" si="13"/>
        <v>5.6386228053514131E-7</v>
      </c>
      <c r="K102" s="115">
        <f t="shared" si="14"/>
        <v>0</v>
      </c>
      <c r="L102" s="115">
        <f t="shared" si="15"/>
        <v>0</v>
      </c>
      <c r="M102" s="111"/>
      <c r="N102" s="123">
        <f t="shared" si="3"/>
        <v>6.2831853071792656E-6</v>
      </c>
      <c r="O102" s="115">
        <f t="shared" si="16"/>
        <v>2393.012785043536</v>
      </c>
      <c r="P102" s="115">
        <f t="shared" si="17"/>
        <v>1</v>
      </c>
      <c r="Q102" s="115">
        <f t="shared" si="18"/>
        <v>1</v>
      </c>
      <c r="R102" s="115">
        <f t="shared" si="19"/>
        <v>2240.3032426265895</v>
      </c>
      <c r="S102" s="115">
        <f t="shared" si="20"/>
        <v>491.15241179730958</v>
      </c>
      <c r="T102" s="115">
        <f t="shared" si="21"/>
        <v>2293.5102595230583</v>
      </c>
      <c r="U102" s="115">
        <f t="shared" si="22"/>
        <v>1</v>
      </c>
      <c r="V102" s="115">
        <f t="shared" si="23"/>
        <v>0</v>
      </c>
      <c r="W102" s="115">
        <f t="shared" si="24"/>
        <v>1</v>
      </c>
      <c r="X102" s="115">
        <f t="shared" si="25"/>
        <v>1</v>
      </c>
      <c r="Y102" s="115">
        <f t="shared" si="26"/>
        <v>0</v>
      </c>
      <c r="Z102" s="115">
        <f t="shared" si="27"/>
        <v>1</v>
      </c>
      <c r="AA102" s="115">
        <f t="shared" si="4"/>
        <v>3.4019337225018616E-4</v>
      </c>
      <c r="AB102" s="115">
        <f t="shared" si="28"/>
        <v>0</v>
      </c>
      <c r="AC102" s="115">
        <f t="shared" si="29"/>
        <v>0</v>
      </c>
    </row>
    <row r="103" spans="2:29" s="105" customFormat="1">
      <c r="B103" s="106">
        <f t="shared" si="5"/>
        <v>-5.9800000000000217</v>
      </c>
      <c r="C103" s="115">
        <f t="shared" si="6"/>
        <v>1.0471285480508458E-6</v>
      </c>
      <c r="D103" s="115">
        <f t="shared" si="7"/>
        <v>2897566.4157420462</v>
      </c>
      <c r="E103" s="115">
        <f t="shared" si="8"/>
        <v>1</v>
      </c>
      <c r="F103" s="115">
        <f t="shared" si="9"/>
        <v>1</v>
      </c>
      <c r="G103" s="115">
        <f t="shared" si="10"/>
        <v>2901708.081295542</v>
      </c>
      <c r="H103" s="115">
        <f t="shared" si="11"/>
        <v>1</v>
      </c>
      <c r="I103" s="115">
        <f t="shared" si="12"/>
        <v>1</v>
      </c>
      <c r="J103" s="115">
        <f t="shared" si="13"/>
        <v>3.8479682691410401E-7</v>
      </c>
      <c r="K103" s="115">
        <f t="shared" si="14"/>
        <v>0</v>
      </c>
      <c r="L103" s="115">
        <f t="shared" si="15"/>
        <v>0</v>
      </c>
      <c r="M103" s="111"/>
      <c r="N103" s="123">
        <f t="shared" si="3"/>
        <v>6.5793027078413676E-6</v>
      </c>
      <c r="O103" s="115">
        <f t="shared" si="16"/>
        <v>2407.5908041296407</v>
      </c>
      <c r="P103" s="115">
        <f t="shared" si="17"/>
        <v>1</v>
      </c>
      <c r="Q103" s="115">
        <f t="shared" si="18"/>
        <v>1</v>
      </c>
      <c r="R103" s="115">
        <f t="shared" si="19"/>
        <v>2254.545585340692</v>
      </c>
      <c r="S103" s="115">
        <f t="shared" si="20"/>
        <v>500.75750656030124</v>
      </c>
      <c r="T103" s="115">
        <f t="shared" si="21"/>
        <v>2309.4877953251221</v>
      </c>
      <c r="U103" s="115">
        <f t="shared" si="22"/>
        <v>1</v>
      </c>
      <c r="V103" s="115">
        <f t="shared" si="23"/>
        <v>0</v>
      </c>
      <c r="W103" s="115">
        <f t="shared" si="24"/>
        <v>1</v>
      </c>
      <c r="X103" s="115">
        <f t="shared" si="25"/>
        <v>1</v>
      </c>
      <c r="Y103" s="115">
        <f t="shared" si="26"/>
        <v>0</v>
      </c>
      <c r="Z103" s="115">
        <f t="shared" si="27"/>
        <v>1</v>
      </c>
      <c r="AA103" s="115">
        <f t="shared" si="4"/>
        <v>3.2641664545517488E-4</v>
      </c>
      <c r="AB103" s="115">
        <f t="shared" si="28"/>
        <v>0</v>
      </c>
      <c r="AC103" s="115">
        <f t="shared" si="29"/>
        <v>0</v>
      </c>
    </row>
    <row r="104" spans="2:29" s="105" customFormat="1">
      <c r="B104" s="106">
        <f t="shared" si="5"/>
        <v>-5.9600000000000222</v>
      </c>
      <c r="C104" s="115">
        <f t="shared" si="6"/>
        <v>1.0964781961431267E-6</v>
      </c>
      <c r="D104" s="115">
        <f t="shared" si="7"/>
        <v>2889874.6950070327</v>
      </c>
      <c r="E104" s="115">
        <f t="shared" si="8"/>
        <v>1</v>
      </c>
      <c r="F104" s="115">
        <f t="shared" si="9"/>
        <v>1</v>
      </c>
      <c r="G104" s="115">
        <f t="shared" si="10"/>
        <v>2893099.0623997389</v>
      </c>
      <c r="H104" s="115">
        <f t="shared" si="11"/>
        <v>1</v>
      </c>
      <c r="I104" s="115">
        <f t="shared" si="12"/>
        <v>1</v>
      </c>
      <c r="J104" s="115">
        <f t="shared" si="13"/>
        <v>2.3453912579468013E-7</v>
      </c>
      <c r="K104" s="115">
        <f t="shared" si="14"/>
        <v>0</v>
      </c>
      <c r="L104" s="115">
        <f t="shared" si="15"/>
        <v>0</v>
      </c>
      <c r="M104" s="111"/>
      <c r="N104" s="123">
        <f t="shared" si="3"/>
        <v>6.8893756916492699E-6</v>
      </c>
      <c r="O104" s="115">
        <f t="shared" si="16"/>
        <v>2422.3968286959835</v>
      </c>
      <c r="P104" s="115">
        <f t="shared" si="17"/>
        <v>1</v>
      </c>
      <c r="Q104" s="115">
        <f t="shared" si="18"/>
        <v>1</v>
      </c>
      <c r="R104" s="115">
        <f t="shared" si="19"/>
        <v>2269.2624871951193</v>
      </c>
      <c r="S104" s="115">
        <f t="shared" si="20"/>
        <v>510.28492605117282</v>
      </c>
      <c r="T104" s="115">
        <f t="shared" si="21"/>
        <v>2325.9284042175568</v>
      </c>
      <c r="U104" s="115">
        <f t="shared" si="22"/>
        <v>1</v>
      </c>
      <c r="V104" s="115">
        <f t="shared" si="23"/>
        <v>0</v>
      </c>
      <c r="W104" s="115">
        <f t="shared" si="24"/>
        <v>1</v>
      </c>
      <c r="X104" s="115">
        <f t="shared" si="25"/>
        <v>1</v>
      </c>
      <c r="Y104" s="115">
        <f t="shared" si="26"/>
        <v>0</v>
      </c>
      <c r="Z104" s="115">
        <f t="shared" si="27"/>
        <v>1</v>
      </c>
      <c r="AA104" s="115">
        <f t="shared" si="4"/>
        <v>3.1148532800473895E-4</v>
      </c>
      <c r="AB104" s="115">
        <f t="shared" si="28"/>
        <v>0</v>
      </c>
      <c r="AC104" s="115">
        <f t="shared" si="29"/>
        <v>0</v>
      </c>
    </row>
    <row r="105" spans="2:29" s="105" customFormat="1">
      <c r="B105" s="106">
        <f t="shared" si="5"/>
        <v>-5.9400000000000226</v>
      </c>
      <c r="C105" s="115">
        <f t="shared" si="6"/>
        <v>1.1481536214968215E-6</v>
      </c>
      <c r="D105" s="115">
        <f t="shared" si="7"/>
        <v>2882123.420529156</v>
      </c>
      <c r="E105" s="115">
        <f t="shared" si="8"/>
        <v>1</v>
      </c>
      <c r="F105" s="115">
        <f t="shared" si="9"/>
        <v>1</v>
      </c>
      <c r="G105" s="115">
        <f t="shared" si="10"/>
        <v>2884409.0264753564</v>
      </c>
      <c r="H105" s="115">
        <f t="shared" si="11"/>
        <v>1</v>
      </c>
      <c r="I105" s="115">
        <f t="shared" si="12"/>
        <v>1</v>
      </c>
      <c r="J105" s="115">
        <f t="shared" si="13"/>
        <v>1.1852279754620947E-7</v>
      </c>
      <c r="K105" s="115">
        <f t="shared" si="14"/>
        <v>0</v>
      </c>
      <c r="L105" s="115">
        <f t="shared" si="15"/>
        <v>0</v>
      </c>
      <c r="M105" s="111"/>
      <c r="N105" s="123">
        <f t="shared" si="3"/>
        <v>7.2140619649738607E-6</v>
      </c>
      <c r="O105" s="115">
        <f t="shared" si="16"/>
        <v>2437.4350347860477</v>
      </c>
      <c r="P105" s="115">
        <f t="shared" si="17"/>
        <v>1</v>
      </c>
      <c r="Q105" s="115">
        <f t="shared" si="18"/>
        <v>1</v>
      </c>
      <c r="R105" s="115">
        <f t="shared" si="19"/>
        <v>2284.4315737163874</v>
      </c>
      <c r="S105" s="115">
        <f t="shared" si="20"/>
        <v>519.69684680235207</v>
      </c>
      <c r="T105" s="115">
        <f t="shared" si="21"/>
        <v>2342.8001253988009</v>
      </c>
      <c r="U105" s="115">
        <f t="shared" si="22"/>
        <v>1</v>
      </c>
      <c r="V105" s="115">
        <f t="shared" si="23"/>
        <v>0</v>
      </c>
      <c r="W105" s="115">
        <f t="shared" si="24"/>
        <v>1</v>
      </c>
      <c r="X105" s="115">
        <f t="shared" si="25"/>
        <v>1</v>
      </c>
      <c r="Y105" s="115">
        <f t="shared" si="26"/>
        <v>0</v>
      </c>
      <c r="Z105" s="115">
        <f t="shared" si="27"/>
        <v>1</v>
      </c>
      <c r="AA105" s="115">
        <f t="shared" si="4"/>
        <v>2.9576469034240733E-4</v>
      </c>
      <c r="AB105" s="115">
        <f t="shared" si="28"/>
        <v>0</v>
      </c>
      <c r="AC105" s="115">
        <f t="shared" si="29"/>
        <v>0</v>
      </c>
    </row>
    <row r="106" spans="2:29" s="105" customFormat="1">
      <c r="B106" s="106">
        <f t="shared" si="5"/>
        <v>-5.920000000000023</v>
      </c>
      <c r="C106" s="115">
        <f t="shared" si="6"/>
        <v>1.2022644346173486E-6</v>
      </c>
      <c r="D106" s="115">
        <f t="shared" si="7"/>
        <v>2874312.4075887091</v>
      </c>
      <c r="E106" s="115">
        <f t="shared" si="8"/>
        <v>1</v>
      </c>
      <c r="F106" s="115">
        <f t="shared" si="9"/>
        <v>1</v>
      </c>
      <c r="G106" s="115">
        <f t="shared" si="10"/>
        <v>2875648.1271583643</v>
      </c>
      <c r="H106" s="115">
        <f t="shared" si="11"/>
        <v>1</v>
      </c>
      <c r="I106" s="115">
        <f t="shared" si="12"/>
        <v>1</v>
      </c>
      <c r="J106" s="115">
        <f t="shared" si="13"/>
        <v>4.0712660110795204E-8</v>
      </c>
      <c r="K106" s="115">
        <f t="shared" si="14"/>
        <v>0</v>
      </c>
      <c r="L106" s="115">
        <f t="shared" si="15"/>
        <v>0</v>
      </c>
      <c r="M106" s="111"/>
      <c r="N106" s="123">
        <f t="shared" si="3"/>
        <v>7.5540502309322973E-6</v>
      </c>
      <c r="O106" s="115">
        <f t="shared" si="16"/>
        <v>2452.7096871383496</v>
      </c>
      <c r="P106" s="115">
        <f t="shared" si="17"/>
        <v>1</v>
      </c>
      <c r="Q106" s="115">
        <f t="shared" si="18"/>
        <v>1</v>
      </c>
      <c r="R106" s="115">
        <f t="shared" si="19"/>
        <v>2300.0244885243674</v>
      </c>
      <c r="S106" s="115">
        <f t="shared" si="20"/>
        <v>528.95843415912952</v>
      </c>
      <c r="T106" s="115">
        <f t="shared" si="21"/>
        <v>2360.0656077490421</v>
      </c>
      <c r="U106" s="115">
        <f t="shared" si="22"/>
        <v>1</v>
      </c>
      <c r="V106" s="115">
        <f t="shared" si="23"/>
        <v>0</v>
      </c>
      <c r="W106" s="115">
        <f t="shared" si="24"/>
        <v>1</v>
      </c>
      <c r="X106" s="115">
        <f t="shared" si="25"/>
        <v>1</v>
      </c>
      <c r="Y106" s="115">
        <f t="shared" si="26"/>
        <v>0</v>
      </c>
      <c r="Z106" s="115">
        <f t="shared" si="27"/>
        <v>1</v>
      </c>
      <c r="AA106" s="115">
        <f t="shared" si="4"/>
        <v>2.7962763226878633E-4</v>
      </c>
      <c r="AB106" s="115">
        <f t="shared" si="28"/>
        <v>0</v>
      </c>
      <c r="AC106" s="115">
        <f t="shared" si="29"/>
        <v>0</v>
      </c>
    </row>
    <row r="107" spans="2:29" s="105" customFormat="1">
      <c r="B107" s="106">
        <f t="shared" si="5"/>
        <v>-5.9000000000000234</v>
      </c>
      <c r="C107" s="115">
        <f t="shared" si="6"/>
        <v>1.2589254117940973E-6</v>
      </c>
      <c r="D107" s="115">
        <f t="shared" si="7"/>
        <v>2866441.4770299909</v>
      </c>
      <c r="E107" s="115">
        <f t="shared" si="8"/>
        <v>1</v>
      </c>
      <c r="F107" s="115">
        <f t="shared" si="9"/>
        <v>1</v>
      </c>
      <c r="G107" s="115">
        <f t="shared" si="10"/>
        <v>2866826.7968551996</v>
      </c>
      <c r="H107" s="115">
        <f t="shared" si="11"/>
        <v>1</v>
      </c>
      <c r="I107" s="115">
        <f t="shared" si="12"/>
        <v>1</v>
      </c>
      <c r="J107" s="115">
        <f t="shared" si="13"/>
        <v>3.4077427029619957E-9</v>
      </c>
      <c r="K107" s="115">
        <f t="shared" si="14"/>
        <v>0</v>
      </c>
      <c r="L107" s="115">
        <f t="shared" si="15"/>
        <v>0</v>
      </c>
      <c r="M107" s="111"/>
      <c r="N107" s="123">
        <f t="shared" si="3"/>
        <v>7.9100616502196825E-6</v>
      </c>
      <c r="O107" s="115">
        <f t="shared" si="16"/>
        <v>2468.2251412998862</v>
      </c>
      <c r="P107" s="115">
        <f t="shared" si="17"/>
        <v>1</v>
      </c>
      <c r="Q107" s="115">
        <f t="shared" si="18"/>
        <v>1</v>
      </c>
      <c r="R107" s="115">
        <f t="shared" si="19"/>
        <v>2316.0072070329747</v>
      </c>
      <c r="S107" s="115">
        <f t="shared" si="20"/>
        <v>538.03880552424414</v>
      </c>
      <c r="T107" s="115">
        <f t="shared" si="21"/>
        <v>2377.6827246877651</v>
      </c>
      <c r="U107" s="115">
        <f t="shared" si="22"/>
        <v>1</v>
      </c>
      <c r="V107" s="115">
        <f t="shared" si="23"/>
        <v>0</v>
      </c>
      <c r="W107" s="115">
        <f t="shared" si="24"/>
        <v>1</v>
      </c>
      <c r="X107" s="115">
        <f t="shared" si="25"/>
        <v>1</v>
      </c>
      <c r="Y107" s="115">
        <f t="shared" si="26"/>
        <v>0</v>
      </c>
      <c r="Z107" s="115">
        <f t="shared" si="27"/>
        <v>1</v>
      </c>
      <c r="AA107" s="115">
        <f t="shared" si="4"/>
        <v>2.6344111938403429E-4</v>
      </c>
      <c r="AB107" s="115">
        <f t="shared" si="28"/>
        <v>0</v>
      </c>
      <c r="AC107" s="115">
        <f t="shared" si="29"/>
        <v>0</v>
      </c>
    </row>
    <row r="108" spans="2:29" s="105" customFormat="1">
      <c r="B108" s="106">
        <f t="shared" si="5"/>
        <v>-5.8800000000000239</v>
      </c>
      <c r="C108" s="115">
        <f t="shared" si="6"/>
        <v>1.3182567385563337E-6</v>
      </c>
      <c r="D108" s="115">
        <f t="shared" si="7"/>
        <v>2858510.4554093815</v>
      </c>
      <c r="E108" s="115">
        <f t="shared" si="8"/>
        <v>1</v>
      </c>
      <c r="F108" s="115">
        <f t="shared" si="9"/>
        <v>1</v>
      </c>
      <c r="G108" s="115">
        <f t="shared" si="10"/>
        <v>2857955.6534652403</v>
      </c>
      <c r="H108" s="115">
        <f t="shared" si="11"/>
        <v>1</v>
      </c>
      <c r="I108" s="115">
        <f t="shared" si="12"/>
        <v>1</v>
      </c>
      <c r="J108" s="115">
        <f t="shared" si="13"/>
        <v>7.1063942728563495E-9</v>
      </c>
      <c r="K108" s="115">
        <f t="shared" si="14"/>
        <v>0</v>
      </c>
      <c r="L108" s="115">
        <f t="shared" si="15"/>
        <v>0</v>
      </c>
      <c r="M108" s="111"/>
      <c r="N108" s="123">
        <f t="shared" si="3"/>
        <v>8.2828513707876368E-6</v>
      </c>
      <c r="O108" s="115">
        <f t="shared" si="16"/>
        <v>2483.9858457941332</v>
      </c>
      <c r="P108" s="115">
        <f t="shared" si="17"/>
        <v>1</v>
      </c>
      <c r="Q108" s="115">
        <f t="shared" si="18"/>
        <v>1</v>
      </c>
      <c r="R108" s="115">
        <f t="shared" si="19"/>
        <v>2332.340520303328</v>
      </c>
      <c r="S108" s="115">
        <f t="shared" si="20"/>
        <v>546.91196432859147</v>
      </c>
      <c r="T108" s="115">
        <f t="shared" si="21"/>
        <v>2395.6053513411921</v>
      </c>
      <c r="U108" s="115">
        <f t="shared" si="22"/>
        <v>1</v>
      </c>
      <c r="V108" s="115">
        <f t="shared" si="23"/>
        <v>0</v>
      </c>
      <c r="W108" s="115">
        <f t="shared" si="24"/>
        <v>1</v>
      </c>
      <c r="X108" s="115">
        <f t="shared" si="25"/>
        <v>1</v>
      </c>
      <c r="Y108" s="115">
        <f t="shared" si="26"/>
        <v>0</v>
      </c>
      <c r="Z108" s="115">
        <f t="shared" si="27"/>
        <v>1</v>
      </c>
      <c r="AA108" s="115">
        <f t="shared" si="4"/>
        <v>2.4755379273516302E-4</v>
      </c>
      <c r="AB108" s="115">
        <f t="shared" si="28"/>
        <v>0</v>
      </c>
      <c r="AC108" s="115">
        <f t="shared" si="29"/>
        <v>0</v>
      </c>
    </row>
    <row r="109" spans="2:29" s="105" customFormat="1">
      <c r="B109" s="106">
        <f t="shared" si="5"/>
        <v>-5.8600000000000243</v>
      </c>
      <c r="C109" s="115">
        <f t="shared" si="6"/>
        <v>1.3803842646028052E-6</v>
      </c>
      <c r="D109" s="115">
        <f t="shared" si="7"/>
        <v>2850519.1751450128</v>
      </c>
      <c r="E109" s="115">
        <f t="shared" si="8"/>
        <v>1</v>
      </c>
      <c r="F109" s="115">
        <f t="shared" si="9"/>
        <v>1</v>
      </c>
      <c r="G109" s="115">
        <f t="shared" si="10"/>
        <v>2849045.3958926098</v>
      </c>
      <c r="H109" s="115">
        <f t="shared" si="11"/>
        <v>1</v>
      </c>
      <c r="I109" s="115">
        <f t="shared" si="12"/>
        <v>1</v>
      </c>
      <c r="J109" s="115">
        <f t="shared" si="13"/>
        <v>5.0444073930860316E-8</v>
      </c>
      <c r="K109" s="115">
        <f t="shared" si="14"/>
        <v>0</v>
      </c>
      <c r="L109" s="115">
        <f t="shared" si="15"/>
        <v>0</v>
      </c>
      <c r="M109" s="111"/>
      <c r="N109" s="123">
        <f t="shared" si="3"/>
        <v>8.6732101296142446E-6</v>
      </c>
      <c r="O109" s="115">
        <f t="shared" si="16"/>
        <v>2499.9963443449801</v>
      </c>
      <c r="P109" s="115">
        <f t="shared" si="17"/>
        <v>1</v>
      </c>
      <c r="Q109" s="115">
        <f t="shared" si="18"/>
        <v>1</v>
      </c>
      <c r="R109" s="115">
        <f t="shared" si="19"/>
        <v>2348.9806872485242</v>
      </c>
      <c r="S109" s="115">
        <f t="shared" si="20"/>
        <v>555.55767029773324</v>
      </c>
      <c r="T109" s="115">
        <f t="shared" si="21"/>
        <v>2413.78428905592</v>
      </c>
      <c r="U109" s="115">
        <f t="shared" si="22"/>
        <v>1</v>
      </c>
      <c r="V109" s="115">
        <f t="shared" si="23"/>
        <v>0</v>
      </c>
      <c r="W109" s="115">
        <f t="shared" si="24"/>
        <v>1</v>
      </c>
      <c r="X109" s="115">
        <f t="shared" si="25"/>
        <v>1</v>
      </c>
      <c r="Y109" s="115">
        <f t="shared" si="26"/>
        <v>0</v>
      </c>
      <c r="Z109" s="115">
        <f t="shared" si="27"/>
        <v>1</v>
      </c>
      <c r="AA109" s="115">
        <f t="shared" si="4"/>
        <v>2.3228556349677267E-4</v>
      </c>
      <c r="AB109" s="115">
        <f t="shared" si="28"/>
        <v>0</v>
      </c>
      <c r="AC109" s="115">
        <f t="shared" si="29"/>
        <v>0</v>
      </c>
    </row>
    <row r="110" spans="2:29" s="105" customFormat="1">
      <c r="B110" s="106">
        <f t="shared" si="5"/>
        <v>-5.8400000000000247</v>
      </c>
      <c r="C110" s="115">
        <f t="shared" si="6"/>
        <v>1.4454397707458437E-6</v>
      </c>
      <c r="D110" s="115">
        <f t="shared" si="7"/>
        <v>2842467.4746678653</v>
      </c>
      <c r="E110" s="115">
        <f t="shared" si="8"/>
        <v>1</v>
      </c>
      <c r="F110" s="115">
        <f t="shared" si="9"/>
        <v>1</v>
      </c>
      <c r="G110" s="115">
        <f t="shared" si="10"/>
        <v>2840106.6888561668</v>
      </c>
      <c r="H110" s="115">
        <f t="shared" si="11"/>
        <v>1</v>
      </c>
      <c r="I110" s="115">
        <f t="shared" si="12"/>
        <v>1</v>
      </c>
      <c r="J110" s="115">
        <f t="shared" si="13"/>
        <v>1.3021218058377656E-7</v>
      </c>
      <c r="K110" s="115">
        <f t="shared" si="14"/>
        <v>0</v>
      </c>
      <c r="L110" s="115">
        <f t="shared" si="15"/>
        <v>0</v>
      </c>
      <c r="M110" s="111"/>
      <c r="N110" s="123">
        <f t="shared" si="3"/>
        <v>9.0819659299633136E-6</v>
      </c>
      <c r="O110" s="115">
        <f t="shared" si="16"/>
        <v>2516.2612781582211</v>
      </c>
      <c r="P110" s="115">
        <f t="shared" si="17"/>
        <v>1</v>
      </c>
      <c r="Q110" s="115">
        <f t="shared" si="18"/>
        <v>1</v>
      </c>
      <c r="R110" s="115">
        <f t="shared" si="19"/>
        <v>2365.8802453785397</v>
      </c>
      <c r="S110" s="115">
        <f t="shared" si="20"/>
        <v>563.96221141837827</v>
      </c>
      <c r="T110" s="115">
        <f t="shared" si="21"/>
        <v>2432.1683147718882</v>
      </c>
      <c r="U110" s="115">
        <f t="shared" si="22"/>
        <v>1</v>
      </c>
      <c r="V110" s="115">
        <f t="shared" si="23"/>
        <v>0</v>
      </c>
      <c r="W110" s="115">
        <f t="shared" si="24"/>
        <v>1</v>
      </c>
      <c r="X110" s="115">
        <f t="shared" si="25"/>
        <v>1</v>
      </c>
      <c r="Y110" s="115">
        <f t="shared" si="26"/>
        <v>0</v>
      </c>
      <c r="Z110" s="115">
        <f t="shared" si="27"/>
        <v>1</v>
      </c>
      <c r="AA110" s="115">
        <f t="shared" si="4"/>
        <v>2.1791983495741331E-4</v>
      </c>
      <c r="AB110" s="115">
        <f t="shared" si="28"/>
        <v>0</v>
      </c>
      <c r="AC110" s="115">
        <f t="shared" si="29"/>
        <v>0</v>
      </c>
    </row>
    <row r="111" spans="2:29" s="105" customFormat="1">
      <c r="B111" s="106">
        <f t="shared" si="5"/>
        <v>-5.8200000000000252</v>
      </c>
      <c r="C111" s="115">
        <f t="shared" si="6"/>
        <v>1.5135612484361176E-6</v>
      </c>
      <c r="D111" s="115">
        <f t="shared" si="7"/>
        <v>2834355.1985743162</v>
      </c>
      <c r="E111" s="115">
        <f t="shared" si="8"/>
        <v>1</v>
      </c>
      <c r="F111" s="115">
        <f t="shared" si="9"/>
        <v>1</v>
      </c>
      <c r="G111" s="115">
        <f t="shared" si="10"/>
        <v>2831150.0378176928</v>
      </c>
      <c r="H111" s="115">
        <f t="shared" si="11"/>
        <v>1</v>
      </c>
      <c r="I111" s="115">
        <f t="shared" si="12"/>
        <v>1</v>
      </c>
      <c r="J111" s="115">
        <f t="shared" si="13"/>
        <v>2.4146325423927955E-7</v>
      </c>
      <c r="K111" s="115">
        <f t="shared" si="14"/>
        <v>0</v>
      </c>
      <c r="L111" s="115">
        <f t="shared" si="15"/>
        <v>0</v>
      </c>
      <c r="M111" s="111"/>
      <c r="N111" s="123">
        <f t="shared" si="3"/>
        <v>9.5099857976902061E-6</v>
      </c>
      <c r="O111" s="115">
        <f t="shared" si="16"/>
        <v>2532.785388262022</v>
      </c>
      <c r="P111" s="115">
        <f t="shared" si="17"/>
        <v>1</v>
      </c>
      <c r="Q111" s="115">
        <f t="shared" si="18"/>
        <v>1</v>
      </c>
      <c r="R111" s="115">
        <f t="shared" si="19"/>
        <v>2382.9889621569932</v>
      </c>
      <c r="S111" s="115">
        <f t="shared" si="20"/>
        <v>572.11904495749513</v>
      </c>
      <c r="T111" s="115">
        <f t="shared" si="21"/>
        <v>2450.7053260980074</v>
      </c>
      <c r="U111" s="115">
        <f t="shared" si="22"/>
        <v>1</v>
      </c>
      <c r="V111" s="115">
        <f t="shared" si="23"/>
        <v>0</v>
      </c>
      <c r="W111" s="115">
        <f t="shared" si="24"/>
        <v>1</v>
      </c>
      <c r="X111" s="115">
        <f t="shared" si="25"/>
        <v>1</v>
      </c>
      <c r="Y111" s="115">
        <f t="shared" si="26"/>
        <v>0</v>
      </c>
      <c r="Z111" s="115">
        <f t="shared" si="27"/>
        <v>1</v>
      </c>
      <c r="AA111" s="115">
        <f t="shared" si="4"/>
        <v>2.0469875988393264E-4</v>
      </c>
      <c r="AB111" s="115">
        <f t="shared" si="28"/>
        <v>0</v>
      </c>
      <c r="AC111" s="115">
        <f t="shared" si="29"/>
        <v>0</v>
      </c>
    </row>
    <row r="112" spans="2:29" s="105" customFormat="1">
      <c r="B112" s="106">
        <f t="shared" si="5"/>
        <v>-5.8000000000000256</v>
      </c>
      <c r="C112" s="115">
        <f t="shared" si="6"/>
        <v>1.5848931924610182E-6</v>
      </c>
      <c r="D112" s="115">
        <f t="shared" si="7"/>
        <v>2826182.1977801165</v>
      </c>
      <c r="E112" s="115">
        <f t="shared" si="8"/>
        <v>1</v>
      </c>
      <c r="F112" s="115">
        <f t="shared" si="9"/>
        <v>1</v>
      </c>
      <c r="G112" s="115">
        <f t="shared" si="10"/>
        <v>2822185.65518892</v>
      </c>
      <c r="H112" s="115">
        <f t="shared" si="11"/>
        <v>1</v>
      </c>
      <c r="I112" s="115">
        <f t="shared" si="12"/>
        <v>1</v>
      </c>
      <c r="J112" s="115">
        <f t="shared" si="13"/>
        <v>3.7770410496334938E-7</v>
      </c>
      <c r="K112" s="115">
        <f t="shared" si="14"/>
        <v>0</v>
      </c>
      <c r="L112" s="115">
        <f t="shared" si="15"/>
        <v>0</v>
      </c>
      <c r="M112" s="111"/>
      <c r="N112" s="123">
        <f t="shared" si="3"/>
        <v>9.9581776203200179E-6</v>
      </c>
      <c r="O112" s="115">
        <f t="shared" si="16"/>
        <v>2549.5735179081466</v>
      </c>
      <c r="P112" s="115">
        <f t="shared" si="17"/>
        <v>1</v>
      </c>
      <c r="Q112" s="115">
        <f t="shared" si="18"/>
        <v>1</v>
      </c>
      <c r="R112" s="115">
        <f t="shared" si="19"/>
        <v>2400.2549014406891</v>
      </c>
      <c r="S112" s="115">
        <f t="shared" si="20"/>
        <v>580.02927897856443</v>
      </c>
      <c r="T112" s="115">
        <f t="shared" si="21"/>
        <v>2469.343547658455</v>
      </c>
      <c r="U112" s="115">
        <f t="shared" si="22"/>
        <v>1</v>
      </c>
      <c r="V112" s="115">
        <f t="shared" si="23"/>
        <v>0</v>
      </c>
      <c r="W112" s="115">
        <f t="shared" si="24"/>
        <v>1</v>
      </c>
      <c r="X112" s="115">
        <f t="shared" si="25"/>
        <v>1</v>
      </c>
      <c r="Y112" s="115">
        <f t="shared" si="26"/>
        <v>0</v>
      </c>
      <c r="Z112" s="115">
        <f t="shared" si="27"/>
        <v>1</v>
      </c>
      <c r="AA112" s="115">
        <f t="shared" si="4"/>
        <v>1.9282166617545047E-4</v>
      </c>
      <c r="AB112" s="115">
        <f t="shared" si="28"/>
        <v>0</v>
      </c>
      <c r="AC112" s="115">
        <f t="shared" si="29"/>
        <v>0</v>
      </c>
    </row>
    <row r="113" spans="2:29" s="105" customFormat="1">
      <c r="B113" s="106">
        <f t="shared" si="5"/>
        <v>-5.780000000000026</v>
      </c>
      <c r="C113" s="115">
        <f t="shared" si="6"/>
        <v>1.6595869074374578E-6</v>
      </c>
      <c r="D113" s="115">
        <f t="shared" si="7"/>
        <v>2817948.3296757126</v>
      </c>
      <c r="E113" s="115">
        <f t="shared" si="8"/>
        <v>1</v>
      </c>
      <c r="F113" s="115">
        <f t="shared" si="9"/>
        <v>1</v>
      </c>
      <c r="G113" s="115">
        <f t="shared" si="10"/>
        <v>2813223.3193423334</v>
      </c>
      <c r="H113" s="115">
        <f t="shared" si="11"/>
        <v>1</v>
      </c>
      <c r="I113" s="115">
        <f t="shared" si="12"/>
        <v>1</v>
      </c>
      <c r="J113" s="115">
        <f t="shared" si="13"/>
        <v>5.3117400332142785E-7</v>
      </c>
      <c r="K113" s="115">
        <f t="shared" si="14"/>
        <v>0</v>
      </c>
      <c r="L113" s="115">
        <f t="shared" si="15"/>
        <v>0</v>
      </c>
      <c r="M113" s="111"/>
      <c r="N113" s="123">
        <f t="shared" si="3"/>
        <v>1.0427492072798643E-5</v>
      </c>
      <c r="O113" s="115">
        <f t="shared" si="16"/>
        <v>2566.6306150353885</v>
      </c>
      <c r="P113" s="115">
        <f t="shared" si="17"/>
        <v>1</v>
      </c>
      <c r="Q113" s="115">
        <f t="shared" si="18"/>
        <v>1</v>
      </c>
      <c r="R113" s="115">
        <f t="shared" si="19"/>
        <v>2417.6255730129878</v>
      </c>
      <c r="S113" s="115">
        <f t="shared" si="20"/>
        <v>587.70197186308326</v>
      </c>
      <c r="T113" s="115">
        <f t="shared" si="21"/>
        <v>2488.0327608410093</v>
      </c>
      <c r="U113" s="115">
        <f t="shared" si="22"/>
        <v>1</v>
      </c>
      <c r="V113" s="115">
        <f t="shared" si="23"/>
        <v>0</v>
      </c>
      <c r="W113" s="115">
        <f t="shared" si="24"/>
        <v>1</v>
      </c>
      <c r="X113" s="115">
        <f t="shared" si="25"/>
        <v>1</v>
      </c>
      <c r="Y113" s="115">
        <f t="shared" si="26"/>
        <v>0</v>
      </c>
      <c r="Z113" s="115">
        <f t="shared" si="27"/>
        <v>1</v>
      </c>
      <c r="AA113" s="115">
        <f t="shared" si="4"/>
        <v>1.8244649681412883E-4</v>
      </c>
      <c r="AB113" s="115">
        <f t="shared" si="28"/>
        <v>0</v>
      </c>
      <c r="AC113" s="115">
        <f t="shared" si="29"/>
        <v>0</v>
      </c>
    </row>
    <row r="114" spans="2:29" s="105" customFormat="1">
      <c r="B114" s="106">
        <f t="shared" si="5"/>
        <v>-5.7600000000000264</v>
      </c>
      <c r="C114" s="115">
        <f t="shared" si="6"/>
        <v>1.7378008287492675E-6</v>
      </c>
      <c r="D114" s="115">
        <f t="shared" si="7"/>
        <v>2809653.4582829322</v>
      </c>
      <c r="E114" s="115">
        <f t="shared" si="8"/>
        <v>1</v>
      </c>
      <c r="F114" s="115">
        <f t="shared" si="9"/>
        <v>1</v>
      </c>
      <c r="G114" s="115">
        <f t="shared" si="10"/>
        <v>2804272.2283308953</v>
      </c>
      <c r="H114" s="115">
        <f t="shared" si="11"/>
        <v>1</v>
      </c>
      <c r="I114" s="115">
        <f t="shared" si="12"/>
        <v>1</v>
      </c>
      <c r="J114" s="115">
        <f t="shared" si="13"/>
        <v>6.9320017347058893E-7</v>
      </c>
      <c r="K114" s="115">
        <f t="shared" si="14"/>
        <v>0</v>
      </c>
      <c r="L114" s="115">
        <f t="shared" si="15"/>
        <v>0</v>
      </c>
      <c r="M114" s="111"/>
      <c r="N114" s="123">
        <f t="shared" si="3"/>
        <v>1.0918924634001907E-5</v>
      </c>
      <c r="O114" s="115">
        <f t="shared" si="16"/>
        <v>2583.9617347970629</v>
      </c>
      <c r="P114" s="115">
        <f t="shared" si="17"/>
        <v>1</v>
      </c>
      <c r="Q114" s="115">
        <f t="shared" si="18"/>
        <v>1</v>
      </c>
      <c r="R114" s="115">
        <f t="shared" si="19"/>
        <v>2435.0491284615641</v>
      </c>
      <c r="S114" s="115">
        <f t="shared" si="20"/>
        <v>595.15423501098189</v>
      </c>
      <c r="T114" s="115">
        <f t="shared" si="21"/>
        <v>2506.7255177767129</v>
      </c>
      <c r="U114" s="115">
        <f t="shared" si="22"/>
        <v>1</v>
      </c>
      <c r="V114" s="115">
        <f t="shared" si="23"/>
        <v>0</v>
      </c>
      <c r="W114" s="115">
        <f t="shared" si="24"/>
        <v>1</v>
      </c>
      <c r="X114" s="115">
        <f t="shared" si="25"/>
        <v>1</v>
      </c>
      <c r="Y114" s="115">
        <f t="shared" si="26"/>
        <v>0</v>
      </c>
      <c r="Z114" s="115">
        <f t="shared" si="27"/>
        <v>1</v>
      </c>
      <c r="AA114" s="115">
        <f t="shared" si="4"/>
        <v>1.7369384231601462E-4</v>
      </c>
      <c r="AB114" s="115">
        <f t="shared" si="28"/>
        <v>0</v>
      </c>
      <c r="AC114" s="115">
        <f t="shared" si="29"/>
        <v>0</v>
      </c>
    </row>
    <row r="115" spans="2:29" s="105" customFormat="1">
      <c r="B115" s="106">
        <f t="shared" si="5"/>
        <v>-5.7400000000000269</v>
      </c>
      <c r="C115" s="115">
        <f t="shared" si="6"/>
        <v>1.8197008586098699E-6</v>
      </c>
      <c r="D115" s="115">
        <f t="shared" si="7"/>
        <v>2801297.4544129539</v>
      </c>
      <c r="E115" s="115">
        <f t="shared" si="8"/>
        <v>1</v>
      </c>
      <c r="F115" s="115">
        <f t="shared" si="9"/>
        <v>1</v>
      </c>
      <c r="G115" s="115">
        <f t="shared" si="10"/>
        <v>2795340.8506074692</v>
      </c>
      <c r="H115" s="115">
        <f t="shared" si="11"/>
        <v>1</v>
      </c>
      <c r="I115" s="115">
        <f t="shared" si="12"/>
        <v>1</v>
      </c>
      <c r="J115" s="115">
        <f t="shared" si="13"/>
        <v>8.5461771321214292E-7</v>
      </c>
      <c r="K115" s="115">
        <f t="shared" si="14"/>
        <v>0</v>
      </c>
      <c r="L115" s="115">
        <f t="shared" si="15"/>
        <v>0</v>
      </c>
      <c r="M115" s="111"/>
      <c r="N115" s="123">
        <f t="shared" si="3"/>
        <v>1.1433517698279613E-5</v>
      </c>
      <c r="O115" s="115">
        <f t="shared" si="16"/>
        <v>2601.5720421541987</v>
      </c>
      <c r="P115" s="115">
        <f t="shared" si="17"/>
        <v>1</v>
      </c>
      <c r="Q115" s="115">
        <f t="shared" si="18"/>
        <v>1</v>
      </c>
      <c r="R115" s="115">
        <f t="shared" si="19"/>
        <v>2452.4755640140734</v>
      </c>
      <c r="S115" s="115">
        <f t="shared" si="20"/>
        <v>602.41113262241572</v>
      </c>
      <c r="T115" s="115">
        <f t="shared" si="21"/>
        <v>2525.3783013231046</v>
      </c>
      <c r="U115" s="115">
        <f t="shared" si="22"/>
        <v>1</v>
      </c>
      <c r="V115" s="115">
        <f t="shared" si="23"/>
        <v>0</v>
      </c>
      <c r="W115" s="115">
        <f t="shared" si="24"/>
        <v>1</v>
      </c>
      <c r="X115" s="115">
        <f t="shared" si="25"/>
        <v>1</v>
      </c>
      <c r="Y115" s="115">
        <f t="shared" si="26"/>
        <v>0</v>
      </c>
      <c r="Z115" s="115">
        <f t="shared" si="27"/>
        <v>1</v>
      </c>
      <c r="AA115" s="115">
        <f t="shared" si="4"/>
        <v>1.6665292342653572E-4</v>
      </c>
      <c r="AB115" s="115">
        <f t="shared" si="28"/>
        <v>0</v>
      </c>
      <c r="AC115" s="115">
        <f t="shared" si="29"/>
        <v>0</v>
      </c>
    </row>
    <row r="116" spans="2:29" s="105" customFormat="1">
      <c r="B116" s="106">
        <f t="shared" si="5"/>
        <v>-5.7200000000000273</v>
      </c>
      <c r="C116" s="115">
        <f t="shared" si="6"/>
        <v>1.9054607179631244E-6</v>
      </c>
      <c r="D116" s="115">
        <f t="shared" si="7"/>
        <v>2792880.1958255749</v>
      </c>
      <c r="E116" s="115">
        <f t="shared" si="8"/>
        <v>1</v>
      </c>
      <c r="F116" s="115">
        <f t="shared" si="9"/>
        <v>1</v>
      </c>
      <c r="G116" s="115">
        <f t="shared" si="10"/>
        <v>2786436.7754133884</v>
      </c>
      <c r="H116" s="115">
        <f t="shared" si="11"/>
        <v>1</v>
      </c>
      <c r="I116" s="115">
        <f t="shared" si="12"/>
        <v>1</v>
      </c>
      <c r="J116" s="115">
        <f t="shared" si="13"/>
        <v>1.0062360368299018E-6</v>
      </c>
      <c r="K116" s="115">
        <f t="shared" si="14"/>
        <v>0</v>
      </c>
      <c r="L116" s="115">
        <f t="shared" si="15"/>
        <v>0</v>
      </c>
      <c r="M116" s="111"/>
      <c r="N116" s="123">
        <f t="shared" ref="N116:N179" si="30">2*PI()*C116</f>
        <v>1.197236278651377E-5</v>
      </c>
      <c r="O116" s="115">
        <f t="shared" si="16"/>
        <v>2619.4668145362311</v>
      </c>
      <c r="P116" s="115">
        <f t="shared" si="17"/>
        <v>1</v>
      </c>
      <c r="Q116" s="115">
        <f t="shared" si="18"/>
        <v>1</v>
      </c>
      <c r="R116" s="115">
        <f t="shared" si="19"/>
        <v>2469.8578906681055</v>
      </c>
      <c r="S116" s="115">
        <f t="shared" si="20"/>
        <v>609.50538160108704</v>
      </c>
      <c r="T116" s="115">
        <f t="shared" si="21"/>
        <v>2543.9525959215889</v>
      </c>
      <c r="U116" s="115">
        <f t="shared" si="22"/>
        <v>1</v>
      </c>
      <c r="V116" s="115">
        <f t="shared" si="23"/>
        <v>0</v>
      </c>
      <c r="W116" s="115">
        <f t="shared" si="24"/>
        <v>1</v>
      </c>
      <c r="X116" s="115">
        <f t="shared" si="25"/>
        <v>1</v>
      </c>
      <c r="Y116" s="115">
        <f t="shared" si="26"/>
        <v>0</v>
      </c>
      <c r="Z116" s="115">
        <f t="shared" si="27"/>
        <v>1</v>
      </c>
      <c r="AA116" s="115">
        <f t="shared" ref="AA116:AA179" si="31">(LOG10(O116)-LOG10(T116))^2</f>
        <v>1.6138873062732169E-4</v>
      </c>
      <c r="AB116" s="115">
        <f t="shared" si="28"/>
        <v>0</v>
      </c>
      <c r="AC116" s="115">
        <f t="shared" si="29"/>
        <v>0</v>
      </c>
    </row>
    <row r="117" spans="2:29" s="105" customFormat="1">
      <c r="B117" s="106">
        <f t="shared" ref="B117:B180" si="32">B116+0.02</f>
        <v>-5.7000000000000277</v>
      </c>
      <c r="C117" s="115">
        <f t="shared" ref="C117:C180" si="33">10^B117</f>
        <v>1.9952623149687508E-6</v>
      </c>
      <c r="D117" s="115">
        <f t="shared" ref="D117:D180" si="34">IF(AND($D$12&lt;&gt;"",$E$12&lt;&gt;"",$F$12&lt;&gt;"",$G$12&lt;&gt;""),10^($D$12+$E$12/(1+EXP($F$12+$G$12*LOG10($C117)))),1)</f>
        <v>2784401.5673896363</v>
      </c>
      <c r="E117" s="115">
        <f t="shared" ref="E117:E180" si="35">IF(AND($D$13&lt;&gt;"",$E$13&lt;&gt;"",$F$13&lt;&gt;"",$G$13&lt;&gt;""),10^($D$13+$E$13/(1+EXP($F$13+$G$13*LOG10($C117)))),1)</f>
        <v>1</v>
      </c>
      <c r="F117" s="115">
        <f t="shared" ref="F117:F180" si="36">IF(AND($D$14&lt;&gt;"",$E$14&lt;&gt;"",$F$14&lt;&gt;"",$G$14&lt;&gt;""),10^($D$14+$E$14/(1+EXP($F$14+$G$14*LOG10($C117)))),1)</f>
        <v>1</v>
      </c>
      <c r="G117" s="115">
        <f t="shared" ref="G117:G180" si="37">IF(OR($C$28="",$C$28=0),1,$C$28+$C$29*EXP(-C117/$F$29)+$C$30*EXP(-C117/$F$30)+$C$31*EXP(-C117/$F$31)+$C$32*EXP(-C117/$F$32)+$C$33*EXP(-C117/$F$33)+$C$34*EXP(-C117/$F$34)+$C$35*EXP(-C117/$F$35)+$C$36*EXP(-C117/$F$36)+$C$37*EXP(-C117/$F$37)+$C$38*EXP(-C117/$F$38)+$C$39*EXP(-C117/$F$39)+$C$40*EXP(-C117/$F$40)+$C$41*EXP(-C117/$F$41)+$C$42*EXP(-C117/$F$42))</f>
        <v>2777566.5658622216</v>
      </c>
      <c r="H117" s="115">
        <f t="shared" ref="H117:H180" si="38">IF(OR($D$28="",$D$28=0),1,$D$28+$D$29*EXP(-C117/$F$29)+$D$30*EXP(-C117/$F$30)+$D$31*EXP(-C117/$F$31)+$D$32*EXP(-C117/$F$32)+$D$33*EXP(-C117/$F$33)+$D$34*EXP(-C117/$F$34)+$D$35*EXP(-C117/$F$35)+$D$36*EXP(-C117/$F$36)+$D$37*EXP(-C117/$F$37)+$D$38*EXP(-C117/$F$38)+$D$39*EXP(-C117/$F$39)+$D$40*EXP(-C117/$F$40)+$D$41*EXP(-C117/$F$41)+$D$42*EXP(-C117/$F$42))</f>
        <v>1</v>
      </c>
      <c r="I117" s="115">
        <f t="shared" ref="I117:I180" si="39">IF(OR($E$28="",$E$28=0),1,$E$28+$E$29*EXP(-C117/$F$29)+$E$30*EXP(-C117/$F$30)+$E$31*EXP(-C117/$F$31)+$E$32*EXP(-C117/$F$32)+$E$33*EXP(-C117/$F$33)+$E$34*EXP(-C117/$F$34)+$E$35*EXP(-C117/$F$35)+$E$36*EXP(-C117/$F$36)+$E$37*EXP(-C117/$F$37)+$E$38*EXP(-C117/$F$38)+$E$39*EXP(-C117/$F$39)+$E$40*EXP(-C117/$F$40)+$E$41*EXP(-C117/$F$41)+$E$42*EXP(-C117/$F$42))</f>
        <v>1</v>
      </c>
      <c r="J117" s="115">
        <f t="shared" ref="J117:J180" si="40">(LOG10(D117)-LOG10(G117))^2</f>
        <v>1.139329363680376E-6</v>
      </c>
      <c r="K117" s="115">
        <f t="shared" ref="K117:K180" si="41">(LOG10(E117)-LOG10(H117))^2</f>
        <v>0</v>
      </c>
      <c r="L117" s="115">
        <f t="shared" ref="L117:L180" si="42">(LOG10(F117)-LOG10(I117))^2</f>
        <v>0</v>
      </c>
      <c r="M117" s="111"/>
      <c r="N117" s="123">
        <f t="shared" si="30"/>
        <v>1.2536602861380782E-5</v>
      </c>
      <c r="O117" s="115">
        <f t="shared" ref="O117:O180" si="43">IF(AND($L$12&lt;&gt;"",$M$12&lt;&gt;"",$N$12&lt;&gt;"",$O$12&lt;&gt;""),10^($L$12+$M$12/(1+EXP($N$12+$O$12*LOG10($C117)))),1)</f>
        <v>2637.6514445710795</v>
      </c>
      <c r="P117" s="115">
        <f t="shared" ref="P117:P180" si="44">IF(AND($L$13&lt;&gt;"",$M$13&lt;&gt;"",$N$13&lt;&gt;"",$O$13&lt;&gt;""),10^($L$13+$M$13/(1+EXP($N$13+$O$13*LOG10($C117)))),1)</f>
        <v>1</v>
      </c>
      <c r="Q117" s="115">
        <f t="shared" ref="Q117:Q180" si="45">IF(AND($L$14&lt;&gt;"",$M$14&lt;&gt;"",$N$14&lt;&gt;"",$O$14&lt;&gt;""),10^($L$14+$M$14/(1+EXP($N$14+$O$14*LOG10($C117)))),1)</f>
        <v>1</v>
      </c>
      <c r="R117" s="115">
        <f t="shared" ref="R117:R180" si="46">IF(OR($C$28="",$C$28=0),1,$C$28+($N117^2*$F$29^2*$C$29)/($N117^2*$F$29^2+1)+($N117^2*$F$30^2*$C$30)/($N117^2*$F$30^2+1)+($N117^2*$F$31^2*$C$31)/($N117^2*$F$31^2+1)+($N117^2*$F$32^2*$C$32)/($N117^2*$F$32^2+1)+($N117^2*$F$33^2*$C$33)/($N117^2*$F$33^2+1)+($N117^2*$F$34^2*$C$34)/($N117^2*$F$34^2+1)+($N117^2*$F$35^2*$C$35)/($N117^2*$F$35^2+1)+($N117^2*$F$36^2*$C$36)/($N117^2*$F$36^2+1)+($N117^2*$F$37^2*$C$37)/($N117^2*$F$37^2+1)+($N117^2*$F$38^2*$C$38)/($N117^2*$F$38^2+1)+($N117^2*$F$39^2*$C$39)/($N117^2*$F$39^2+1)+($N117^2*$F$40^2*$C$40)/($N117^2*$F$40^2+1)+($N117^2*$F$41^2*$C$41)/($N117^2*$F$41^2+1)+($N117^2*$F$42^2*$C$42)/($N117^2*$F$42^2+1))</f>
        <v>2487.1532340526978</v>
      </c>
      <c r="S117" s="115">
        <f t="shared" ref="S117:S180" si="47">IF(OR($C$28="",$C$28=0),0,($N117*$F$29*$C$29)/($N117^2*$F$29^2+1)+($N117*$F$30*$C$30)/($N117^2*$F$30^2+1)+($N117*$F$31*$C$31)/($N117^2*$F$31^2+1)+($N117*$F$32*$C$32)/($N117^2*$F$32^2+1)+($N117*$F$33*$C$33)/($N117^2*$F$33^2+1)+($N117*$F$34*$C$34)/($N117^2*$F$34^2+1)+($N117*$F$35*$C$35)/($N117^2*$F$35^2+1)+($N117*$F$36*$C$36)/($N117^2*$F$36^2+1)+($N117*$F$37*$C$37)/($N117^2*$F$37^2+1)+($N117*$F$38*$C$38)/($N117^2*$F$38^2+1)+($N117*$F$39*$C$39)/($N117^2*$F$39^2+1)+($N117*$F$40*$C$40)/($N117^2*$F$40^2+1)+($N117*$F$41*$C$41)/($N117^2*$F$41^2+1)+($N117*$F$42*$C$42)/($N117^2*$F$42^2+1))</f>
        <v>616.47686346629166</v>
      </c>
      <c r="T117" s="115">
        <f t="shared" ref="T117:T180" si="48">SQRT(R117^2+S117^2)</f>
        <v>2562.415839173656</v>
      </c>
      <c r="U117" s="115">
        <f t="shared" ref="U117:U180" si="49">IF(OR($D$28="",$D$28=0),1,$D$28+($N117^2*$F$29^2*$D$29)/($N117^2*$F$29^2+1)+($N117^2*$F$30^2*$D$30)/($N117^2*$F$30^2+1)+($N117^2*$F$31^2*$D$31)/($N117^2*$F$31^2+1)+($N117^2*$F$32^2*$D$32)/($N117^2*$F$32^2+1)+($N117^2*$F$33^2*$D$33)/($N117^2*$F$33^2+1)+($N117^2*$F$34^2*$D$34)/($N117^2*$F$34^2+1)+($N117^2*$F$35^2*$D$35)/($N117^2*$F$35^2+1)+($N117^2*$F$36^2*$D$36)/($N117^2*$F$36^2+1)+($N117^2*$F$37^2*$D$37)/($N117^2*$F$37^2+1)+($N117^2*$F$38^2*$D$38)/($N117^2*$F$38^2+1)+($N117^2*$F$39^2*$D$39)/($N117^2*$F$39^2+1)+($N117^2*$F$40^2*$D$40)/($N117^2*$F$40^2+1)+($N117^2*$F$41^2*$D$41)/($N117^2*$F$41^2+1)+($N117^2*$F$42^2*$D$42)/($N117^2*$F$42^2+1))</f>
        <v>1</v>
      </c>
      <c r="V117" s="115">
        <f t="shared" ref="V117:V180" si="50">IF(OR($D$28="",$D$28=0),0,($N117*$F$29*$D$29)/($N117^2*$F$29^2+1)+($N117*$F$30*$D$30)/($N117^2*$F$30^2+1)+($N117*$F$31*$D$31)/($N117^2*$F$31^2+1)+($N117*$F$32*$D$32)/($N117^2*$F$32^2+1)+($N117*$F$33*$D$33)/($N117^2*$F$33^2+1)+($N117*$F$34*$D$34)/($N117^2*$F$34^2+1)+($N117*$F$35*$D$35)/($N117^2*$F$35^2+1)+($N117*$F$36*$D$36)/($N117^2*$F$36^2+1)+($N117*$F$37*$D$37)/($N117^2*$F$37^2+1)+($N117*$F$38*$D$38)/($N117^2*$F$38^2+1)+($N117*$F$39*$D$39)/($N117^2*$F$39^2+1)+($N117*$F$40*$D$40)/($N117^2*$F$40^2+1)+($N117*$F$41*$D$41)/($N117^2*$F$41^2+1)+($N117*$F$42*$D$42)/($N117^2*$F$42^2+1))</f>
        <v>0</v>
      </c>
      <c r="W117" s="115">
        <f t="shared" ref="W117:W180" si="51">SQRT(U117^2+V117^2)</f>
        <v>1</v>
      </c>
      <c r="X117" s="115">
        <f t="shared" ref="X117:X180" si="52">IF(OR($E$28="",$E$28=0),1,$E$28+($N117^2*$F$29^2*$E$29)/($N117^2*$F$29^2+1)+($N117^2*$F$30^2*$E$30)/($N117^2*$F$30^2+1)+($N117^2*$F$31^2*$E$31)/($N117^2*$F$31^2+1)+($N117^2*$F$32^2*$E$32)/($N117^2*$F$32^2+1)+($N117^2*$F$33^2*$E$33)/($N117^2*$F$33^2+1)+($N117^2*$F$34^2*$E$34)/($N117^2*$F$34^2+1)+($N117^2*$F$35^2*$E$35)/($N117^2*$F$35^2+1)+($N117^2*$F$36^2*$E$36)/($N117^2*$F$36^2+1)+($N117^2*$F$37^2*$E$37)/($N117^2*$F$37^2+1)+($N117^2*$F$38^2*$E$38)/($N117^2*$F$38^2+1)+($N117^2*$F$39^2*$E$39)/($N117^2*$F$39^2+1)+($N117^2*$F$40^2*$E$40)/($N117^2*$F$40^2+1)+($N117^2*$F$41^2*$E$41)/($N117^2*$F$41^2+1)+($N117^2*$F$42^2*$E$42)/($N117^2*$F$42^2+1))</f>
        <v>1</v>
      </c>
      <c r="Y117" s="115">
        <f t="shared" ref="Y117:Y180" si="53">IF(OR($E$28="",$E$28=0),0,($N117*$F$29*$E$29)/($N117^2*$F$29^2+1)+($N117*$F$30*$E$30)/($N117^2*$F$30^2+1)+($N117*$F$31*$E$31)/($N117^2*$F$31^2+1)+($N117*$F$32*$E$32)/($N117^2*$F$32^2+1)+($N117*$F$33*$E$33)/($N117^2*$F$33^2+1)+($N117*$F$34*$E$34)/($N117^2*$F$34^2+1)+($N117*$F$35*$E$35)/($N117^2*$F$35^2+1)+($N117*$F$36*$E$36)/($N117^2*$F$36^2+1)+($N117*$F$37*$E$37)/($N117^2*$F$37^2+1)+($N117*$F$38*$E$38)/($N117^2*$F$38^2+1)+($N117*$F$39*$E$39)/($N117^2*$F$39^2+1)+($N117*$F$40*$E$40)/($N117^2*$F$40^2+1)+($N117*$F$41*$E$41)/($N117^2*$F$41^2+1)+($N117*$F$42*$E$42)/($N117^2*$F$42^2+1))</f>
        <v>0</v>
      </c>
      <c r="Z117" s="115">
        <f t="shared" ref="Z117:Z180" si="54">SQRT(X117^2+Y117^2)</f>
        <v>1</v>
      </c>
      <c r="AA117" s="115">
        <f t="shared" si="31"/>
        <v>1.5794945808052919E-4</v>
      </c>
      <c r="AB117" s="115">
        <f t="shared" ref="AB117:AB180" si="55">(LOG10(P117)-LOG10(W117))^2</f>
        <v>0</v>
      </c>
      <c r="AC117" s="115">
        <f t="shared" ref="AC117:AC180" si="56">(LOG10(Q117)-LOG10(Z117))^2</f>
        <v>0</v>
      </c>
    </row>
    <row r="118" spans="2:29" s="105" customFormat="1">
      <c r="B118" s="106">
        <f t="shared" si="32"/>
        <v>-5.6800000000000281</v>
      </c>
      <c r="C118" s="115">
        <f t="shared" si="33"/>
        <v>2.0892961308539005E-6</v>
      </c>
      <c r="D118" s="115">
        <f t="shared" si="34"/>
        <v>2775861.4612447093</v>
      </c>
      <c r="E118" s="115">
        <f t="shared" si="35"/>
        <v>1</v>
      </c>
      <c r="F118" s="115">
        <f t="shared" si="36"/>
        <v>1</v>
      </c>
      <c r="G118" s="115">
        <f t="shared" si="37"/>
        <v>2768735.6180623365</v>
      </c>
      <c r="H118" s="115">
        <f t="shared" si="38"/>
        <v>1</v>
      </c>
      <c r="I118" s="115">
        <f t="shared" si="39"/>
        <v>1</v>
      </c>
      <c r="J118" s="115">
        <f t="shared" si="40"/>
        <v>1.2461250594736108E-6</v>
      </c>
      <c r="K118" s="115">
        <f t="shared" si="41"/>
        <v>0</v>
      </c>
      <c r="L118" s="115">
        <f t="shared" si="42"/>
        <v>0</v>
      </c>
      <c r="M118" s="111"/>
      <c r="N118" s="123">
        <f t="shared" si="30"/>
        <v>1.3127434751728385E-5</v>
      </c>
      <c r="O118" s="115">
        <f t="shared" si="43"/>
        <v>2656.1314428864016</v>
      </c>
      <c r="P118" s="115">
        <f t="shared" si="44"/>
        <v>1</v>
      </c>
      <c r="Q118" s="115">
        <f t="shared" si="45"/>
        <v>1</v>
      </c>
      <c r="R118" s="115">
        <f t="shared" si="46"/>
        <v>2504.323830735083</v>
      </c>
      <c r="S118" s="115">
        <f t="shared" si="47"/>
        <v>623.37196804974747</v>
      </c>
      <c r="T118" s="115">
        <f t="shared" si="48"/>
        <v>2580.7422303937788</v>
      </c>
      <c r="U118" s="115">
        <f t="shared" si="49"/>
        <v>1</v>
      </c>
      <c r="V118" s="115">
        <f t="shared" si="50"/>
        <v>0</v>
      </c>
      <c r="W118" s="115">
        <f t="shared" si="51"/>
        <v>1</v>
      </c>
      <c r="X118" s="115">
        <f t="shared" si="52"/>
        <v>1</v>
      </c>
      <c r="Y118" s="115">
        <f t="shared" si="53"/>
        <v>0</v>
      </c>
      <c r="Z118" s="115">
        <f t="shared" si="54"/>
        <v>1</v>
      </c>
      <c r="AA118" s="115">
        <f t="shared" si="31"/>
        <v>1.5637338577081337E-4</v>
      </c>
      <c r="AB118" s="115">
        <f t="shared" si="55"/>
        <v>0</v>
      </c>
      <c r="AC118" s="115">
        <f t="shared" si="56"/>
        <v>0</v>
      </c>
    </row>
    <row r="119" spans="2:29" s="105" customFormat="1">
      <c r="B119" s="106">
        <f t="shared" si="32"/>
        <v>-5.6600000000000286</v>
      </c>
      <c r="C119" s="115">
        <f t="shared" si="33"/>
        <v>2.1877616239494065E-6</v>
      </c>
      <c r="D119" s="115">
        <f t="shared" si="34"/>
        <v>2767259.7769638202</v>
      </c>
      <c r="E119" s="115">
        <f t="shared" si="35"/>
        <v>1</v>
      </c>
      <c r="F119" s="115">
        <f t="shared" si="36"/>
        <v>1</v>
      </c>
      <c r="G119" s="115">
        <f t="shared" si="37"/>
        <v>2759948.0298815751</v>
      </c>
      <c r="H119" s="115">
        <f t="shared" si="38"/>
        <v>1</v>
      </c>
      <c r="I119" s="115">
        <f t="shared" si="39"/>
        <v>1</v>
      </c>
      <c r="J119" s="115">
        <f t="shared" si="40"/>
        <v>1.3202611847982276E-6</v>
      </c>
      <c r="K119" s="115">
        <f t="shared" si="41"/>
        <v>0</v>
      </c>
      <c r="L119" s="115">
        <f t="shared" si="42"/>
        <v>0</v>
      </c>
      <c r="M119" s="111"/>
      <c r="N119" s="123">
        <f t="shared" si="30"/>
        <v>1.3746111691210261E-5</v>
      </c>
      <c r="O119" s="115">
        <f t="shared" si="43"/>
        <v>2674.912440984061</v>
      </c>
      <c r="P119" s="115">
        <f t="shared" si="44"/>
        <v>1</v>
      </c>
      <c r="Q119" s="115">
        <f t="shared" si="45"/>
        <v>1</v>
      </c>
      <c r="R119" s="115">
        <f t="shared" si="46"/>
        <v>2521.3378937403027</v>
      </c>
      <c r="S119" s="115">
        <f t="shared" si="47"/>
        <v>630.2427951209155</v>
      </c>
      <c r="T119" s="115">
        <f t="shared" si="48"/>
        <v>2598.9133797055665</v>
      </c>
      <c r="U119" s="115">
        <f t="shared" si="49"/>
        <v>1</v>
      </c>
      <c r="V119" s="115">
        <f t="shared" si="50"/>
        <v>0</v>
      </c>
      <c r="W119" s="115">
        <f t="shared" si="51"/>
        <v>1</v>
      </c>
      <c r="X119" s="115">
        <f t="shared" si="52"/>
        <v>1</v>
      </c>
      <c r="Y119" s="115">
        <f t="shared" si="53"/>
        <v>0</v>
      </c>
      <c r="Z119" s="115">
        <f t="shared" si="54"/>
        <v>1</v>
      </c>
      <c r="AA119" s="115">
        <f t="shared" si="31"/>
        <v>1.5669445794532598E-4</v>
      </c>
      <c r="AB119" s="115">
        <f t="shared" si="55"/>
        <v>0</v>
      </c>
      <c r="AC119" s="115">
        <f t="shared" si="56"/>
        <v>0</v>
      </c>
    </row>
    <row r="120" spans="2:29" s="105" customFormat="1">
      <c r="B120" s="106">
        <f t="shared" si="32"/>
        <v>-5.640000000000029</v>
      </c>
      <c r="C120" s="115">
        <f t="shared" si="33"/>
        <v>2.2908676527676159E-6</v>
      </c>
      <c r="D120" s="115">
        <f t="shared" si="34"/>
        <v>2758596.4217173536</v>
      </c>
      <c r="E120" s="115">
        <f t="shared" si="35"/>
        <v>1</v>
      </c>
      <c r="F120" s="115">
        <f t="shared" si="36"/>
        <v>1</v>
      </c>
      <c r="G120" s="115">
        <f t="shared" si="37"/>
        <v>2751206.4831394283</v>
      </c>
      <c r="H120" s="115">
        <f t="shared" si="38"/>
        <v>1</v>
      </c>
      <c r="I120" s="115">
        <f t="shared" si="39"/>
        <v>1</v>
      </c>
      <c r="J120" s="115">
        <f t="shared" si="40"/>
        <v>1.3571837932760485E-6</v>
      </c>
      <c r="K120" s="115">
        <f t="shared" si="41"/>
        <v>0</v>
      </c>
      <c r="L120" s="115">
        <f t="shared" si="42"/>
        <v>0</v>
      </c>
      <c r="M120" s="111"/>
      <c r="N120" s="123">
        <f t="shared" si="30"/>
        <v>1.439394597656247E-5</v>
      </c>
      <c r="O120" s="115">
        <f t="shared" si="43"/>
        <v>2694.0001941896967</v>
      </c>
      <c r="P120" s="115">
        <f t="shared" si="44"/>
        <v>1</v>
      </c>
      <c r="Q120" s="115">
        <f t="shared" si="45"/>
        <v>1</v>
      </c>
      <c r="R120" s="115">
        <f t="shared" si="46"/>
        <v>2538.1703273398607</v>
      </c>
      <c r="S120" s="115">
        <f t="shared" si="47"/>
        <v>637.14624452954774</v>
      </c>
      <c r="T120" s="115">
        <f t="shared" si="48"/>
        <v>2616.9187888634683</v>
      </c>
      <c r="U120" s="115">
        <f t="shared" si="49"/>
        <v>1</v>
      </c>
      <c r="V120" s="115">
        <f t="shared" si="50"/>
        <v>0</v>
      </c>
      <c r="W120" s="115">
        <f t="shared" si="51"/>
        <v>1</v>
      </c>
      <c r="X120" s="115">
        <f t="shared" si="52"/>
        <v>1</v>
      </c>
      <c r="Y120" s="115">
        <f t="shared" si="53"/>
        <v>0</v>
      </c>
      <c r="Z120" s="115">
        <f t="shared" si="54"/>
        <v>1</v>
      </c>
      <c r="AA120" s="115">
        <f t="shared" si="31"/>
        <v>1.5894596371201263E-4</v>
      </c>
      <c r="AB120" s="115">
        <f t="shared" si="55"/>
        <v>0</v>
      </c>
      <c r="AC120" s="115">
        <f t="shared" si="56"/>
        <v>0</v>
      </c>
    </row>
    <row r="121" spans="2:29" s="105" customFormat="1">
      <c r="B121" s="106">
        <f t="shared" si="32"/>
        <v>-5.6200000000000294</v>
      </c>
      <c r="C121" s="115">
        <f t="shared" si="33"/>
        <v>2.3988329190193254E-6</v>
      </c>
      <c r="D121" s="115">
        <f t="shared" si="34"/>
        <v>2749871.3104378656</v>
      </c>
      <c r="E121" s="115">
        <f t="shared" si="35"/>
        <v>1</v>
      </c>
      <c r="F121" s="115">
        <f t="shared" si="36"/>
        <v>1</v>
      </c>
      <c r="G121" s="115">
        <f t="shared" si="37"/>
        <v>2742512.1430961918</v>
      </c>
      <c r="H121" s="115">
        <f t="shared" si="38"/>
        <v>1</v>
      </c>
      <c r="I121" s="115">
        <f t="shared" si="39"/>
        <v>1</v>
      </c>
      <c r="J121" s="115">
        <f t="shared" si="40"/>
        <v>1.3544556545013723E-6</v>
      </c>
      <c r="K121" s="115">
        <f t="shared" si="41"/>
        <v>0</v>
      </c>
      <c r="L121" s="115">
        <f t="shared" si="42"/>
        <v>0</v>
      </c>
      <c r="M121" s="111"/>
      <c r="N121" s="123">
        <f t="shared" si="30"/>
        <v>1.5072311751160944E-5</v>
      </c>
      <c r="O121" s="115">
        <f t="shared" si="43"/>
        <v>2713.4005846795394</v>
      </c>
      <c r="P121" s="115">
        <f t="shared" si="44"/>
        <v>1</v>
      </c>
      <c r="Q121" s="115">
        <f t="shared" si="45"/>
        <v>1</v>
      </c>
      <c r="R121" s="115">
        <f t="shared" si="46"/>
        <v>2554.8032790658804</v>
      </c>
      <c r="S121" s="115">
        <f t="shared" si="47"/>
        <v>644.14302777096952</v>
      </c>
      <c r="T121" s="115">
        <f t="shared" si="48"/>
        <v>2634.7561623330016</v>
      </c>
      <c r="U121" s="115">
        <f t="shared" si="49"/>
        <v>1</v>
      </c>
      <c r="V121" s="115">
        <f t="shared" si="50"/>
        <v>0</v>
      </c>
      <c r="W121" s="115">
        <f t="shared" si="51"/>
        <v>1</v>
      </c>
      <c r="X121" s="115">
        <f t="shared" si="52"/>
        <v>1</v>
      </c>
      <c r="Y121" s="115">
        <f t="shared" si="53"/>
        <v>0</v>
      </c>
      <c r="Z121" s="115">
        <f t="shared" si="54"/>
        <v>1</v>
      </c>
      <c r="AA121" s="115">
        <f t="shared" si="31"/>
        <v>1.6316192685218248E-4</v>
      </c>
      <c r="AB121" s="115">
        <f t="shared" si="55"/>
        <v>0</v>
      </c>
      <c r="AC121" s="115">
        <f t="shared" si="56"/>
        <v>0</v>
      </c>
    </row>
    <row r="122" spans="2:29" s="105" customFormat="1">
      <c r="B122" s="106">
        <f t="shared" si="32"/>
        <v>-5.6000000000000298</v>
      </c>
      <c r="C122" s="115">
        <f t="shared" si="33"/>
        <v>2.5118864315094065E-6</v>
      </c>
      <c r="D122" s="115">
        <f t="shared" si="34"/>
        <v>2741084.3659860194</v>
      </c>
      <c r="E122" s="115">
        <f t="shared" si="35"/>
        <v>1</v>
      </c>
      <c r="F122" s="115">
        <f t="shared" si="36"/>
        <v>1</v>
      </c>
      <c r="G122" s="115">
        <f t="shared" si="37"/>
        <v>2733864.5790754664</v>
      </c>
      <c r="H122" s="115">
        <f t="shared" si="38"/>
        <v>1</v>
      </c>
      <c r="I122" s="115">
        <f t="shared" si="39"/>
        <v>1</v>
      </c>
      <c r="J122" s="115">
        <f t="shared" si="40"/>
        <v>1.3119513462827767E-6</v>
      </c>
      <c r="K122" s="115">
        <f t="shared" si="41"/>
        <v>0</v>
      </c>
      <c r="L122" s="115">
        <f t="shared" si="42"/>
        <v>0</v>
      </c>
      <c r="M122" s="111"/>
      <c r="N122" s="123">
        <f t="shared" si="30"/>
        <v>1.5782647919763664E-5</v>
      </c>
      <c r="O122" s="115">
        <f t="shared" si="43"/>
        <v>2733.119624586443</v>
      </c>
      <c r="P122" s="115">
        <f t="shared" si="44"/>
        <v>1</v>
      </c>
      <c r="Q122" s="115">
        <f t="shared" si="45"/>
        <v>1</v>
      </c>
      <c r="R122" s="115">
        <f t="shared" si="46"/>
        <v>2571.2265247874193</v>
      </c>
      <c r="S122" s="115">
        <f t="shared" si="47"/>
        <v>651.29663406567875</v>
      </c>
      <c r="T122" s="115">
        <f t="shared" si="48"/>
        <v>2652.4315537475554</v>
      </c>
      <c r="U122" s="115">
        <f t="shared" si="49"/>
        <v>1</v>
      </c>
      <c r="V122" s="115">
        <f t="shared" si="50"/>
        <v>0</v>
      </c>
      <c r="W122" s="115">
        <f t="shared" si="51"/>
        <v>1</v>
      </c>
      <c r="X122" s="115">
        <f t="shared" si="52"/>
        <v>1</v>
      </c>
      <c r="Y122" s="115">
        <f t="shared" si="53"/>
        <v>0</v>
      </c>
      <c r="Z122" s="115">
        <f t="shared" si="54"/>
        <v>1</v>
      </c>
      <c r="AA122" s="115">
        <f t="shared" si="31"/>
        <v>1.6937603442188E-4</v>
      </c>
      <c r="AB122" s="115">
        <f t="shared" si="55"/>
        <v>0</v>
      </c>
      <c r="AC122" s="115">
        <f t="shared" si="56"/>
        <v>0</v>
      </c>
    </row>
    <row r="123" spans="2:29" s="105" customFormat="1">
      <c r="B123" s="106">
        <f t="shared" si="32"/>
        <v>-5.5800000000000303</v>
      </c>
      <c r="C123" s="115">
        <f t="shared" si="33"/>
        <v>2.6302679918951953E-6</v>
      </c>
      <c r="D123" s="115">
        <f t="shared" si="34"/>
        <v>2732235.5193173327</v>
      </c>
      <c r="E123" s="115">
        <f t="shared" si="35"/>
        <v>1</v>
      </c>
      <c r="F123" s="115">
        <f t="shared" si="36"/>
        <v>1</v>
      </c>
      <c r="G123" s="115">
        <f t="shared" si="37"/>
        <v>2725261.709888346</v>
      </c>
      <c r="H123" s="115">
        <f t="shared" si="38"/>
        <v>1</v>
      </c>
      <c r="I123" s="115">
        <f t="shared" si="39"/>
        <v>1</v>
      </c>
      <c r="J123" s="115">
        <f t="shared" si="40"/>
        <v>1.2319191027958616E-6</v>
      </c>
      <c r="K123" s="115">
        <f t="shared" si="41"/>
        <v>0</v>
      </c>
      <c r="L123" s="115">
        <f t="shared" si="42"/>
        <v>0</v>
      </c>
      <c r="M123" s="111"/>
      <c r="N123" s="123">
        <f t="shared" si="30"/>
        <v>1.6526461200620646E-5</v>
      </c>
      <c r="O123" s="115">
        <f t="shared" si="43"/>
        <v>2753.1634591874522</v>
      </c>
      <c r="P123" s="115">
        <f t="shared" si="44"/>
        <v>1</v>
      </c>
      <c r="Q123" s="115">
        <f t="shared" si="45"/>
        <v>1</v>
      </c>
      <c r="R123" s="115">
        <f t="shared" si="46"/>
        <v>2587.4376899706117</v>
      </c>
      <c r="S123" s="115">
        <f t="shared" si="47"/>
        <v>658.67228228369163</v>
      </c>
      <c r="T123" s="115">
        <f t="shared" si="48"/>
        <v>2669.9593582916691</v>
      </c>
      <c r="U123" s="115">
        <f t="shared" si="49"/>
        <v>1</v>
      </c>
      <c r="V123" s="115">
        <f t="shared" si="50"/>
        <v>0</v>
      </c>
      <c r="W123" s="115">
        <f t="shared" si="51"/>
        <v>1</v>
      </c>
      <c r="X123" s="115">
        <f t="shared" si="52"/>
        <v>1</v>
      </c>
      <c r="Y123" s="115">
        <f t="shared" si="53"/>
        <v>0</v>
      </c>
      <c r="Z123" s="115">
        <f t="shared" si="54"/>
        <v>1</v>
      </c>
      <c r="AA123" s="115">
        <f t="shared" si="31"/>
        <v>1.7761815624536007E-4</v>
      </c>
      <c r="AB123" s="115">
        <f t="shared" si="55"/>
        <v>0</v>
      </c>
      <c r="AC123" s="115">
        <f t="shared" si="56"/>
        <v>0</v>
      </c>
    </row>
    <row r="124" spans="2:29" s="105" customFormat="1">
      <c r="B124" s="106">
        <f t="shared" si="32"/>
        <v>-5.5600000000000307</v>
      </c>
      <c r="C124" s="115">
        <f t="shared" si="33"/>
        <v>2.7542287033379702E-6</v>
      </c>
      <c r="D124" s="115">
        <f t="shared" si="34"/>
        <v>2723324.7096498464</v>
      </c>
      <c r="E124" s="115">
        <f t="shared" si="35"/>
        <v>1</v>
      </c>
      <c r="F124" s="115">
        <f t="shared" si="36"/>
        <v>1</v>
      </c>
      <c r="G124" s="115">
        <f t="shared" si="37"/>
        <v>2716699.7774108062</v>
      </c>
      <c r="H124" s="115">
        <f t="shared" si="38"/>
        <v>1</v>
      </c>
      <c r="I124" s="115">
        <f t="shared" si="39"/>
        <v>1</v>
      </c>
      <c r="J124" s="115">
        <f t="shared" si="40"/>
        <v>1.1188972729030606E-6</v>
      </c>
      <c r="K124" s="115">
        <f t="shared" si="41"/>
        <v>0</v>
      </c>
      <c r="L124" s="115">
        <f t="shared" si="42"/>
        <v>0</v>
      </c>
      <c r="M124" s="111"/>
      <c r="N124" s="123">
        <f t="shared" si="30"/>
        <v>1.7305329321425416E-5</v>
      </c>
      <c r="O124" s="115">
        <f t="shared" si="43"/>
        <v>2773.5383701749383</v>
      </c>
      <c r="P124" s="115">
        <f t="shared" si="44"/>
        <v>1</v>
      </c>
      <c r="Q124" s="115">
        <f t="shared" si="45"/>
        <v>1</v>
      </c>
      <c r="R124" s="115">
        <f t="shared" si="46"/>
        <v>2603.4423164673312</v>
      </c>
      <c r="S124" s="115">
        <f t="shared" si="47"/>
        <v>666.33588666696789</v>
      </c>
      <c r="T124" s="115">
        <f t="shared" si="48"/>
        <v>2687.3621655878537</v>
      </c>
      <c r="U124" s="115">
        <f t="shared" si="49"/>
        <v>1</v>
      </c>
      <c r="V124" s="115">
        <f t="shared" si="50"/>
        <v>0</v>
      </c>
      <c r="W124" s="115">
        <f t="shared" si="51"/>
        <v>1</v>
      </c>
      <c r="X124" s="115">
        <f t="shared" si="52"/>
        <v>1</v>
      </c>
      <c r="Y124" s="115">
        <f t="shared" si="53"/>
        <v>0</v>
      </c>
      <c r="Z124" s="115">
        <f t="shared" si="54"/>
        <v>1</v>
      </c>
      <c r="AA124" s="115">
        <f t="shared" si="31"/>
        <v>1.8790871171770981E-4</v>
      </c>
      <c r="AB124" s="115">
        <f t="shared" si="55"/>
        <v>0</v>
      </c>
      <c r="AC124" s="115">
        <f t="shared" si="56"/>
        <v>0</v>
      </c>
    </row>
    <row r="125" spans="2:29" s="105" customFormat="1">
      <c r="B125" s="106">
        <f t="shared" si="32"/>
        <v>-5.5400000000000311</v>
      </c>
      <c r="C125" s="115">
        <f t="shared" si="33"/>
        <v>2.8840315031263945E-6</v>
      </c>
      <c r="D125" s="115">
        <f t="shared" si="34"/>
        <v>2714351.8846325814</v>
      </c>
      <c r="E125" s="115">
        <f t="shared" si="35"/>
        <v>1</v>
      </c>
      <c r="F125" s="115">
        <f t="shared" si="36"/>
        <v>1</v>
      </c>
      <c r="G125" s="115">
        <f t="shared" si="37"/>
        <v>2708173.3511908907</v>
      </c>
      <c r="H125" s="115">
        <f t="shared" si="38"/>
        <v>1</v>
      </c>
      <c r="I125" s="115">
        <f t="shared" si="39"/>
        <v>1</v>
      </c>
      <c r="J125" s="115">
        <f t="shared" si="40"/>
        <v>9.7948238363798061E-7</v>
      </c>
      <c r="K125" s="115">
        <f t="shared" si="41"/>
        <v>0</v>
      </c>
      <c r="L125" s="115">
        <f t="shared" si="42"/>
        <v>0</v>
      </c>
      <c r="M125" s="111"/>
      <c r="N125" s="123">
        <f t="shared" si="30"/>
        <v>1.8120904365886821E-5</v>
      </c>
      <c r="O125" s="115">
        <f t="shared" si="43"/>
        <v>2794.2507790137142</v>
      </c>
      <c r="P125" s="115">
        <f t="shared" si="44"/>
        <v>1</v>
      </c>
      <c r="Q125" s="115">
        <f t="shared" si="45"/>
        <v>1</v>
      </c>
      <c r="R125" s="115">
        <f t="shared" si="46"/>
        <v>2619.253789012686</v>
      </c>
      <c r="S125" s="115">
        <f t="shared" si="47"/>
        <v>674.35305973950892</v>
      </c>
      <c r="T125" s="115">
        <f t="shared" si="48"/>
        <v>2704.6704901775647</v>
      </c>
      <c r="U125" s="115">
        <f t="shared" si="49"/>
        <v>1</v>
      </c>
      <c r="V125" s="115">
        <f t="shared" si="50"/>
        <v>0</v>
      </c>
      <c r="W125" s="115">
        <f t="shared" si="51"/>
        <v>1</v>
      </c>
      <c r="X125" s="115">
        <f t="shared" si="52"/>
        <v>1</v>
      </c>
      <c r="Y125" s="115">
        <f t="shared" si="53"/>
        <v>0</v>
      </c>
      <c r="Z125" s="115">
        <f t="shared" si="54"/>
        <v>1</v>
      </c>
      <c r="AA125" s="115">
        <f t="shared" si="31"/>
        <v>2.0025131278210033E-4</v>
      </c>
      <c r="AB125" s="115">
        <f t="shared" si="55"/>
        <v>0</v>
      </c>
      <c r="AC125" s="115">
        <f t="shared" si="56"/>
        <v>0</v>
      </c>
    </row>
    <row r="126" spans="2:29" s="105" customFormat="1">
      <c r="B126" s="106">
        <f t="shared" si="32"/>
        <v>-5.5200000000000315</v>
      </c>
      <c r="C126" s="115">
        <f t="shared" si="33"/>
        <v>3.0199517204017944E-6</v>
      </c>
      <c r="D126" s="115">
        <f t="shared" si="34"/>
        <v>2705317.0005147532</v>
      </c>
      <c r="E126" s="115">
        <f t="shared" si="35"/>
        <v>1</v>
      </c>
      <c r="F126" s="115">
        <f t="shared" si="36"/>
        <v>1</v>
      </c>
      <c r="G126" s="115">
        <f t="shared" si="37"/>
        <v>2699675.3663266343</v>
      </c>
      <c r="H126" s="115">
        <f t="shared" si="38"/>
        <v>1</v>
      </c>
      <c r="I126" s="115">
        <f t="shared" si="39"/>
        <v>1</v>
      </c>
      <c r="J126" s="115">
        <f t="shared" si="40"/>
        <v>8.2195606493266607E-7</v>
      </c>
      <c r="K126" s="115">
        <f t="shared" si="41"/>
        <v>0</v>
      </c>
      <c r="L126" s="115">
        <f t="shared" si="42"/>
        <v>0</v>
      </c>
      <c r="M126" s="111"/>
      <c r="N126" s="123">
        <f t="shared" si="30"/>
        <v>1.897491627802027E-5</v>
      </c>
      <c r="O126" s="115">
        <f t="shared" si="43"/>
        <v>2815.307250386431</v>
      </c>
      <c r="P126" s="115">
        <f t="shared" si="44"/>
        <v>1</v>
      </c>
      <c r="Q126" s="115">
        <f t="shared" si="45"/>
        <v>1</v>
      </c>
      <c r="R126" s="115">
        <f t="shared" si="46"/>
        <v>2634.8931388876631</v>
      </c>
      <c r="S126" s="115">
        <f t="shared" si="47"/>
        <v>682.7881705174525</v>
      </c>
      <c r="T126" s="115">
        <f t="shared" si="48"/>
        <v>2721.922397710091</v>
      </c>
      <c r="U126" s="115">
        <f t="shared" si="49"/>
        <v>1</v>
      </c>
      <c r="V126" s="115">
        <f t="shared" si="50"/>
        <v>0</v>
      </c>
      <c r="W126" s="115">
        <f t="shared" si="51"/>
        <v>1</v>
      </c>
      <c r="X126" s="115">
        <f t="shared" si="52"/>
        <v>1</v>
      </c>
      <c r="Y126" s="115">
        <f t="shared" si="53"/>
        <v>0</v>
      </c>
      <c r="Z126" s="115">
        <f t="shared" si="54"/>
        <v>1</v>
      </c>
      <c r="AA126" s="115">
        <f t="shared" si="31"/>
        <v>2.1462424397903634E-4</v>
      </c>
      <c r="AB126" s="115">
        <f t="shared" si="55"/>
        <v>0</v>
      </c>
      <c r="AC126" s="115">
        <f t="shared" si="56"/>
        <v>0</v>
      </c>
    </row>
    <row r="127" spans="2:29" s="105" customFormat="1">
      <c r="B127" s="106">
        <f t="shared" si="32"/>
        <v>-5.500000000000032</v>
      </c>
      <c r="C127" s="115">
        <f t="shared" si="33"/>
        <v>3.1622776601681408E-6</v>
      </c>
      <c r="D127" s="115">
        <f t="shared" si="34"/>
        <v>2696220.0223156428</v>
      </c>
      <c r="E127" s="115">
        <f t="shared" si="35"/>
        <v>1</v>
      </c>
      <c r="F127" s="115">
        <f t="shared" si="36"/>
        <v>1</v>
      </c>
      <c r="G127" s="115">
        <f t="shared" si="37"/>
        <v>2691197.1960644419</v>
      </c>
      <c r="H127" s="115">
        <f t="shared" si="38"/>
        <v>1</v>
      </c>
      <c r="I127" s="115">
        <f t="shared" si="39"/>
        <v>1</v>
      </c>
      <c r="J127" s="115">
        <f t="shared" si="40"/>
        <v>6.5578874139448512E-7</v>
      </c>
      <c r="K127" s="115">
        <f t="shared" si="41"/>
        <v>0</v>
      </c>
      <c r="L127" s="115">
        <f t="shared" si="42"/>
        <v>0</v>
      </c>
      <c r="M127" s="111"/>
      <c r="N127" s="123">
        <f t="shared" si="30"/>
        <v>1.9869176531590702E-5</v>
      </c>
      <c r="O127" s="115">
        <f t="shared" si="43"/>
        <v>2836.7144957295718</v>
      </c>
      <c r="P127" s="115">
        <f t="shared" si="44"/>
        <v>1</v>
      </c>
      <c r="Q127" s="115">
        <f t="shared" si="45"/>
        <v>1</v>
      </c>
      <c r="R127" s="115">
        <f t="shared" si="46"/>
        <v>2650.38874389377</v>
      </c>
      <c r="S127" s="115">
        <f t="shared" si="47"/>
        <v>691.70347060736856</v>
      </c>
      <c r="T127" s="115">
        <f t="shared" si="48"/>
        <v>2739.1630446194827</v>
      </c>
      <c r="U127" s="115">
        <f t="shared" si="49"/>
        <v>1</v>
      </c>
      <c r="V127" s="115">
        <f t="shared" si="50"/>
        <v>0</v>
      </c>
      <c r="W127" s="115">
        <f t="shared" si="51"/>
        <v>1</v>
      </c>
      <c r="X127" s="115">
        <f t="shared" si="52"/>
        <v>1</v>
      </c>
      <c r="Y127" s="115">
        <f t="shared" si="53"/>
        <v>0</v>
      </c>
      <c r="Z127" s="115">
        <f t="shared" si="54"/>
        <v>1</v>
      </c>
      <c r="AA127" s="115">
        <f t="shared" si="31"/>
        <v>2.3097142840116839E-4</v>
      </c>
      <c r="AB127" s="115">
        <f t="shared" si="55"/>
        <v>0</v>
      </c>
      <c r="AC127" s="115">
        <f t="shared" si="56"/>
        <v>0</v>
      </c>
    </row>
    <row r="128" spans="2:29" s="105" customFormat="1">
      <c r="B128" s="106">
        <f t="shared" si="32"/>
        <v>-5.4800000000000324</v>
      </c>
      <c r="C128" s="115">
        <f t="shared" si="33"/>
        <v>3.3113112148256608E-6</v>
      </c>
      <c r="D128" s="115">
        <f t="shared" si="34"/>
        <v>2687060.9239951326</v>
      </c>
      <c r="E128" s="115">
        <f t="shared" si="35"/>
        <v>1</v>
      </c>
      <c r="F128" s="115">
        <f t="shared" si="36"/>
        <v>1</v>
      </c>
      <c r="G128" s="115">
        <f t="shared" si="37"/>
        <v>2682728.7596352487</v>
      </c>
      <c r="H128" s="115">
        <f t="shared" si="38"/>
        <v>1</v>
      </c>
      <c r="I128" s="115">
        <f t="shared" si="39"/>
        <v>1</v>
      </c>
      <c r="J128" s="115">
        <f t="shared" si="40"/>
        <v>4.9104817384833535E-7</v>
      </c>
      <c r="K128" s="115">
        <f t="shared" si="41"/>
        <v>0</v>
      </c>
      <c r="L128" s="115">
        <f t="shared" si="42"/>
        <v>0</v>
      </c>
      <c r="M128" s="111"/>
      <c r="N128" s="123">
        <f t="shared" si="30"/>
        <v>2.0805581972491579E-5</v>
      </c>
      <c r="O128" s="115">
        <f t="shared" si="43"/>
        <v>2858.4793768626419</v>
      </c>
      <c r="P128" s="115">
        <f t="shared" si="44"/>
        <v>1</v>
      </c>
      <c r="Q128" s="115">
        <f t="shared" si="45"/>
        <v>1</v>
      </c>
      <c r="R128" s="115">
        <f t="shared" si="46"/>
        <v>2665.7759439910069</v>
      </c>
      <c r="S128" s="115">
        <f t="shared" si="47"/>
        <v>701.1582954299455</v>
      </c>
      <c r="T128" s="115">
        <f t="shared" si="48"/>
        <v>2756.4441475951171</v>
      </c>
      <c r="U128" s="115">
        <f t="shared" si="49"/>
        <v>1</v>
      </c>
      <c r="V128" s="115">
        <f t="shared" si="50"/>
        <v>0</v>
      </c>
      <c r="W128" s="115">
        <f t="shared" si="51"/>
        <v>1</v>
      </c>
      <c r="X128" s="115">
        <f t="shared" si="52"/>
        <v>1</v>
      </c>
      <c r="Y128" s="115">
        <f t="shared" si="53"/>
        <v>0</v>
      </c>
      <c r="Z128" s="115">
        <f t="shared" si="54"/>
        <v>1</v>
      </c>
      <c r="AA128" s="115">
        <f t="shared" si="31"/>
        <v>2.4919357255571132E-4</v>
      </c>
      <c r="AB128" s="115">
        <f t="shared" si="55"/>
        <v>0</v>
      </c>
      <c r="AC128" s="115">
        <f t="shared" si="56"/>
        <v>0</v>
      </c>
    </row>
    <row r="129" spans="2:29" s="105" customFormat="1">
      <c r="B129" s="106">
        <f t="shared" si="32"/>
        <v>-5.4600000000000328</v>
      </c>
      <c r="C129" s="115">
        <f t="shared" si="33"/>
        <v>3.4673685045250475E-6</v>
      </c>
      <c r="D129" s="115">
        <f t="shared" si="34"/>
        <v>2677839.6886247164</v>
      </c>
      <c r="E129" s="115">
        <f t="shared" si="35"/>
        <v>1</v>
      </c>
      <c r="F129" s="115">
        <f t="shared" si="36"/>
        <v>1</v>
      </c>
      <c r="G129" s="115">
        <f t="shared" si="37"/>
        <v>2674258.66479654</v>
      </c>
      <c r="H129" s="115">
        <f t="shared" si="38"/>
        <v>1</v>
      </c>
      <c r="I129" s="115">
        <f t="shared" si="39"/>
        <v>1</v>
      </c>
      <c r="J129" s="115">
        <f t="shared" si="40"/>
        <v>3.3774971700391858E-7</v>
      </c>
      <c r="K129" s="115">
        <f t="shared" si="41"/>
        <v>0</v>
      </c>
      <c r="L129" s="115">
        <f t="shared" si="42"/>
        <v>0</v>
      </c>
      <c r="M129" s="111"/>
      <c r="N129" s="123">
        <f t="shared" si="30"/>
        <v>2.1786118842209034E-5</v>
      </c>
      <c r="O129" s="115">
        <f t="shared" si="43"/>
        <v>2880.6089097129766</v>
      </c>
      <c r="P129" s="115">
        <f t="shared" si="44"/>
        <v>1</v>
      </c>
      <c r="Q129" s="115">
        <f t="shared" si="45"/>
        <v>1</v>
      </c>
      <c r="R129" s="115">
        <f t="shared" si="46"/>
        <v>2681.096590862945</v>
      </c>
      <c r="S129" s="115">
        <f t="shared" si="47"/>
        <v>711.20834297326894</v>
      </c>
      <c r="T129" s="115">
        <f t="shared" si="48"/>
        <v>2773.8233968029922</v>
      </c>
      <c r="U129" s="115">
        <f t="shared" si="49"/>
        <v>1</v>
      </c>
      <c r="V129" s="115">
        <f t="shared" si="50"/>
        <v>0</v>
      </c>
      <c r="W129" s="115">
        <f t="shared" si="51"/>
        <v>1</v>
      </c>
      <c r="X129" s="115">
        <f t="shared" si="52"/>
        <v>1</v>
      </c>
      <c r="Y129" s="115">
        <f t="shared" si="53"/>
        <v>0</v>
      </c>
      <c r="Z129" s="115">
        <f t="shared" si="54"/>
        <v>1</v>
      </c>
      <c r="AA129" s="115">
        <f t="shared" si="31"/>
        <v>2.6914018670183668E-4</v>
      </c>
      <c r="AB129" s="115">
        <f t="shared" si="55"/>
        <v>0</v>
      </c>
      <c r="AC129" s="115">
        <f t="shared" si="56"/>
        <v>0</v>
      </c>
    </row>
    <row r="130" spans="2:29" s="105" customFormat="1">
      <c r="B130" s="106">
        <f t="shared" si="32"/>
        <v>-5.4400000000000333</v>
      </c>
      <c r="C130" s="115">
        <f t="shared" si="33"/>
        <v>3.6307805477007312E-6</v>
      </c>
      <c r="D130" s="115">
        <f t="shared" si="34"/>
        <v>2668556.308559041</v>
      </c>
      <c r="E130" s="115">
        <f t="shared" si="35"/>
        <v>1</v>
      </c>
      <c r="F130" s="115">
        <f t="shared" si="36"/>
        <v>1</v>
      </c>
      <c r="G130" s="115">
        <f t="shared" si="37"/>
        <v>2665774.3834166671</v>
      </c>
      <c r="H130" s="115">
        <f t="shared" si="38"/>
        <v>1</v>
      </c>
      <c r="I130" s="115">
        <f t="shared" si="39"/>
        <v>1</v>
      </c>
      <c r="J130" s="115">
        <f t="shared" si="40"/>
        <v>2.0519165808158707E-7</v>
      </c>
      <c r="K130" s="115">
        <f t="shared" si="41"/>
        <v>0</v>
      </c>
      <c r="L130" s="115">
        <f t="shared" si="42"/>
        <v>0</v>
      </c>
      <c r="M130" s="111"/>
      <c r="N130" s="123">
        <f t="shared" si="30"/>
        <v>2.2812866990906684E-5</v>
      </c>
      <c r="O130" s="115">
        <f t="shared" si="43"/>
        <v>2903.1102681388147</v>
      </c>
      <c r="P130" s="115">
        <f t="shared" si="44"/>
        <v>1</v>
      </c>
      <c r="Q130" s="115">
        <f t="shared" si="45"/>
        <v>1</v>
      </c>
      <c r="R130" s="115">
        <f t="shared" si="46"/>
        <v>2696.39854754814</v>
      </c>
      <c r="S130" s="115">
        <f t="shared" si="47"/>
        <v>721.90502842124727</v>
      </c>
      <c r="T130" s="115">
        <f t="shared" si="48"/>
        <v>2791.3638238824406</v>
      </c>
      <c r="U130" s="115">
        <f t="shared" si="49"/>
        <v>1</v>
      </c>
      <c r="V130" s="115">
        <f t="shared" si="50"/>
        <v>0</v>
      </c>
      <c r="W130" s="115">
        <f t="shared" si="51"/>
        <v>1</v>
      </c>
      <c r="X130" s="115">
        <f t="shared" si="52"/>
        <v>1</v>
      </c>
      <c r="Y130" s="115">
        <f t="shared" si="53"/>
        <v>0</v>
      </c>
      <c r="Z130" s="115">
        <f t="shared" si="54"/>
        <v>1</v>
      </c>
      <c r="AA130" s="115">
        <f t="shared" si="31"/>
        <v>2.9060314493330593E-4</v>
      </c>
      <c r="AB130" s="115">
        <f t="shared" si="55"/>
        <v>0</v>
      </c>
      <c r="AC130" s="115">
        <f t="shared" si="56"/>
        <v>0</v>
      </c>
    </row>
    <row r="131" spans="2:29" s="105" customFormat="1">
      <c r="B131" s="106">
        <f t="shared" si="32"/>
        <v>-5.4200000000000337</v>
      </c>
      <c r="C131" s="115">
        <f t="shared" si="33"/>
        <v>3.8018939632053159E-6</v>
      </c>
      <c r="D131" s="115">
        <f t="shared" si="34"/>
        <v>2659210.7856078548</v>
      </c>
      <c r="E131" s="115">
        <f t="shared" si="35"/>
        <v>1</v>
      </c>
      <c r="F131" s="115">
        <f t="shared" si="36"/>
        <v>1</v>
      </c>
      <c r="G131" s="115">
        <f t="shared" si="37"/>
        <v>2657262.4572683605</v>
      </c>
      <c r="H131" s="115">
        <f t="shared" si="38"/>
        <v>1</v>
      </c>
      <c r="I131" s="115">
        <f t="shared" si="39"/>
        <v>1</v>
      </c>
      <c r="J131" s="115">
        <f t="shared" si="40"/>
        <v>1.0132245012370956E-7</v>
      </c>
      <c r="K131" s="115">
        <f t="shared" si="41"/>
        <v>0</v>
      </c>
      <c r="L131" s="115">
        <f t="shared" si="42"/>
        <v>0</v>
      </c>
      <c r="M131" s="111"/>
      <c r="N131" s="123">
        <f t="shared" si="30"/>
        <v>2.3888004289066409E-5</v>
      </c>
      <c r="O131" s="115">
        <f t="shared" si="43"/>
        <v>2925.9907878532881</v>
      </c>
      <c r="P131" s="115">
        <f t="shared" si="44"/>
        <v>1</v>
      </c>
      <c r="Q131" s="115">
        <f t="shared" si="45"/>
        <v>1</v>
      </c>
      <c r="R131" s="115">
        <f t="shared" si="46"/>
        <v>2711.7351513999656</v>
      </c>
      <c r="S131" s="115">
        <f t="shared" si="47"/>
        <v>733.29490988328848</v>
      </c>
      <c r="T131" s="115">
        <f t="shared" si="48"/>
        <v>2809.1331325159608</v>
      </c>
      <c r="U131" s="115">
        <f t="shared" si="49"/>
        <v>1</v>
      </c>
      <c r="V131" s="115">
        <f t="shared" si="50"/>
        <v>0</v>
      </c>
      <c r="W131" s="115">
        <f t="shared" si="51"/>
        <v>1</v>
      </c>
      <c r="X131" s="115">
        <f t="shared" si="52"/>
        <v>1</v>
      </c>
      <c r="Y131" s="115">
        <f t="shared" si="53"/>
        <v>0</v>
      </c>
      <c r="Z131" s="115">
        <f t="shared" si="54"/>
        <v>1</v>
      </c>
      <c r="AA131" s="115">
        <f t="shared" si="31"/>
        <v>3.1331238630781088E-4</v>
      </c>
      <c r="AB131" s="115">
        <f t="shared" si="55"/>
        <v>0</v>
      </c>
      <c r="AC131" s="115">
        <f t="shared" si="56"/>
        <v>0</v>
      </c>
    </row>
    <row r="132" spans="2:29" s="105" customFormat="1">
      <c r="B132" s="106">
        <f t="shared" si="32"/>
        <v>-5.4000000000000341</v>
      </c>
      <c r="C132" s="115">
        <f t="shared" si="33"/>
        <v>3.981071705534654E-6</v>
      </c>
      <c r="D132" s="115">
        <f t="shared" si="34"/>
        <v>2649803.1312081781</v>
      </c>
      <c r="E132" s="115">
        <f t="shared" si="35"/>
        <v>1</v>
      </c>
      <c r="F132" s="115">
        <f t="shared" si="36"/>
        <v>1</v>
      </c>
      <c r="G132" s="115">
        <f t="shared" si="37"/>
        <v>2648708.7300435156</v>
      </c>
      <c r="H132" s="115">
        <f t="shared" si="38"/>
        <v>1</v>
      </c>
      <c r="I132" s="115">
        <f t="shared" si="39"/>
        <v>1</v>
      </c>
      <c r="J132" s="115">
        <f t="shared" si="40"/>
        <v>3.2186510678472509E-8</v>
      </c>
      <c r="K132" s="115">
        <f t="shared" si="41"/>
        <v>0</v>
      </c>
      <c r="L132" s="115">
        <f t="shared" si="42"/>
        <v>0</v>
      </c>
      <c r="M132" s="111"/>
      <c r="N132" s="123">
        <f t="shared" si="30"/>
        <v>2.5013811247043713E-5</v>
      </c>
      <c r="O132" s="115">
        <f t="shared" si="43"/>
        <v>2949.2579704520822</v>
      </c>
      <c r="P132" s="115">
        <f t="shared" si="44"/>
        <v>1</v>
      </c>
      <c r="Q132" s="115">
        <f t="shared" si="45"/>
        <v>1</v>
      </c>
      <c r="R132" s="115">
        <f t="shared" si="46"/>
        <v>2727.1646502935992</v>
      </c>
      <c r="S132" s="115">
        <f t="shared" si="47"/>
        <v>745.41917835254947</v>
      </c>
      <c r="T132" s="115">
        <f t="shared" si="48"/>
        <v>2827.2029961194507</v>
      </c>
      <c r="U132" s="115">
        <f t="shared" si="49"/>
        <v>1</v>
      </c>
      <c r="V132" s="115">
        <f t="shared" si="50"/>
        <v>0</v>
      </c>
      <c r="W132" s="115">
        <f t="shared" si="51"/>
        <v>1</v>
      </c>
      <c r="X132" s="115">
        <f t="shared" si="52"/>
        <v>1</v>
      </c>
      <c r="Y132" s="115">
        <f t="shared" si="53"/>
        <v>0</v>
      </c>
      <c r="Z132" s="115">
        <f t="shared" si="54"/>
        <v>1</v>
      </c>
      <c r="AA132" s="115">
        <f t="shared" si="31"/>
        <v>3.3693426946616791E-4</v>
      </c>
      <c r="AB132" s="115">
        <f t="shared" si="55"/>
        <v>0</v>
      </c>
      <c r="AC132" s="115">
        <f t="shared" si="56"/>
        <v>0</v>
      </c>
    </row>
    <row r="133" spans="2:29" s="105" customFormat="1">
      <c r="B133" s="106">
        <f t="shared" si="32"/>
        <v>-5.3800000000000345</v>
      </c>
      <c r="C133" s="115">
        <f t="shared" si="33"/>
        <v>4.1686938347030203E-6</v>
      </c>
      <c r="D133" s="115">
        <f t="shared" si="34"/>
        <v>2640333.366596879</v>
      </c>
      <c r="E133" s="115">
        <f t="shared" si="35"/>
        <v>1</v>
      </c>
      <c r="F133" s="115">
        <f t="shared" si="36"/>
        <v>1</v>
      </c>
      <c r="G133" s="115">
        <f t="shared" si="37"/>
        <v>2640098.6005204287</v>
      </c>
      <c r="H133" s="115">
        <f t="shared" si="38"/>
        <v>1</v>
      </c>
      <c r="I133" s="115">
        <f t="shared" si="39"/>
        <v>1</v>
      </c>
      <c r="J133" s="115">
        <f t="shared" si="40"/>
        <v>1.4912841260521734E-9</v>
      </c>
      <c r="K133" s="115">
        <f t="shared" si="41"/>
        <v>0</v>
      </c>
      <c r="L133" s="115">
        <f t="shared" si="42"/>
        <v>0</v>
      </c>
      <c r="M133" s="111"/>
      <c r="N133" s="123">
        <f t="shared" si="30"/>
        <v>2.6192675852336145E-5</v>
      </c>
      <c r="O133" s="115">
        <f t="shared" si="43"/>
        <v>2972.9194875475723</v>
      </c>
      <c r="P133" s="115">
        <f t="shared" si="44"/>
        <v>1</v>
      </c>
      <c r="Q133" s="115">
        <f t="shared" si="45"/>
        <v>1</v>
      </c>
      <c r="R133" s="115">
        <f t="shared" si="46"/>
        <v>2742.749618458377</v>
      </c>
      <c r="S133" s="115">
        <f t="shared" si="47"/>
        <v>758.3132039526555</v>
      </c>
      <c r="T133" s="115">
        <f t="shared" si="48"/>
        <v>2845.6483241684159</v>
      </c>
      <c r="U133" s="115">
        <f t="shared" si="49"/>
        <v>1</v>
      </c>
      <c r="V133" s="115">
        <f t="shared" si="50"/>
        <v>0</v>
      </c>
      <c r="W133" s="115">
        <f t="shared" si="51"/>
        <v>1</v>
      </c>
      <c r="X133" s="115">
        <f t="shared" si="52"/>
        <v>1</v>
      </c>
      <c r="Y133" s="115">
        <f t="shared" si="53"/>
        <v>0</v>
      </c>
      <c r="Z133" s="115">
        <f t="shared" si="54"/>
        <v>1</v>
      </c>
      <c r="AA133" s="115">
        <f t="shared" si="31"/>
        <v>3.6107298232872177E-4</v>
      </c>
      <c r="AB133" s="115">
        <f t="shared" si="55"/>
        <v>0</v>
      </c>
      <c r="AC133" s="115">
        <f t="shared" si="56"/>
        <v>0</v>
      </c>
    </row>
    <row r="134" spans="2:29" s="105" customFormat="1">
      <c r="B134" s="106">
        <f t="shared" si="32"/>
        <v>-5.360000000000035</v>
      </c>
      <c r="C134" s="115">
        <f t="shared" si="33"/>
        <v>4.3651583224013017E-6</v>
      </c>
      <c r="D134" s="115">
        <f t="shared" si="34"/>
        <v>2630801.5229832437</v>
      </c>
      <c r="E134" s="115">
        <f t="shared" si="35"/>
        <v>1</v>
      </c>
      <c r="F134" s="115">
        <f t="shared" si="36"/>
        <v>1</v>
      </c>
      <c r="G134" s="115">
        <f t="shared" si="37"/>
        <v>2631417.2908697296</v>
      </c>
      <c r="H134" s="115">
        <f t="shared" si="38"/>
        <v>1</v>
      </c>
      <c r="I134" s="115">
        <f t="shared" si="39"/>
        <v>1</v>
      </c>
      <c r="J134" s="115">
        <f t="shared" si="40"/>
        <v>1.0330584243212377E-8</v>
      </c>
      <c r="K134" s="115">
        <f t="shared" si="41"/>
        <v>0</v>
      </c>
      <c r="L134" s="115">
        <f t="shared" si="42"/>
        <v>0</v>
      </c>
      <c r="M134" s="111"/>
      <c r="N134" s="123">
        <f t="shared" si="30"/>
        <v>2.7427098634824551E-5</v>
      </c>
      <c r="O134" s="115">
        <f t="shared" si="43"/>
        <v>2996.9831850122973</v>
      </c>
      <c r="P134" s="115">
        <f t="shared" si="44"/>
        <v>1</v>
      </c>
      <c r="Q134" s="115">
        <f t="shared" si="45"/>
        <v>1</v>
      </c>
      <c r="R134" s="115">
        <f t="shared" si="46"/>
        <v>2758.5563548152631</v>
      </c>
      <c r="S134" s="115">
        <f t="shared" si="47"/>
        <v>772.00613045334853</v>
      </c>
      <c r="T134" s="115">
        <f t="shared" si="48"/>
        <v>2864.546496070403</v>
      </c>
      <c r="U134" s="115">
        <f t="shared" si="49"/>
        <v>1</v>
      </c>
      <c r="V134" s="115">
        <f t="shared" si="50"/>
        <v>0</v>
      </c>
      <c r="W134" s="115">
        <f t="shared" si="51"/>
        <v>1</v>
      </c>
      <c r="X134" s="115">
        <f t="shared" si="52"/>
        <v>1</v>
      </c>
      <c r="Y134" s="115">
        <f t="shared" si="53"/>
        <v>0</v>
      </c>
      <c r="Z134" s="115">
        <f t="shared" si="54"/>
        <v>1</v>
      </c>
      <c r="AA134" s="115">
        <f t="shared" si="31"/>
        <v>3.8527527846600798E-4</v>
      </c>
      <c r="AB134" s="115">
        <f t="shared" si="55"/>
        <v>0</v>
      </c>
      <c r="AC134" s="115">
        <f t="shared" si="56"/>
        <v>0</v>
      </c>
    </row>
    <row r="135" spans="2:29" s="105" customFormat="1">
      <c r="B135" s="106">
        <f t="shared" si="32"/>
        <v>-5.3400000000000354</v>
      </c>
      <c r="C135" s="115">
        <f t="shared" si="33"/>
        <v>4.570881896148374E-6</v>
      </c>
      <c r="D135" s="115">
        <f t="shared" si="34"/>
        <v>2621207.6417217623</v>
      </c>
      <c r="E135" s="115">
        <f t="shared" si="35"/>
        <v>1</v>
      </c>
      <c r="F135" s="115">
        <f t="shared" si="36"/>
        <v>1</v>
      </c>
      <c r="G135" s="115">
        <f t="shared" si="37"/>
        <v>2622650.1233374733</v>
      </c>
      <c r="H135" s="115">
        <f t="shared" si="38"/>
        <v>1</v>
      </c>
      <c r="I135" s="115">
        <f t="shared" si="39"/>
        <v>1</v>
      </c>
      <c r="J135" s="115">
        <f t="shared" si="40"/>
        <v>5.7088338414029933E-8</v>
      </c>
      <c r="K135" s="115">
        <f t="shared" si="41"/>
        <v>0</v>
      </c>
      <c r="L135" s="115">
        <f t="shared" si="42"/>
        <v>0</v>
      </c>
      <c r="M135" s="111"/>
      <c r="N135" s="123">
        <f t="shared" si="30"/>
        <v>2.871969797073263E-5</v>
      </c>
      <c r="O135" s="115">
        <f t="shared" si="43"/>
        <v>3021.4570873348039</v>
      </c>
      <c r="P135" s="115">
        <f t="shared" si="44"/>
        <v>1</v>
      </c>
      <c r="Q135" s="115">
        <f t="shared" si="45"/>
        <v>1</v>
      </c>
      <c r="R135" s="115">
        <f t="shared" si="46"/>
        <v>2774.6542634471484</v>
      </c>
      <c r="S135" s="115">
        <f t="shared" si="47"/>
        <v>786.52051086211407</v>
      </c>
      <c r="T135" s="115">
        <f t="shared" si="48"/>
        <v>2883.9765594873061</v>
      </c>
      <c r="U135" s="115">
        <f t="shared" si="49"/>
        <v>1</v>
      </c>
      <c r="V135" s="115">
        <f t="shared" si="50"/>
        <v>0</v>
      </c>
      <c r="W135" s="115">
        <f t="shared" si="51"/>
        <v>1</v>
      </c>
      <c r="X135" s="115">
        <f t="shared" si="52"/>
        <v>1</v>
      </c>
      <c r="Y135" s="115">
        <f t="shared" si="53"/>
        <v>0</v>
      </c>
      <c r="Z135" s="115">
        <f t="shared" si="54"/>
        <v>1</v>
      </c>
      <c r="AA135" s="115">
        <f t="shared" si="31"/>
        <v>4.0903866469501037E-4</v>
      </c>
      <c r="AB135" s="115">
        <f t="shared" si="55"/>
        <v>0</v>
      </c>
      <c r="AC135" s="115">
        <f t="shared" si="56"/>
        <v>0</v>
      </c>
    </row>
    <row r="136" spans="2:29" s="105" customFormat="1">
      <c r="B136" s="106">
        <f t="shared" si="32"/>
        <v>-5.3200000000000358</v>
      </c>
      <c r="C136" s="115">
        <f t="shared" si="33"/>
        <v>4.7863009232259811E-6</v>
      </c>
      <c r="D136" s="115">
        <f t="shared" si="34"/>
        <v>2611551.7744847909</v>
      </c>
      <c r="E136" s="115">
        <f t="shared" si="35"/>
        <v>1</v>
      </c>
      <c r="F136" s="115">
        <f t="shared" si="36"/>
        <v>1</v>
      </c>
      <c r="G136" s="115">
        <f t="shared" si="37"/>
        <v>2613782.7980489768</v>
      </c>
      <c r="H136" s="115">
        <f t="shared" si="38"/>
        <v>1</v>
      </c>
      <c r="I136" s="115">
        <f t="shared" si="39"/>
        <v>1</v>
      </c>
      <c r="J136" s="115">
        <f t="shared" si="40"/>
        <v>1.3753358868397318E-7</v>
      </c>
      <c r="K136" s="115">
        <f t="shared" si="41"/>
        <v>0</v>
      </c>
      <c r="L136" s="115">
        <f t="shared" si="42"/>
        <v>0</v>
      </c>
      <c r="M136" s="111"/>
      <c r="N136" s="123">
        <f t="shared" si="30"/>
        <v>3.0073215636553574E-5</v>
      </c>
      <c r="O136" s="115">
        <f t="shared" si="43"/>
        <v>3046.3494020908238</v>
      </c>
      <c r="P136" s="115">
        <f t="shared" si="44"/>
        <v>1</v>
      </c>
      <c r="Q136" s="115">
        <f t="shared" si="45"/>
        <v>1</v>
      </c>
      <c r="R136" s="115">
        <f t="shared" si="46"/>
        <v>2791.1152129933903</v>
      </c>
      <c r="S136" s="115">
        <f t="shared" si="47"/>
        <v>801.87197852468046</v>
      </c>
      <c r="T136" s="115">
        <f t="shared" si="48"/>
        <v>2904.0183887410603</v>
      </c>
      <c r="U136" s="115">
        <f t="shared" si="49"/>
        <v>1</v>
      </c>
      <c r="V136" s="115">
        <f t="shared" si="50"/>
        <v>0</v>
      </c>
      <c r="W136" s="115">
        <f t="shared" si="51"/>
        <v>1</v>
      </c>
      <c r="X136" s="115">
        <f t="shared" si="52"/>
        <v>1</v>
      </c>
      <c r="Y136" s="115">
        <f t="shared" si="53"/>
        <v>0</v>
      </c>
      <c r="Z136" s="115">
        <f t="shared" si="54"/>
        <v>1</v>
      </c>
      <c r="AA136" s="115">
        <f t="shared" si="31"/>
        <v>4.3182300214094727E-4</v>
      </c>
      <c r="AB136" s="115">
        <f t="shared" si="55"/>
        <v>0</v>
      </c>
      <c r="AC136" s="115">
        <f t="shared" si="56"/>
        <v>0</v>
      </c>
    </row>
    <row r="137" spans="2:29" s="105" customFormat="1">
      <c r="B137" s="106">
        <f t="shared" si="32"/>
        <v>-5.3000000000000362</v>
      </c>
      <c r="C137" s="115">
        <f t="shared" si="33"/>
        <v>5.0118723362722998E-6</v>
      </c>
      <c r="D137" s="115">
        <f t="shared" si="34"/>
        <v>2601833.9834352112</v>
      </c>
      <c r="E137" s="115">
        <f t="shared" si="35"/>
        <v>1</v>
      </c>
      <c r="F137" s="115">
        <f t="shared" si="36"/>
        <v>1</v>
      </c>
      <c r="G137" s="115">
        <f t="shared" si="37"/>
        <v>2604801.6644798783</v>
      </c>
      <c r="H137" s="115">
        <f t="shared" si="38"/>
        <v>1</v>
      </c>
      <c r="I137" s="115">
        <f t="shared" si="39"/>
        <v>1</v>
      </c>
      <c r="J137" s="115">
        <f t="shared" si="40"/>
        <v>2.4510308553668612E-7</v>
      </c>
      <c r="K137" s="115">
        <f t="shared" si="41"/>
        <v>0</v>
      </c>
      <c r="L137" s="115">
        <f t="shared" si="42"/>
        <v>0</v>
      </c>
      <c r="M137" s="111"/>
      <c r="N137" s="123">
        <f t="shared" si="30"/>
        <v>3.1490522624725938E-5</v>
      </c>
      <c r="O137" s="115">
        <f t="shared" si="43"/>
        <v>3071.6685245329763</v>
      </c>
      <c r="P137" s="115">
        <f t="shared" si="44"/>
        <v>1</v>
      </c>
      <c r="Q137" s="115">
        <f t="shared" si="45"/>
        <v>1</v>
      </c>
      <c r="R137" s="115">
        <f t="shared" si="46"/>
        <v>2808.0128694784294</v>
      </c>
      <c r="S137" s="115">
        <f t="shared" si="47"/>
        <v>818.06895047111584</v>
      </c>
      <c r="T137" s="115">
        <f t="shared" si="48"/>
        <v>2924.7517985089603</v>
      </c>
      <c r="U137" s="115">
        <f t="shared" si="49"/>
        <v>1</v>
      </c>
      <c r="V137" s="115">
        <f t="shared" si="50"/>
        <v>0</v>
      </c>
      <c r="W137" s="115">
        <f t="shared" si="51"/>
        <v>1</v>
      </c>
      <c r="X137" s="115">
        <f t="shared" si="52"/>
        <v>1</v>
      </c>
      <c r="Y137" s="115">
        <f t="shared" si="53"/>
        <v>0</v>
      </c>
      <c r="Z137" s="115">
        <f t="shared" si="54"/>
        <v>1</v>
      </c>
      <c r="AA137" s="115">
        <f t="shared" si="31"/>
        <v>4.5306530765340302E-4</v>
      </c>
      <c r="AB137" s="115">
        <f t="shared" si="55"/>
        <v>0</v>
      </c>
      <c r="AC137" s="115">
        <f t="shared" si="56"/>
        <v>0</v>
      </c>
    </row>
    <row r="138" spans="2:29" s="105" customFormat="1">
      <c r="B138" s="106">
        <f t="shared" si="32"/>
        <v>-5.2800000000000367</v>
      </c>
      <c r="C138" s="115">
        <f t="shared" si="33"/>
        <v>5.2480746024972733E-6</v>
      </c>
      <c r="D138" s="115">
        <f t="shared" si="34"/>
        <v>2592054.3413988105</v>
      </c>
      <c r="E138" s="115">
        <f t="shared" si="35"/>
        <v>1</v>
      </c>
      <c r="F138" s="115">
        <f t="shared" si="36"/>
        <v>1</v>
      </c>
      <c r="G138" s="115">
        <f t="shared" si="37"/>
        <v>2595693.979271512</v>
      </c>
      <c r="H138" s="115">
        <f t="shared" si="38"/>
        <v>1</v>
      </c>
      <c r="I138" s="115">
        <f t="shared" si="39"/>
        <v>1</v>
      </c>
      <c r="J138" s="115">
        <f t="shared" si="40"/>
        <v>3.7135331954212551E-7</v>
      </c>
      <c r="K138" s="115">
        <f t="shared" si="41"/>
        <v>0</v>
      </c>
      <c r="L138" s="115">
        <f t="shared" si="42"/>
        <v>0</v>
      </c>
      <c r="M138" s="111"/>
      <c r="N138" s="123">
        <f t="shared" si="30"/>
        <v>3.2974625233393216E-5</v>
      </c>
      <c r="O138" s="115">
        <f t="shared" si="43"/>
        <v>3097.4230423021568</v>
      </c>
      <c r="P138" s="115">
        <f t="shared" si="44"/>
        <v>1</v>
      </c>
      <c r="Q138" s="115">
        <f t="shared" si="45"/>
        <v>1</v>
      </c>
      <c r="R138" s="115">
        <f t="shared" si="46"/>
        <v>2825.4219954709852</v>
      </c>
      <c r="S138" s="115">
        <f t="shared" si="47"/>
        <v>835.11236259574946</v>
      </c>
      <c r="T138" s="115">
        <f t="shared" si="48"/>
        <v>2946.2556085057349</v>
      </c>
      <c r="U138" s="115">
        <f t="shared" si="49"/>
        <v>1</v>
      </c>
      <c r="V138" s="115">
        <f t="shared" si="50"/>
        <v>0</v>
      </c>
      <c r="W138" s="115">
        <f t="shared" si="51"/>
        <v>1</v>
      </c>
      <c r="X138" s="115">
        <f t="shared" si="52"/>
        <v>1</v>
      </c>
      <c r="Y138" s="115">
        <f t="shared" si="53"/>
        <v>0</v>
      </c>
      <c r="Z138" s="115">
        <f t="shared" si="54"/>
        <v>1</v>
      </c>
      <c r="AA138" s="115">
        <f t="shared" si="31"/>
        <v>4.7219735752893516E-4</v>
      </c>
      <c r="AB138" s="115">
        <f t="shared" si="55"/>
        <v>0</v>
      </c>
      <c r="AC138" s="115">
        <f t="shared" si="56"/>
        <v>0</v>
      </c>
    </row>
    <row r="139" spans="2:29" s="105" customFormat="1">
      <c r="B139" s="106">
        <f t="shared" si="32"/>
        <v>-5.2600000000000371</v>
      </c>
      <c r="C139" s="115">
        <f t="shared" si="33"/>
        <v>5.4954087385757699E-6</v>
      </c>
      <c r="D139" s="115">
        <f t="shared" si="34"/>
        <v>2582212.9320364506</v>
      </c>
      <c r="E139" s="115">
        <f t="shared" si="35"/>
        <v>1</v>
      </c>
      <c r="F139" s="115">
        <f t="shared" si="36"/>
        <v>1</v>
      </c>
      <c r="G139" s="115">
        <f t="shared" si="37"/>
        <v>2586448.1435358147</v>
      </c>
      <c r="H139" s="115">
        <f t="shared" si="38"/>
        <v>1</v>
      </c>
      <c r="I139" s="115">
        <f t="shared" si="39"/>
        <v>1</v>
      </c>
      <c r="J139" s="115">
        <f t="shared" si="40"/>
        <v>5.065506819535596E-7</v>
      </c>
      <c r="K139" s="115">
        <f t="shared" si="41"/>
        <v>0</v>
      </c>
      <c r="L139" s="115">
        <f t="shared" si="42"/>
        <v>0</v>
      </c>
      <c r="M139" s="111"/>
      <c r="N139" s="123">
        <f t="shared" si="30"/>
        <v>3.4528671443165579E-5</v>
      </c>
      <c r="O139" s="115">
        <f t="shared" si="43"/>
        <v>3123.6217402639227</v>
      </c>
      <c r="P139" s="115">
        <f t="shared" si="44"/>
        <v>1</v>
      </c>
      <c r="Q139" s="115">
        <f t="shared" si="45"/>
        <v>1</v>
      </c>
      <c r="R139" s="115">
        <f t="shared" si="46"/>
        <v>2843.4177076201663</v>
      </c>
      <c r="S139" s="115">
        <f t="shared" si="47"/>
        <v>852.99543952141755</v>
      </c>
      <c r="T139" s="115">
        <f t="shared" si="48"/>
        <v>2968.6066563039735</v>
      </c>
      <c r="U139" s="115">
        <f t="shared" si="49"/>
        <v>1</v>
      </c>
      <c r="V139" s="115">
        <f t="shared" si="50"/>
        <v>0</v>
      </c>
      <c r="W139" s="115">
        <f t="shared" si="51"/>
        <v>1</v>
      </c>
      <c r="X139" s="115">
        <f t="shared" si="52"/>
        <v>1</v>
      </c>
      <c r="Y139" s="115">
        <f t="shared" si="53"/>
        <v>0</v>
      </c>
      <c r="Z139" s="115">
        <f t="shared" si="54"/>
        <v>1</v>
      </c>
      <c r="AA139" s="115">
        <f t="shared" si="31"/>
        <v>4.8866550643117629E-4</v>
      </c>
      <c r="AB139" s="115">
        <f t="shared" si="55"/>
        <v>0</v>
      </c>
      <c r="AC139" s="115">
        <f t="shared" si="56"/>
        <v>0</v>
      </c>
    </row>
    <row r="140" spans="2:29" s="105" customFormat="1">
      <c r="B140" s="106">
        <f t="shared" si="32"/>
        <v>-5.2400000000000375</v>
      </c>
      <c r="C140" s="115">
        <f t="shared" si="33"/>
        <v>5.7543993733710704E-6</v>
      </c>
      <c r="D140" s="115">
        <f t="shared" si="34"/>
        <v>2572309.8500157888</v>
      </c>
      <c r="E140" s="115">
        <f t="shared" si="35"/>
        <v>1</v>
      </c>
      <c r="F140" s="115">
        <f t="shared" si="36"/>
        <v>1</v>
      </c>
      <c r="G140" s="115">
        <f t="shared" si="37"/>
        <v>2577053.9135882356</v>
      </c>
      <c r="H140" s="115">
        <f t="shared" si="38"/>
        <v>1</v>
      </c>
      <c r="I140" s="115">
        <f t="shared" si="39"/>
        <v>1</v>
      </c>
      <c r="J140" s="115">
        <f t="shared" si="40"/>
        <v>6.4035781616296916E-7</v>
      </c>
      <c r="K140" s="115">
        <f t="shared" si="41"/>
        <v>0</v>
      </c>
      <c r="L140" s="115">
        <f t="shared" si="42"/>
        <v>0</v>
      </c>
      <c r="M140" s="111"/>
      <c r="N140" s="123">
        <f t="shared" si="30"/>
        <v>3.6155957594408528E-5</v>
      </c>
      <c r="O140" s="115">
        <f t="shared" si="43"/>
        <v>3150.2736054733014</v>
      </c>
      <c r="P140" s="115">
        <f t="shared" si="44"/>
        <v>1</v>
      </c>
      <c r="Q140" s="115">
        <f t="shared" si="45"/>
        <v>1</v>
      </c>
      <c r="R140" s="115">
        <f t="shared" si="46"/>
        <v>2862.074684607876</v>
      </c>
      <c r="S140" s="115">
        <f t="shared" si="47"/>
        <v>871.70350552592402</v>
      </c>
      <c r="T140" s="115">
        <f t="shared" si="48"/>
        <v>2991.878757874299</v>
      </c>
      <c r="U140" s="115">
        <f t="shared" si="49"/>
        <v>1</v>
      </c>
      <c r="V140" s="115">
        <f t="shared" si="50"/>
        <v>0</v>
      </c>
      <c r="W140" s="115">
        <f t="shared" si="51"/>
        <v>1</v>
      </c>
      <c r="X140" s="115">
        <f t="shared" si="52"/>
        <v>1</v>
      </c>
      <c r="Y140" s="115">
        <f t="shared" si="53"/>
        <v>0</v>
      </c>
      <c r="Z140" s="115">
        <f t="shared" si="54"/>
        <v>1</v>
      </c>
      <c r="AA140" s="115">
        <f t="shared" si="31"/>
        <v>5.0195194929745926E-4</v>
      </c>
      <c r="AB140" s="115">
        <f t="shared" si="55"/>
        <v>0</v>
      </c>
      <c r="AC140" s="115">
        <f t="shared" si="56"/>
        <v>0</v>
      </c>
    </row>
    <row r="141" spans="2:29" s="105" customFormat="1">
      <c r="B141" s="106">
        <f t="shared" si="32"/>
        <v>-5.2200000000000379</v>
      </c>
      <c r="C141" s="115">
        <f t="shared" si="33"/>
        <v>6.0255958607430437E-6</v>
      </c>
      <c r="D141" s="115">
        <f t="shared" si="34"/>
        <v>2562345.20118254</v>
      </c>
      <c r="E141" s="115">
        <f t="shared" si="35"/>
        <v>1</v>
      </c>
      <c r="F141" s="115">
        <f t="shared" si="36"/>
        <v>1</v>
      </c>
      <c r="G141" s="115">
        <f t="shared" si="37"/>
        <v>2567502.580128673</v>
      </c>
      <c r="H141" s="115">
        <f t="shared" si="38"/>
        <v>1</v>
      </c>
      <c r="I141" s="115">
        <f t="shared" si="39"/>
        <v>1</v>
      </c>
      <c r="J141" s="115">
        <f t="shared" si="40"/>
        <v>7.6256704997418765E-7</v>
      </c>
      <c r="K141" s="115">
        <f t="shared" si="41"/>
        <v>0</v>
      </c>
      <c r="L141" s="115">
        <f t="shared" si="42"/>
        <v>0</v>
      </c>
      <c r="M141" s="111"/>
      <c r="N141" s="123">
        <f t="shared" si="30"/>
        <v>3.7859935379222826E-5</v>
      </c>
      <c r="O141" s="115">
        <f t="shared" si="43"/>
        <v>3177.3878322713658</v>
      </c>
      <c r="P141" s="115">
        <f t="shared" si="44"/>
        <v>1</v>
      </c>
      <c r="Q141" s="115">
        <f t="shared" si="45"/>
        <v>1</v>
      </c>
      <c r="R141" s="115">
        <f t="shared" si="46"/>
        <v>2881.466318460627</v>
      </c>
      <c r="S141" s="115">
        <f t="shared" si="47"/>
        <v>891.21384654309327</v>
      </c>
      <c r="T141" s="115">
        <f t="shared" si="48"/>
        <v>3016.141618805917</v>
      </c>
      <c r="U141" s="115">
        <f t="shared" si="49"/>
        <v>1</v>
      </c>
      <c r="V141" s="115">
        <f t="shared" si="50"/>
        <v>0</v>
      </c>
      <c r="W141" s="115">
        <f t="shared" si="51"/>
        <v>1</v>
      </c>
      <c r="X141" s="115">
        <f t="shared" si="52"/>
        <v>1</v>
      </c>
      <c r="Y141" s="115">
        <f t="shared" si="53"/>
        <v>0</v>
      </c>
      <c r="Z141" s="115">
        <f t="shared" si="54"/>
        <v>1</v>
      </c>
      <c r="AA141" s="115">
        <f t="shared" si="31"/>
        <v>5.1159648388079135E-4</v>
      </c>
      <c r="AB141" s="115">
        <f t="shared" si="55"/>
        <v>0</v>
      </c>
      <c r="AC141" s="115">
        <f t="shared" si="56"/>
        <v>0</v>
      </c>
    </row>
    <row r="142" spans="2:29" s="105" customFormat="1">
      <c r="B142" s="106">
        <f t="shared" si="32"/>
        <v>-5.2000000000000384</v>
      </c>
      <c r="C142" s="115">
        <f t="shared" si="33"/>
        <v>6.3095734448013714E-6</v>
      </c>
      <c r="D142" s="115">
        <f t="shared" si="34"/>
        <v>2552319.1027311645</v>
      </c>
      <c r="E142" s="115">
        <f t="shared" si="35"/>
        <v>1</v>
      </c>
      <c r="F142" s="115">
        <f t="shared" si="36"/>
        <v>1</v>
      </c>
      <c r="G142" s="115">
        <f t="shared" si="37"/>
        <v>2557787.1122004683</v>
      </c>
      <c r="H142" s="115">
        <f t="shared" si="38"/>
        <v>1</v>
      </c>
      <c r="I142" s="115">
        <f t="shared" si="39"/>
        <v>1</v>
      </c>
      <c r="J142" s="115">
        <f t="shared" si="40"/>
        <v>8.6382865639707377E-7</v>
      </c>
      <c r="K142" s="115">
        <f t="shared" si="41"/>
        <v>0</v>
      </c>
      <c r="L142" s="115">
        <f t="shared" si="42"/>
        <v>0</v>
      </c>
      <c r="M142" s="111"/>
      <c r="N142" s="123">
        <f t="shared" si="30"/>
        <v>3.9644219162946467E-5</v>
      </c>
      <c r="O142" s="115">
        <f t="shared" si="43"/>
        <v>3204.9738275173099</v>
      </c>
      <c r="P142" s="115">
        <f t="shared" si="44"/>
        <v>1</v>
      </c>
      <c r="Q142" s="115">
        <f t="shared" si="45"/>
        <v>1</v>
      </c>
      <c r="R142" s="115">
        <f t="shared" si="46"/>
        <v>2901.6638040313815</v>
      </c>
      <c r="S142" s="115">
        <f t="shared" si="47"/>
        <v>911.49563681608015</v>
      </c>
      <c r="T142" s="115">
        <f t="shared" si="48"/>
        <v>3041.4597034254161</v>
      </c>
      <c r="U142" s="115">
        <f t="shared" si="49"/>
        <v>1</v>
      </c>
      <c r="V142" s="115">
        <f t="shared" si="50"/>
        <v>0</v>
      </c>
      <c r="W142" s="115">
        <f t="shared" si="51"/>
        <v>1</v>
      </c>
      <c r="X142" s="115">
        <f t="shared" si="52"/>
        <v>1</v>
      </c>
      <c r="Y142" s="115">
        <f t="shared" si="53"/>
        <v>0</v>
      </c>
      <c r="Z142" s="115">
        <f t="shared" si="54"/>
        <v>1</v>
      </c>
      <c r="AA142" s="115">
        <f t="shared" si="31"/>
        <v>5.1721769020198014E-4</v>
      </c>
      <c r="AB142" s="115">
        <f t="shared" si="55"/>
        <v>0</v>
      </c>
      <c r="AC142" s="115">
        <f t="shared" si="56"/>
        <v>0</v>
      </c>
    </row>
    <row r="143" spans="2:29" s="105" customFormat="1">
      <c r="B143" s="106">
        <f t="shared" si="32"/>
        <v>-5.1800000000000388</v>
      </c>
      <c r="C143" s="115">
        <f t="shared" si="33"/>
        <v>6.6069344800753596E-6</v>
      </c>
      <c r="D143" s="115">
        <f t="shared" si="34"/>
        <v>2542231.6833748333</v>
      </c>
      <c r="E143" s="115">
        <f t="shared" si="35"/>
        <v>1</v>
      </c>
      <c r="F143" s="115">
        <f t="shared" si="36"/>
        <v>1</v>
      </c>
      <c r="G143" s="115">
        <f t="shared" si="37"/>
        <v>2547902.2637158907</v>
      </c>
      <c r="H143" s="115">
        <f t="shared" si="38"/>
        <v>1</v>
      </c>
      <c r="I143" s="115">
        <f t="shared" si="39"/>
        <v>1</v>
      </c>
      <c r="J143" s="115">
        <f t="shared" si="40"/>
        <v>9.3632273175260425E-7</v>
      </c>
      <c r="K143" s="115">
        <f t="shared" si="41"/>
        <v>0</v>
      </c>
      <c r="L143" s="115">
        <f t="shared" si="42"/>
        <v>0</v>
      </c>
      <c r="M143" s="111"/>
      <c r="N143" s="123">
        <f t="shared" si="30"/>
        <v>4.1512593650707699E-5</v>
      </c>
      <c r="O143" s="115">
        <f t="shared" si="43"/>
        <v>3233.0412159594912</v>
      </c>
      <c r="P143" s="115">
        <f t="shared" si="44"/>
        <v>1</v>
      </c>
      <c r="Q143" s="115">
        <f t="shared" si="45"/>
        <v>1</v>
      </c>
      <c r="R143" s="115">
        <f t="shared" si="46"/>
        <v>2922.7351643264178</v>
      </c>
      <c r="S143" s="115">
        <f t="shared" si="47"/>
        <v>932.50994707728717</v>
      </c>
      <c r="T143" s="115">
        <f t="shared" si="48"/>
        <v>3067.8910740422743</v>
      </c>
      <c r="U143" s="115">
        <f t="shared" si="49"/>
        <v>1</v>
      </c>
      <c r="V143" s="115">
        <f t="shared" si="50"/>
        <v>0</v>
      </c>
      <c r="W143" s="115">
        <f t="shared" si="51"/>
        <v>1</v>
      </c>
      <c r="X143" s="115">
        <f t="shared" si="52"/>
        <v>1</v>
      </c>
      <c r="Y143" s="115">
        <f t="shared" si="53"/>
        <v>0</v>
      </c>
      <c r="Z143" s="115">
        <f t="shared" si="54"/>
        <v>1</v>
      </c>
      <c r="AA143" s="115">
        <f t="shared" si="31"/>
        <v>5.1853234647638127E-4</v>
      </c>
      <c r="AB143" s="115">
        <f t="shared" si="55"/>
        <v>0</v>
      </c>
      <c r="AC143" s="115">
        <f t="shared" si="56"/>
        <v>0</v>
      </c>
    </row>
    <row r="144" spans="2:29" s="105" customFormat="1">
      <c r="B144" s="106">
        <f t="shared" si="32"/>
        <v>-5.1600000000000392</v>
      </c>
      <c r="C144" s="115">
        <f t="shared" si="33"/>
        <v>6.9183097091887349E-6</v>
      </c>
      <c r="D144" s="115">
        <f t="shared" si="34"/>
        <v>2532083.08351458</v>
      </c>
      <c r="E144" s="115">
        <f t="shared" si="35"/>
        <v>1</v>
      </c>
      <c r="F144" s="115">
        <f t="shared" si="36"/>
        <v>1</v>
      </c>
      <c r="G144" s="115">
        <f t="shared" si="37"/>
        <v>2537844.6418486042</v>
      </c>
      <c r="H144" s="115">
        <f t="shared" si="38"/>
        <v>1</v>
      </c>
      <c r="I144" s="115">
        <f t="shared" si="39"/>
        <v>1</v>
      </c>
      <c r="J144" s="115">
        <f t="shared" si="40"/>
        <v>9.7432843660555143E-7</v>
      </c>
      <c r="K144" s="115">
        <f t="shared" si="41"/>
        <v>0</v>
      </c>
      <c r="L144" s="115">
        <f t="shared" si="42"/>
        <v>0</v>
      </c>
      <c r="M144" s="111"/>
      <c r="N144" s="123">
        <f t="shared" si="30"/>
        <v>4.3469021915292538E-5</v>
      </c>
      <c r="O144" s="115">
        <f t="shared" si="43"/>
        <v>3261.5998457493761</v>
      </c>
      <c r="P144" s="115">
        <f t="shared" si="44"/>
        <v>1</v>
      </c>
      <c r="Q144" s="115">
        <f t="shared" si="45"/>
        <v>1</v>
      </c>
      <c r="R144" s="115">
        <f t="shared" si="46"/>
        <v>2944.7442132169558</v>
      </c>
      <c r="S144" s="115">
        <f t="shared" si="47"/>
        <v>954.2098539311994</v>
      </c>
      <c r="T144" s="115">
        <f t="shared" si="48"/>
        <v>3095.4862181269923</v>
      </c>
      <c r="U144" s="115">
        <f t="shared" si="49"/>
        <v>1</v>
      </c>
      <c r="V144" s="115">
        <f t="shared" si="50"/>
        <v>0</v>
      </c>
      <c r="W144" s="115">
        <f t="shared" si="51"/>
        <v>1</v>
      </c>
      <c r="X144" s="115">
        <f t="shared" si="52"/>
        <v>1</v>
      </c>
      <c r="Y144" s="115">
        <f t="shared" si="53"/>
        <v>0</v>
      </c>
      <c r="Z144" s="115">
        <f t="shared" si="54"/>
        <v>1</v>
      </c>
      <c r="AA144" s="115">
        <f t="shared" si="31"/>
        <v>5.1537186574589298E-4</v>
      </c>
      <c r="AB144" s="115">
        <f t="shared" si="55"/>
        <v>0</v>
      </c>
      <c r="AC144" s="115">
        <f t="shared" si="56"/>
        <v>0</v>
      </c>
    </row>
    <row r="145" spans="2:29" s="105" customFormat="1">
      <c r="B145" s="106">
        <f t="shared" si="32"/>
        <v>-5.1400000000000396</v>
      </c>
      <c r="C145" s="115">
        <f t="shared" si="33"/>
        <v>7.2443596007492265E-6</v>
      </c>
      <c r="D145" s="115">
        <f t="shared" si="34"/>
        <v>2521873.4554075776</v>
      </c>
      <c r="E145" s="115">
        <f t="shared" si="35"/>
        <v>1</v>
      </c>
      <c r="F145" s="115">
        <f t="shared" si="36"/>
        <v>1</v>
      </c>
      <c r="G145" s="115">
        <f t="shared" si="37"/>
        <v>2527612.7380575961</v>
      </c>
      <c r="H145" s="115">
        <f t="shared" si="38"/>
        <v>1</v>
      </c>
      <c r="I145" s="115">
        <f t="shared" si="39"/>
        <v>1</v>
      </c>
      <c r="J145" s="115">
        <f t="shared" si="40"/>
        <v>9.7465258038398555E-7</v>
      </c>
      <c r="K145" s="115">
        <f t="shared" si="41"/>
        <v>0</v>
      </c>
      <c r="L145" s="115">
        <f t="shared" si="42"/>
        <v>0</v>
      </c>
      <c r="M145" s="111"/>
      <c r="N145" s="123">
        <f t="shared" si="30"/>
        <v>4.5517653803352913E-5</v>
      </c>
      <c r="O145" s="115">
        <f t="shared" si="43"/>
        <v>3290.6597941020359</v>
      </c>
      <c r="P145" s="115">
        <f t="shared" si="44"/>
        <v>1</v>
      </c>
      <c r="Q145" s="115">
        <f t="shared" si="45"/>
        <v>1</v>
      </c>
      <c r="R145" s="115">
        <f t="shared" si="46"/>
        <v>2967.7494619013664</v>
      </c>
      <c r="S145" s="115">
        <f t="shared" si="47"/>
        <v>976.54067217085992</v>
      </c>
      <c r="T145" s="115">
        <f t="shared" si="48"/>
        <v>3124.2868871183655</v>
      </c>
      <c r="U145" s="115">
        <f t="shared" si="49"/>
        <v>1</v>
      </c>
      <c r="V145" s="115">
        <f t="shared" si="50"/>
        <v>0</v>
      </c>
      <c r="W145" s="115">
        <f t="shared" si="51"/>
        <v>1</v>
      </c>
      <c r="X145" s="115">
        <f t="shared" si="52"/>
        <v>1</v>
      </c>
      <c r="Y145" s="115">
        <f t="shared" si="53"/>
        <v>0</v>
      </c>
      <c r="Z145" s="115">
        <f t="shared" si="54"/>
        <v>1</v>
      </c>
      <c r="AA145" s="115">
        <f t="shared" si="31"/>
        <v>5.0769457907972151E-4</v>
      </c>
      <c r="AB145" s="115">
        <f t="shared" si="55"/>
        <v>0</v>
      </c>
      <c r="AC145" s="115">
        <f t="shared" si="56"/>
        <v>0</v>
      </c>
    </row>
    <row r="146" spans="2:29" s="105" customFormat="1">
      <c r="B146" s="106">
        <f t="shared" si="32"/>
        <v>-5.1200000000000401</v>
      </c>
      <c r="C146" s="115">
        <f t="shared" si="33"/>
        <v>7.5857757502911301E-6</v>
      </c>
      <c r="D146" s="115">
        <f t="shared" si="34"/>
        <v>2511602.963334362</v>
      </c>
      <c r="E146" s="115">
        <f t="shared" si="35"/>
        <v>1</v>
      </c>
      <c r="F146" s="115">
        <f t="shared" si="36"/>
        <v>1</v>
      </c>
      <c r="G146" s="115">
        <f t="shared" si="37"/>
        <v>2517206.923823053</v>
      </c>
      <c r="H146" s="115">
        <f t="shared" si="38"/>
        <v>1</v>
      </c>
      <c r="I146" s="115">
        <f t="shared" si="39"/>
        <v>1</v>
      </c>
      <c r="J146" s="115">
        <f t="shared" si="40"/>
        <v>9.3689013823400417E-7</v>
      </c>
      <c r="K146" s="115">
        <f t="shared" si="41"/>
        <v>0</v>
      </c>
      <c r="L146" s="115">
        <f t="shared" si="42"/>
        <v>0</v>
      </c>
      <c r="M146" s="111"/>
      <c r="N146" s="123">
        <f t="shared" si="30"/>
        <v>4.7662834737788432E-5</v>
      </c>
      <c r="O146" s="115">
        <f t="shared" si="43"/>
        <v>3320.2313731073582</v>
      </c>
      <c r="P146" s="115">
        <f t="shared" si="44"/>
        <v>1</v>
      </c>
      <c r="Q146" s="115">
        <f t="shared" si="45"/>
        <v>1</v>
      </c>
      <c r="R146" s="115">
        <f t="shared" si="46"/>
        <v>2991.8029811736801</v>
      </c>
      <c r="S146" s="115">
        <f t="shared" si="47"/>
        <v>999.44033279187283</v>
      </c>
      <c r="T146" s="115">
        <f t="shared" si="48"/>
        <v>3154.3249764364559</v>
      </c>
      <c r="U146" s="115">
        <f t="shared" si="49"/>
        <v>1</v>
      </c>
      <c r="V146" s="115">
        <f t="shared" si="50"/>
        <v>0</v>
      </c>
      <c r="W146" s="115">
        <f t="shared" si="51"/>
        <v>1</v>
      </c>
      <c r="X146" s="115">
        <f t="shared" si="52"/>
        <v>1</v>
      </c>
      <c r="Y146" s="115">
        <f t="shared" si="53"/>
        <v>0</v>
      </c>
      <c r="Z146" s="115">
        <f t="shared" si="54"/>
        <v>1</v>
      </c>
      <c r="AA146" s="115">
        <f t="shared" si="31"/>
        <v>4.9559282192872191E-4</v>
      </c>
      <c r="AB146" s="115">
        <f t="shared" si="55"/>
        <v>0</v>
      </c>
      <c r="AC146" s="115">
        <f t="shared" si="56"/>
        <v>0</v>
      </c>
    </row>
    <row r="147" spans="2:29" s="105" customFormat="1">
      <c r="B147" s="106">
        <f t="shared" si="32"/>
        <v>-5.1000000000000405</v>
      </c>
      <c r="C147" s="115">
        <f t="shared" si="33"/>
        <v>7.9432823472420594E-6</v>
      </c>
      <c r="D147" s="115">
        <f t="shared" si="34"/>
        <v>2501271.7837648988</v>
      </c>
      <c r="E147" s="115">
        <f t="shared" si="35"/>
        <v>1</v>
      </c>
      <c r="F147" s="115">
        <f t="shared" si="36"/>
        <v>1</v>
      </c>
      <c r="G147" s="115">
        <f t="shared" si="37"/>
        <v>2506629.414254155</v>
      </c>
      <c r="H147" s="115">
        <f t="shared" si="38"/>
        <v>1</v>
      </c>
      <c r="I147" s="115">
        <f t="shared" si="39"/>
        <v>1</v>
      </c>
      <c r="J147" s="115">
        <f t="shared" si="40"/>
        <v>8.6350122132293095E-7</v>
      </c>
      <c r="K147" s="115">
        <f t="shared" si="41"/>
        <v>0</v>
      </c>
      <c r="L147" s="115">
        <f t="shared" si="42"/>
        <v>0</v>
      </c>
      <c r="M147" s="111"/>
      <c r="N147" s="123">
        <f t="shared" si="30"/>
        <v>4.9909114934970286E-5</v>
      </c>
      <c r="O147" s="115">
        <f t="shared" si="43"/>
        <v>3350.3251356957844</v>
      </c>
      <c r="P147" s="115">
        <f t="shared" si="44"/>
        <v>1</v>
      </c>
      <c r="Q147" s="115">
        <f t="shared" si="45"/>
        <v>1</v>
      </c>
      <c r="R147" s="115">
        <f t="shared" si="46"/>
        <v>3016.9492379360713</v>
      </c>
      <c r="S147" s="115">
        <f t="shared" si="47"/>
        <v>1022.8399291965981</v>
      </c>
      <c r="T147" s="115">
        <f t="shared" si="48"/>
        <v>3185.6214817586138</v>
      </c>
      <c r="U147" s="115">
        <f t="shared" si="49"/>
        <v>1</v>
      </c>
      <c r="V147" s="115">
        <f t="shared" si="50"/>
        <v>0</v>
      </c>
      <c r="W147" s="115">
        <f t="shared" si="51"/>
        <v>1</v>
      </c>
      <c r="X147" s="115">
        <f t="shared" si="52"/>
        <v>1</v>
      </c>
      <c r="Y147" s="115">
        <f t="shared" si="53"/>
        <v>0</v>
      </c>
      <c r="Z147" s="115">
        <f t="shared" si="54"/>
        <v>1</v>
      </c>
      <c r="AA147" s="115">
        <f t="shared" si="31"/>
        <v>4.7929400603716654E-4</v>
      </c>
      <c r="AB147" s="115">
        <f t="shared" si="55"/>
        <v>0</v>
      </c>
      <c r="AC147" s="115">
        <f t="shared" si="56"/>
        <v>0</v>
      </c>
    </row>
    <row r="148" spans="2:29" s="105" customFormat="1">
      <c r="B148" s="106">
        <f t="shared" si="32"/>
        <v>-5.0800000000000409</v>
      </c>
      <c r="C148" s="115">
        <f t="shared" si="33"/>
        <v>8.3176377110259166E-6</v>
      </c>
      <c r="D148" s="115">
        <f t="shared" si="34"/>
        <v>2490880.1055233907</v>
      </c>
      <c r="E148" s="115">
        <f t="shared" si="35"/>
        <v>1</v>
      </c>
      <c r="F148" s="115">
        <f t="shared" si="36"/>
        <v>1</v>
      </c>
      <c r="G148" s="115">
        <f t="shared" si="37"/>
        <v>2495884.2035035077</v>
      </c>
      <c r="H148" s="115">
        <f t="shared" si="38"/>
        <v>1</v>
      </c>
      <c r="I148" s="115">
        <f t="shared" si="39"/>
        <v>1</v>
      </c>
      <c r="J148" s="115">
        <f t="shared" si="40"/>
        <v>7.5970123010868716E-7</v>
      </c>
      <c r="K148" s="115">
        <f t="shared" si="41"/>
        <v>0</v>
      </c>
      <c r="L148" s="115">
        <f t="shared" si="42"/>
        <v>0</v>
      </c>
      <c r="M148" s="111"/>
      <c r="N148" s="123">
        <f t="shared" si="30"/>
        <v>5.2261259056360883E-5</v>
      </c>
      <c r="O148" s="115">
        <f t="shared" si="43"/>
        <v>3380.9518817629623</v>
      </c>
      <c r="P148" s="115">
        <f t="shared" si="44"/>
        <v>1</v>
      </c>
      <c r="Q148" s="115">
        <f t="shared" si="45"/>
        <v>1</v>
      </c>
      <c r="R148" s="115">
        <f t="shared" si="46"/>
        <v>3043.2239312063998</v>
      </c>
      <c r="S148" s="115">
        <f t="shared" si="47"/>
        <v>1046.6644522338408</v>
      </c>
      <c r="T148" s="115">
        <f t="shared" si="48"/>
        <v>3218.185571255533</v>
      </c>
      <c r="U148" s="115">
        <f t="shared" si="49"/>
        <v>1</v>
      </c>
      <c r="V148" s="115">
        <f t="shared" si="50"/>
        <v>0</v>
      </c>
      <c r="W148" s="115">
        <f t="shared" si="51"/>
        <v>1</v>
      </c>
      <c r="X148" s="115">
        <f t="shared" si="52"/>
        <v>1</v>
      </c>
      <c r="Y148" s="115">
        <f t="shared" si="53"/>
        <v>0</v>
      </c>
      <c r="Z148" s="115">
        <f t="shared" si="54"/>
        <v>1</v>
      </c>
      <c r="AA148" s="115">
        <f t="shared" si="31"/>
        <v>4.5915517770442159E-4</v>
      </c>
      <c r="AB148" s="115">
        <f t="shared" si="55"/>
        <v>0</v>
      </c>
      <c r="AC148" s="115">
        <f t="shared" si="56"/>
        <v>0</v>
      </c>
    </row>
    <row r="149" spans="2:29" s="105" customFormat="1">
      <c r="B149" s="106">
        <f t="shared" si="32"/>
        <v>-5.0600000000000414</v>
      </c>
      <c r="C149" s="115">
        <f t="shared" si="33"/>
        <v>8.7096358995599738E-6</v>
      </c>
      <c r="D149" s="115">
        <f t="shared" si="34"/>
        <v>2480428.129951709</v>
      </c>
      <c r="E149" s="115">
        <f t="shared" si="35"/>
        <v>1</v>
      </c>
      <c r="F149" s="115">
        <f t="shared" si="36"/>
        <v>1</v>
      </c>
      <c r="G149" s="115">
        <f t="shared" si="37"/>
        <v>2484976.9763522441</v>
      </c>
      <c r="H149" s="115">
        <f t="shared" si="38"/>
        <v>1</v>
      </c>
      <c r="I149" s="115">
        <f t="shared" si="39"/>
        <v>1</v>
      </c>
      <c r="J149" s="115">
        <f t="shared" si="40"/>
        <v>6.331724772268992E-7</v>
      </c>
      <c r="K149" s="115">
        <f t="shared" si="41"/>
        <v>0</v>
      </c>
      <c r="L149" s="115">
        <f t="shared" si="42"/>
        <v>0</v>
      </c>
      <c r="M149" s="111"/>
      <c r="N149" s="123">
        <f t="shared" si="30"/>
        <v>5.4724256314999085E-5</v>
      </c>
      <c r="O149" s="115">
        <f t="shared" si="43"/>
        <v>3412.1226644573667</v>
      </c>
      <c r="P149" s="115">
        <f t="shared" si="44"/>
        <v>1</v>
      </c>
      <c r="Q149" s="115">
        <f t="shared" si="45"/>
        <v>1</v>
      </c>
      <c r="R149" s="115">
        <f t="shared" si="46"/>
        <v>3070.6528597577812</v>
      </c>
      <c r="S149" s="115">
        <f t="shared" si="47"/>
        <v>1070.8337310623151</v>
      </c>
      <c r="T149" s="115">
        <f t="shared" si="48"/>
        <v>3252.0138168094363</v>
      </c>
      <c r="U149" s="115">
        <f t="shared" si="49"/>
        <v>1</v>
      </c>
      <c r="V149" s="115">
        <f t="shared" si="50"/>
        <v>0</v>
      </c>
      <c r="W149" s="115">
        <f t="shared" si="51"/>
        <v>1</v>
      </c>
      <c r="X149" s="115">
        <f t="shared" si="52"/>
        <v>1</v>
      </c>
      <c r="Y149" s="115">
        <f t="shared" si="53"/>
        <v>0</v>
      </c>
      <c r="Z149" s="115">
        <f t="shared" si="54"/>
        <v>1</v>
      </c>
      <c r="AA149" s="115">
        <f t="shared" si="31"/>
        <v>4.3565096118372034E-4</v>
      </c>
      <c r="AB149" s="115">
        <f t="shared" si="55"/>
        <v>0</v>
      </c>
      <c r="AC149" s="115">
        <f t="shared" si="56"/>
        <v>0</v>
      </c>
    </row>
    <row r="150" spans="2:29" s="105" customFormat="1">
      <c r="B150" s="106">
        <f t="shared" si="32"/>
        <v>-5.0400000000000418</v>
      </c>
      <c r="C150" s="115">
        <f t="shared" si="33"/>
        <v>9.120108393558207E-6</v>
      </c>
      <c r="D150" s="115">
        <f t="shared" si="34"/>
        <v>2469916.0710713086</v>
      </c>
      <c r="E150" s="115">
        <f t="shared" si="35"/>
        <v>1</v>
      </c>
      <c r="F150" s="115">
        <f t="shared" si="36"/>
        <v>1</v>
      </c>
      <c r="G150" s="115">
        <f t="shared" si="37"/>
        <v>2473915.0004049214</v>
      </c>
      <c r="H150" s="115">
        <f t="shared" si="38"/>
        <v>1</v>
      </c>
      <c r="I150" s="115">
        <f t="shared" si="39"/>
        <v>1</v>
      </c>
      <c r="J150" s="115">
        <f t="shared" si="40"/>
        <v>4.936157600228067E-7</v>
      </c>
      <c r="K150" s="115">
        <f t="shared" si="41"/>
        <v>0</v>
      </c>
      <c r="L150" s="115">
        <f t="shared" si="42"/>
        <v>0</v>
      </c>
      <c r="M150" s="111"/>
      <c r="N150" s="123">
        <f t="shared" si="30"/>
        <v>5.7303331058290147E-5</v>
      </c>
      <c r="O150" s="115">
        <f t="shared" si="43"/>
        <v>3443.8487966353655</v>
      </c>
      <c r="P150" s="115">
        <f t="shared" si="44"/>
        <v>1</v>
      </c>
      <c r="Q150" s="115">
        <f t="shared" si="45"/>
        <v>1</v>
      </c>
      <c r="R150" s="115">
        <f t="shared" si="46"/>
        <v>3099.2508600281703</v>
      </c>
      <c r="S150" s="115">
        <f t="shared" si="47"/>
        <v>1095.2635912002124</v>
      </c>
      <c r="T150" s="115">
        <f t="shared" si="48"/>
        <v>3287.0896287740829</v>
      </c>
      <c r="U150" s="115">
        <f t="shared" si="49"/>
        <v>1</v>
      </c>
      <c r="V150" s="115">
        <f t="shared" si="50"/>
        <v>0</v>
      </c>
      <c r="W150" s="115">
        <f t="shared" si="51"/>
        <v>1</v>
      </c>
      <c r="X150" s="115">
        <f t="shared" si="52"/>
        <v>1</v>
      </c>
      <c r="Y150" s="115">
        <f t="shared" si="53"/>
        <v>0</v>
      </c>
      <c r="Z150" s="115">
        <f t="shared" si="54"/>
        <v>1</v>
      </c>
      <c r="AA150" s="115">
        <f t="shared" si="31"/>
        <v>4.0935523946870764E-4</v>
      </c>
      <c r="AB150" s="115">
        <f t="shared" si="55"/>
        <v>0</v>
      </c>
      <c r="AC150" s="115">
        <f t="shared" si="56"/>
        <v>0</v>
      </c>
    </row>
    <row r="151" spans="2:29" s="105" customFormat="1">
      <c r="B151" s="106">
        <f t="shared" si="32"/>
        <v>-5.0200000000000422</v>
      </c>
      <c r="C151" s="115">
        <f t="shared" si="33"/>
        <v>9.5499258602134269E-6</v>
      </c>
      <c r="D151" s="115">
        <f t="shared" si="34"/>
        <v>2459344.1557434574</v>
      </c>
      <c r="E151" s="115">
        <f t="shared" si="35"/>
        <v>1</v>
      </c>
      <c r="F151" s="115">
        <f t="shared" si="36"/>
        <v>1</v>
      </c>
      <c r="G151" s="115">
        <f t="shared" si="37"/>
        <v>2462707.003078369</v>
      </c>
      <c r="H151" s="115">
        <f t="shared" si="38"/>
        <v>1</v>
      </c>
      <c r="I151" s="115">
        <f t="shared" si="39"/>
        <v>1</v>
      </c>
      <c r="J151" s="115">
        <f t="shared" si="40"/>
        <v>3.5216874206316446E-7</v>
      </c>
      <c r="K151" s="115">
        <f t="shared" si="41"/>
        <v>0</v>
      </c>
      <c r="L151" s="115">
        <f t="shared" si="42"/>
        <v>0</v>
      </c>
      <c r="M151" s="111"/>
      <c r="N151" s="123">
        <f t="shared" si="30"/>
        <v>6.0003953849547376E-5</v>
      </c>
      <c r="O151" s="115">
        <f t="shared" si="43"/>
        <v>3476.1418574882387</v>
      </c>
      <c r="P151" s="115">
        <f t="shared" si="44"/>
        <v>1</v>
      </c>
      <c r="Q151" s="115">
        <f t="shared" si="45"/>
        <v>1</v>
      </c>
      <c r="R151" s="115">
        <f t="shared" si="46"/>
        <v>3129.0208585090145</v>
      </c>
      <c r="S151" s="115">
        <f t="shared" si="47"/>
        <v>1119.8672334816056</v>
      </c>
      <c r="T151" s="115">
        <f t="shared" si="48"/>
        <v>3323.382938153567</v>
      </c>
      <c r="U151" s="115">
        <f t="shared" si="49"/>
        <v>1</v>
      </c>
      <c r="V151" s="115">
        <f t="shared" si="50"/>
        <v>0</v>
      </c>
      <c r="W151" s="115">
        <f t="shared" si="51"/>
        <v>1</v>
      </c>
      <c r="X151" s="115">
        <f t="shared" si="52"/>
        <v>1</v>
      </c>
      <c r="Y151" s="115">
        <f t="shared" si="53"/>
        <v>0</v>
      </c>
      <c r="Z151" s="115">
        <f t="shared" si="54"/>
        <v>1</v>
      </c>
      <c r="AA151" s="115">
        <f t="shared" si="31"/>
        <v>3.8091739901978611E-4</v>
      </c>
      <c r="AB151" s="115">
        <f t="shared" si="55"/>
        <v>0</v>
      </c>
      <c r="AC151" s="115">
        <f t="shared" si="56"/>
        <v>0</v>
      </c>
    </row>
    <row r="152" spans="2:29" s="105" customFormat="1">
      <c r="B152" s="106">
        <f t="shared" si="32"/>
        <v>-5.0000000000000426</v>
      </c>
      <c r="C152" s="115">
        <f t="shared" si="33"/>
        <v>9.999999999999003E-6</v>
      </c>
      <c r="D152" s="115">
        <f t="shared" si="34"/>
        <v>2448712.6238278132</v>
      </c>
      <c r="E152" s="115">
        <f t="shared" si="35"/>
        <v>1</v>
      </c>
      <c r="F152" s="115">
        <f t="shared" si="36"/>
        <v>1</v>
      </c>
      <c r="G152" s="115">
        <f t="shared" si="37"/>
        <v>2451363.0370380329</v>
      </c>
      <c r="H152" s="115">
        <f t="shared" si="38"/>
        <v>1</v>
      </c>
      <c r="I152" s="115">
        <f t="shared" si="39"/>
        <v>1</v>
      </c>
      <c r="J152" s="115">
        <f t="shared" si="40"/>
        <v>2.2072437807142193E-7</v>
      </c>
      <c r="K152" s="115">
        <f t="shared" si="41"/>
        <v>0</v>
      </c>
      <c r="L152" s="115">
        <f t="shared" si="42"/>
        <v>0</v>
      </c>
      <c r="M152" s="111"/>
      <c r="N152" s="123">
        <f t="shared" si="30"/>
        <v>6.2831853071789595E-5</v>
      </c>
      <c r="O152" s="115">
        <f t="shared" si="43"/>
        <v>3509.0136993456326</v>
      </c>
      <c r="P152" s="115">
        <f t="shared" si="44"/>
        <v>1</v>
      </c>
      <c r="Q152" s="115">
        <f t="shared" si="45"/>
        <v>1</v>
      </c>
      <c r="R152" s="115">
        <f t="shared" si="46"/>
        <v>3159.9530868584702</v>
      </c>
      <c r="S152" s="115">
        <f t="shared" si="47"/>
        <v>1144.5568280894158</v>
      </c>
      <c r="T152" s="115">
        <f t="shared" si="48"/>
        <v>3360.8501668286967</v>
      </c>
      <c r="U152" s="115">
        <f t="shared" si="49"/>
        <v>1</v>
      </c>
      <c r="V152" s="115">
        <f t="shared" si="50"/>
        <v>0</v>
      </c>
      <c r="W152" s="115">
        <f t="shared" si="51"/>
        <v>1</v>
      </c>
      <c r="X152" s="115">
        <f t="shared" si="52"/>
        <v>1</v>
      </c>
      <c r="Y152" s="115">
        <f t="shared" si="53"/>
        <v>0</v>
      </c>
      <c r="Z152" s="115">
        <f t="shared" si="54"/>
        <v>1</v>
      </c>
      <c r="AA152" s="115">
        <f t="shared" si="31"/>
        <v>3.5103441746332418E-4</v>
      </c>
      <c r="AB152" s="115">
        <f t="shared" si="55"/>
        <v>0</v>
      </c>
      <c r="AC152" s="115">
        <f t="shared" si="56"/>
        <v>0</v>
      </c>
    </row>
    <row r="153" spans="2:29" s="105" customFormat="1">
      <c r="B153" s="106">
        <f t="shared" si="32"/>
        <v>-4.9800000000000431</v>
      </c>
      <c r="C153" s="115">
        <f t="shared" si="33"/>
        <v>1.047128548050795E-5</v>
      </c>
      <c r="D153" s="115">
        <f t="shared" si="34"/>
        <v>2438021.7283389154</v>
      </c>
      <c r="E153" s="115">
        <f t="shared" si="35"/>
        <v>1</v>
      </c>
      <c r="F153" s="115">
        <f t="shared" si="36"/>
        <v>1</v>
      </c>
      <c r="G153" s="115">
        <f t="shared" si="37"/>
        <v>2439894.3370070979</v>
      </c>
      <c r="H153" s="115">
        <f t="shared" si="38"/>
        <v>1</v>
      </c>
      <c r="I153" s="115">
        <f t="shared" si="39"/>
        <v>1</v>
      </c>
      <c r="J153" s="115">
        <f t="shared" si="40"/>
        <v>1.1118701451527746E-7</v>
      </c>
      <c r="K153" s="115">
        <f t="shared" si="41"/>
        <v>0</v>
      </c>
      <c r="L153" s="115">
        <f t="shared" si="42"/>
        <v>0</v>
      </c>
      <c r="M153" s="111"/>
      <c r="N153" s="123">
        <f t="shared" si="30"/>
        <v>6.5793027078410489E-5</v>
      </c>
      <c r="O153" s="115">
        <f t="shared" si="43"/>
        <v>3542.4764546602237</v>
      </c>
      <c r="P153" s="115">
        <f t="shared" si="44"/>
        <v>1</v>
      </c>
      <c r="Q153" s="115">
        <f t="shared" si="45"/>
        <v>1</v>
      </c>
      <c r="R153" s="115">
        <f t="shared" si="46"/>
        <v>3192.0245098652363</v>
      </c>
      <c r="S153" s="115">
        <f t="shared" si="47"/>
        <v>1169.2453066666544</v>
      </c>
      <c r="T153" s="115">
        <f t="shared" si="48"/>
        <v>3399.434520437539</v>
      </c>
      <c r="U153" s="115">
        <f t="shared" si="49"/>
        <v>1</v>
      </c>
      <c r="V153" s="115">
        <f t="shared" si="50"/>
        <v>0</v>
      </c>
      <c r="W153" s="115">
        <f t="shared" si="51"/>
        <v>1</v>
      </c>
      <c r="X153" s="115">
        <f t="shared" si="52"/>
        <v>1</v>
      </c>
      <c r="Y153" s="115">
        <f t="shared" si="53"/>
        <v>0</v>
      </c>
      <c r="Z153" s="115">
        <f t="shared" si="54"/>
        <v>1</v>
      </c>
      <c r="AA153" s="115">
        <f t="shared" si="31"/>
        <v>3.2042045738056352E-4</v>
      </c>
      <c r="AB153" s="115">
        <f t="shared" si="55"/>
        <v>0</v>
      </c>
      <c r="AC153" s="115">
        <f t="shared" si="56"/>
        <v>0</v>
      </c>
    </row>
    <row r="154" spans="2:29" s="105" customFormat="1">
      <c r="B154" s="106">
        <f t="shared" si="32"/>
        <v>-4.9600000000000435</v>
      </c>
      <c r="C154" s="115">
        <f t="shared" si="33"/>
        <v>1.0964781961430734E-5</v>
      </c>
      <c r="D154" s="115">
        <f t="shared" si="34"/>
        <v>2427271.735600844</v>
      </c>
      <c r="E154" s="115">
        <f t="shared" si="35"/>
        <v>1</v>
      </c>
      <c r="F154" s="115">
        <f t="shared" si="36"/>
        <v>1</v>
      </c>
      <c r="G154" s="115">
        <f t="shared" si="37"/>
        <v>2428313.1700408626</v>
      </c>
      <c r="H154" s="115">
        <f t="shared" si="38"/>
        <v>1</v>
      </c>
      <c r="I154" s="115">
        <f t="shared" si="39"/>
        <v>1</v>
      </c>
      <c r="J154" s="115">
        <f t="shared" si="40"/>
        <v>3.4706386036643953E-8</v>
      </c>
      <c r="K154" s="115">
        <f t="shared" si="41"/>
        <v>0</v>
      </c>
      <c r="L154" s="115">
        <f t="shared" si="42"/>
        <v>0</v>
      </c>
      <c r="M154" s="111"/>
      <c r="N154" s="123">
        <f t="shared" si="30"/>
        <v>6.8893756916489345E-5</v>
      </c>
      <c r="O154" s="115">
        <f t="shared" si="43"/>
        <v>3576.5425431784265</v>
      </c>
      <c r="P154" s="115">
        <f t="shared" si="44"/>
        <v>1</v>
      </c>
      <c r="Q154" s="115">
        <f t="shared" si="45"/>
        <v>1</v>
      </c>
      <c r="R154" s="115">
        <f t="shared" si="46"/>
        <v>3225.1985155365583</v>
      </c>
      <c r="S154" s="115">
        <f t="shared" si="47"/>
        <v>1193.8483232221147</v>
      </c>
      <c r="T154" s="115">
        <f t="shared" si="48"/>
        <v>3439.0666296946724</v>
      </c>
      <c r="U154" s="115">
        <f t="shared" si="49"/>
        <v>1</v>
      </c>
      <c r="V154" s="115">
        <f t="shared" si="50"/>
        <v>0</v>
      </c>
      <c r="W154" s="115">
        <f t="shared" si="51"/>
        <v>1</v>
      </c>
      <c r="X154" s="115">
        <f t="shared" si="52"/>
        <v>1</v>
      </c>
      <c r="Y154" s="115">
        <f t="shared" si="53"/>
        <v>0</v>
      </c>
      <c r="Z154" s="115">
        <f t="shared" si="54"/>
        <v>1</v>
      </c>
      <c r="AA154" s="115">
        <f t="shared" si="31"/>
        <v>2.8977589995186188E-4</v>
      </c>
      <c r="AB154" s="115">
        <f t="shared" si="55"/>
        <v>0</v>
      </c>
      <c r="AC154" s="115">
        <f t="shared" si="56"/>
        <v>0</v>
      </c>
    </row>
    <row r="155" spans="2:29" s="105" customFormat="1">
      <c r="B155" s="106">
        <f t="shared" si="32"/>
        <v>-4.9400000000000439</v>
      </c>
      <c r="C155" s="115">
        <f t="shared" si="33"/>
        <v>1.1481536214967657E-5</v>
      </c>
      <c r="D155" s="115">
        <f t="shared" si="34"/>
        <v>2416462.9253995074</v>
      </c>
      <c r="E155" s="115">
        <f t="shared" si="35"/>
        <v>1</v>
      </c>
      <c r="F155" s="115">
        <f t="shared" si="36"/>
        <v>1</v>
      </c>
      <c r="G155" s="115">
        <f t="shared" si="37"/>
        <v>2416632.6805182183</v>
      </c>
      <c r="H155" s="115">
        <f t="shared" si="38"/>
        <v>1</v>
      </c>
      <c r="I155" s="115">
        <f t="shared" si="39"/>
        <v>1</v>
      </c>
      <c r="J155" s="115">
        <f t="shared" si="40"/>
        <v>9.3072975670734545E-10</v>
      </c>
      <c r="K155" s="115">
        <f t="shared" si="41"/>
        <v>0</v>
      </c>
      <c r="L155" s="115">
        <f t="shared" si="42"/>
        <v>0</v>
      </c>
      <c r="M155" s="111"/>
      <c r="N155" s="123">
        <f t="shared" si="30"/>
        <v>7.2140619649735098E-5</v>
      </c>
      <c r="O155" s="115">
        <f t="shared" si="43"/>
        <v>3611.2246793020763</v>
      </c>
      <c r="P155" s="115">
        <f t="shared" si="44"/>
        <v>1</v>
      </c>
      <c r="Q155" s="115">
        <f t="shared" si="45"/>
        <v>1</v>
      </c>
      <c r="R155" s="115">
        <f t="shared" si="46"/>
        <v>3259.4249125379652</v>
      </c>
      <c r="S155" s="115">
        <f t="shared" si="47"/>
        <v>1218.28634185081</v>
      </c>
      <c r="T155" s="115">
        <f t="shared" si="48"/>
        <v>3479.6655545056842</v>
      </c>
      <c r="U155" s="115">
        <f t="shared" si="49"/>
        <v>1</v>
      </c>
      <c r="V155" s="115">
        <f t="shared" si="50"/>
        <v>0</v>
      </c>
      <c r="W155" s="115">
        <f t="shared" si="51"/>
        <v>1</v>
      </c>
      <c r="X155" s="115">
        <f t="shared" si="52"/>
        <v>1</v>
      </c>
      <c r="Y155" s="115">
        <f t="shared" si="53"/>
        <v>0</v>
      </c>
      <c r="Z155" s="115">
        <f t="shared" si="54"/>
        <v>1</v>
      </c>
      <c r="AA155" s="115">
        <f t="shared" si="31"/>
        <v>2.5975787201159363E-4</v>
      </c>
      <c r="AB155" s="115">
        <f t="shared" si="55"/>
        <v>0</v>
      </c>
      <c r="AC155" s="115">
        <f t="shared" si="56"/>
        <v>0</v>
      </c>
    </row>
    <row r="156" spans="2:29" s="105" customFormat="1">
      <c r="B156" s="106">
        <f t="shared" si="32"/>
        <v>-4.9200000000000443</v>
      </c>
      <c r="C156" s="115">
        <f t="shared" si="33"/>
        <v>1.202264434617288E-5</v>
      </c>
      <c r="D156" s="115">
        <f t="shared" si="34"/>
        <v>2405595.5911327819</v>
      </c>
      <c r="E156" s="115">
        <f t="shared" si="35"/>
        <v>1</v>
      </c>
      <c r="F156" s="115">
        <f t="shared" si="36"/>
        <v>1</v>
      </c>
      <c r="G156" s="115">
        <f t="shared" si="37"/>
        <v>2404866.7303444268</v>
      </c>
      <c r="H156" s="115">
        <f t="shared" si="38"/>
        <v>1</v>
      </c>
      <c r="I156" s="115">
        <f t="shared" si="39"/>
        <v>1</v>
      </c>
      <c r="J156" s="115">
        <f t="shared" si="40"/>
        <v>1.7319851290181094E-8</v>
      </c>
      <c r="K156" s="115">
        <f t="shared" si="41"/>
        <v>0</v>
      </c>
      <c r="L156" s="115">
        <f t="shared" si="42"/>
        <v>0</v>
      </c>
      <c r="M156" s="111"/>
      <c r="N156" s="123">
        <f t="shared" si="30"/>
        <v>7.5540502309319165E-5</v>
      </c>
      <c r="O156" s="115">
        <f t="shared" si="43"/>
        <v>3646.5358796461701</v>
      </c>
      <c r="P156" s="115">
        <f t="shared" si="44"/>
        <v>1</v>
      </c>
      <c r="Q156" s="115">
        <f t="shared" si="45"/>
        <v>1</v>
      </c>
      <c r="R156" s="115">
        <f t="shared" si="46"/>
        <v>3294.6402727061177</v>
      </c>
      <c r="S156" s="115">
        <f t="shared" si="47"/>
        <v>1242.4867970708838</v>
      </c>
      <c r="T156" s="115">
        <f t="shared" si="48"/>
        <v>3521.1401516316423</v>
      </c>
      <c r="U156" s="115">
        <f t="shared" si="49"/>
        <v>1</v>
      </c>
      <c r="V156" s="115">
        <f t="shared" si="50"/>
        <v>0</v>
      </c>
      <c r="W156" s="115">
        <f t="shared" si="51"/>
        <v>1</v>
      </c>
      <c r="X156" s="115">
        <f t="shared" si="52"/>
        <v>1</v>
      </c>
      <c r="Y156" s="115">
        <f t="shared" si="53"/>
        <v>0</v>
      </c>
      <c r="Z156" s="115">
        <f t="shared" si="54"/>
        <v>1</v>
      </c>
      <c r="AA156" s="115">
        <f t="shared" si="31"/>
        <v>2.3095426501344314E-4</v>
      </c>
      <c r="AB156" s="115">
        <f t="shared" si="55"/>
        <v>0</v>
      </c>
      <c r="AC156" s="115">
        <f t="shared" si="56"/>
        <v>0</v>
      </c>
    </row>
    <row r="157" spans="2:29" s="105" customFormat="1">
      <c r="B157" s="106">
        <f t="shared" si="32"/>
        <v>-4.9000000000000448</v>
      </c>
      <c r="C157" s="115">
        <f t="shared" si="33"/>
        <v>1.258925411794036E-5</v>
      </c>
      <c r="D157" s="115">
        <f t="shared" si="34"/>
        <v>2394670.0399580579</v>
      </c>
      <c r="E157" s="115">
        <f t="shared" si="35"/>
        <v>1</v>
      </c>
      <c r="F157" s="115">
        <f t="shared" si="36"/>
        <v>1</v>
      </c>
      <c r="G157" s="115">
        <f t="shared" si="37"/>
        <v>2393029.7342590676</v>
      </c>
      <c r="H157" s="115">
        <f t="shared" si="38"/>
        <v>1</v>
      </c>
      <c r="I157" s="115">
        <f t="shared" si="39"/>
        <v>1</v>
      </c>
      <c r="J157" s="115">
        <f t="shared" si="40"/>
        <v>8.8557310311350375E-8</v>
      </c>
      <c r="K157" s="115">
        <f t="shared" si="41"/>
        <v>0</v>
      </c>
      <c r="L157" s="115">
        <f t="shared" si="42"/>
        <v>0</v>
      </c>
      <c r="M157" s="111"/>
      <c r="N157" s="123">
        <f t="shared" si="30"/>
        <v>7.9100616502192976E-5</v>
      </c>
      <c r="O157" s="115">
        <f t="shared" si="43"/>
        <v>3682.4894707977915</v>
      </c>
      <c r="P157" s="115">
        <f t="shared" si="44"/>
        <v>1</v>
      </c>
      <c r="Q157" s="115">
        <f t="shared" si="45"/>
        <v>1</v>
      </c>
      <c r="R157" s="115">
        <f t="shared" si="46"/>
        <v>3330.7686453898582</v>
      </c>
      <c r="S157" s="115">
        <f t="shared" si="47"/>
        <v>1266.3862618495534</v>
      </c>
      <c r="T157" s="115">
        <f t="shared" si="48"/>
        <v>3563.3907915514228</v>
      </c>
      <c r="U157" s="115">
        <f t="shared" si="49"/>
        <v>1</v>
      </c>
      <c r="V157" s="115">
        <f t="shared" si="50"/>
        <v>0</v>
      </c>
      <c r="W157" s="115">
        <f t="shared" si="51"/>
        <v>1</v>
      </c>
      <c r="X157" s="115">
        <f t="shared" si="52"/>
        <v>1</v>
      </c>
      <c r="Y157" s="115">
        <f t="shared" si="53"/>
        <v>0</v>
      </c>
      <c r="Z157" s="115">
        <f t="shared" si="54"/>
        <v>1</v>
      </c>
      <c r="AA157" s="115">
        <f t="shared" si="31"/>
        <v>2.0386300845443142E-4</v>
      </c>
      <c r="AB157" s="115">
        <f t="shared" si="55"/>
        <v>0</v>
      </c>
      <c r="AC157" s="115">
        <f t="shared" si="56"/>
        <v>0</v>
      </c>
    </row>
    <row r="158" spans="2:29" s="105" customFormat="1">
      <c r="B158" s="106">
        <f t="shared" si="32"/>
        <v>-4.8800000000000452</v>
      </c>
      <c r="C158" s="115">
        <f t="shared" si="33"/>
        <v>1.3182567385562695E-5</v>
      </c>
      <c r="D158" s="115">
        <f t="shared" si="34"/>
        <v>2383686.5929372935</v>
      </c>
      <c r="E158" s="115">
        <f t="shared" si="35"/>
        <v>1</v>
      </c>
      <c r="F158" s="115">
        <f t="shared" si="36"/>
        <v>1</v>
      </c>
      <c r="G158" s="115">
        <f t="shared" si="37"/>
        <v>2381136.4897526051</v>
      </c>
      <c r="H158" s="115">
        <f t="shared" si="38"/>
        <v>1</v>
      </c>
      <c r="I158" s="115">
        <f t="shared" si="39"/>
        <v>1</v>
      </c>
      <c r="J158" s="115">
        <f t="shared" si="40"/>
        <v>2.1609794859141956E-7</v>
      </c>
      <c r="K158" s="115">
        <f t="shared" si="41"/>
        <v>0</v>
      </c>
      <c r="L158" s="115">
        <f t="shared" si="42"/>
        <v>0</v>
      </c>
      <c r="M158" s="111"/>
      <c r="N158" s="123">
        <f t="shared" si="30"/>
        <v>8.2828513707872343E-5</v>
      </c>
      <c r="O158" s="115">
        <f t="shared" si="43"/>
        <v>3719.0990972816594</v>
      </c>
      <c r="P158" s="115">
        <f t="shared" si="44"/>
        <v>1</v>
      </c>
      <c r="Q158" s="115">
        <f t="shared" si="45"/>
        <v>1</v>
      </c>
      <c r="R158" s="115">
        <f t="shared" si="46"/>
        <v>3367.7226562681249</v>
      </c>
      <c r="S158" s="115">
        <f t="shared" si="47"/>
        <v>1289.932550199346</v>
      </c>
      <c r="T158" s="115">
        <f t="shared" si="48"/>
        <v>3606.311394431355</v>
      </c>
      <c r="U158" s="115">
        <f t="shared" si="49"/>
        <v>1</v>
      </c>
      <c r="V158" s="115">
        <f t="shared" si="50"/>
        <v>0</v>
      </c>
      <c r="W158" s="115">
        <f t="shared" si="51"/>
        <v>1</v>
      </c>
      <c r="X158" s="115">
        <f t="shared" si="52"/>
        <v>1</v>
      </c>
      <c r="Y158" s="115">
        <f t="shared" si="53"/>
        <v>0</v>
      </c>
      <c r="Z158" s="115">
        <f t="shared" si="54"/>
        <v>1</v>
      </c>
      <c r="AA158" s="115">
        <f t="shared" si="31"/>
        <v>1.7887795768912847E-4</v>
      </c>
      <c r="AB158" s="115">
        <f t="shared" si="55"/>
        <v>0</v>
      </c>
      <c r="AC158" s="115">
        <f t="shared" si="56"/>
        <v>0</v>
      </c>
    </row>
    <row r="159" spans="2:29" s="105" customFormat="1">
      <c r="B159" s="106">
        <f t="shared" si="32"/>
        <v>-4.8600000000000456</v>
      </c>
      <c r="C159" s="115">
        <f t="shared" si="33"/>
        <v>1.380384264602738E-5</v>
      </c>
      <c r="D159" s="115">
        <f t="shared" si="34"/>
        <v>2372645.5851792293</v>
      </c>
      <c r="E159" s="115">
        <f t="shared" si="35"/>
        <v>1</v>
      </c>
      <c r="F159" s="115">
        <f t="shared" si="36"/>
        <v>1</v>
      </c>
      <c r="G159" s="115">
        <f t="shared" si="37"/>
        <v>2369202.0009409008</v>
      </c>
      <c r="H159" s="115">
        <f t="shared" si="38"/>
        <v>1</v>
      </c>
      <c r="I159" s="115">
        <f t="shared" si="39"/>
        <v>1</v>
      </c>
      <c r="J159" s="115">
        <f t="shared" si="40"/>
        <v>3.9788265569393117E-7</v>
      </c>
      <c r="K159" s="115">
        <f t="shared" si="41"/>
        <v>0</v>
      </c>
      <c r="L159" s="115">
        <f t="shared" si="42"/>
        <v>0</v>
      </c>
      <c r="M159" s="111"/>
      <c r="N159" s="123">
        <f t="shared" si="30"/>
        <v>8.6732101296138221E-5</v>
      </c>
      <c r="O159" s="115">
        <f t="shared" si="43"/>
        <v>3756.3787297376716</v>
      </c>
      <c r="P159" s="115">
        <f t="shared" si="44"/>
        <v>1</v>
      </c>
      <c r="Q159" s="115">
        <f t="shared" si="45"/>
        <v>1</v>
      </c>
      <c r="R159" s="115">
        <f t="shared" si="46"/>
        <v>3405.4049867107578</v>
      </c>
      <c r="S159" s="115">
        <f t="shared" si="47"/>
        <v>1313.0866765482767</v>
      </c>
      <c r="T159" s="115">
        <f t="shared" si="48"/>
        <v>3649.791739763119</v>
      </c>
      <c r="U159" s="115">
        <f t="shared" si="49"/>
        <v>1</v>
      </c>
      <c r="V159" s="115">
        <f t="shared" si="50"/>
        <v>0</v>
      </c>
      <c r="W159" s="115">
        <f t="shared" si="51"/>
        <v>1</v>
      </c>
      <c r="X159" s="115">
        <f t="shared" si="52"/>
        <v>1</v>
      </c>
      <c r="Y159" s="115">
        <f t="shared" si="53"/>
        <v>0</v>
      </c>
      <c r="Z159" s="115">
        <f t="shared" si="54"/>
        <v>1</v>
      </c>
      <c r="AA159" s="115">
        <f t="shared" si="31"/>
        <v>1.5628222084308112E-4</v>
      </c>
      <c r="AB159" s="115">
        <f t="shared" si="55"/>
        <v>0</v>
      </c>
      <c r="AC159" s="115">
        <f t="shared" si="56"/>
        <v>0</v>
      </c>
    </row>
    <row r="160" spans="2:29" s="105" customFormat="1">
      <c r="B160" s="106">
        <f t="shared" si="32"/>
        <v>-4.840000000000046</v>
      </c>
      <c r="C160" s="115">
        <f t="shared" si="33"/>
        <v>1.4454397707457737E-5</v>
      </c>
      <c r="D160" s="115">
        <f t="shared" si="34"/>
        <v>2361547.365978749</v>
      </c>
      <c r="E160" s="115">
        <f t="shared" si="35"/>
        <v>1</v>
      </c>
      <c r="F160" s="115">
        <f t="shared" si="36"/>
        <v>1</v>
      </c>
      <c r="G160" s="115">
        <f t="shared" si="37"/>
        <v>2357241.2958308323</v>
      </c>
      <c r="H160" s="115">
        <f t="shared" si="38"/>
        <v>1</v>
      </c>
      <c r="I160" s="115">
        <f t="shared" si="39"/>
        <v>1</v>
      </c>
      <c r="J160" s="115">
        <f t="shared" si="40"/>
        <v>6.2824638945822821E-7</v>
      </c>
      <c r="K160" s="115">
        <f t="shared" si="41"/>
        <v>0</v>
      </c>
      <c r="L160" s="115">
        <f t="shared" si="42"/>
        <v>0</v>
      </c>
      <c r="M160" s="111"/>
      <c r="N160" s="123">
        <f t="shared" si="30"/>
        <v>9.0819659299628752E-5</v>
      </c>
      <c r="O160" s="115">
        <f t="shared" si="43"/>
        <v>3794.3426733160968</v>
      </c>
      <c r="P160" s="115">
        <f t="shared" si="44"/>
        <v>1</v>
      </c>
      <c r="Q160" s="115">
        <f t="shared" si="45"/>
        <v>1</v>
      </c>
      <c r="R160" s="115">
        <f t="shared" si="46"/>
        <v>3443.7102116779556</v>
      </c>
      <c r="S160" s="115">
        <f t="shared" si="47"/>
        <v>1335.8245937038789</v>
      </c>
      <c r="T160" s="115">
        <f t="shared" si="48"/>
        <v>3693.719990356492</v>
      </c>
      <c r="U160" s="115">
        <f t="shared" si="49"/>
        <v>1</v>
      </c>
      <c r="V160" s="115">
        <f t="shared" si="50"/>
        <v>0</v>
      </c>
      <c r="W160" s="115">
        <f t="shared" si="51"/>
        <v>1</v>
      </c>
      <c r="X160" s="115">
        <f t="shared" si="52"/>
        <v>1</v>
      </c>
      <c r="Y160" s="115">
        <f t="shared" si="53"/>
        <v>0</v>
      </c>
      <c r="Z160" s="115">
        <f t="shared" si="54"/>
        <v>1</v>
      </c>
      <c r="AA160" s="115">
        <f t="shared" si="31"/>
        <v>1.3624913224124919E-4</v>
      </c>
      <c r="AB160" s="115">
        <f t="shared" si="55"/>
        <v>0</v>
      </c>
      <c r="AC160" s="115">
        <f t="shared" si="56"/>
        <v>0</v>
      </c>
    </row>
    <row r="161" spans="2:29" s="105" customFormat="1">
      <c r="B161" s="106">
        <f t="shared" si="32"/>
        <v>-4.8200000000000465</v>
      </c>
      <c r="C161" s="115">
        <f t="shared" si="33"/>
        <v>1.5135612484360438E-5</v>
      </c>
      <c r="D161" s="115">
        <f t="shared" si="34"/>
        <v>2350392.2989532016</v>
      </c>
      <c r="E161" s="115">
        <f t="shared" si="35"/>
        <v>1</v>
      </c>
      <c r="F161" s="115">
        <f t="shared" si="36"/>
        <v>1</v>
      </c>
      <c r="G161" s="115">
        <f t="shared" si="37"/>
        <v>2345269.236711191</v>
      </c>
      <c r="H161" s="115">
        <f t="shared" si="38"/>
        <v>1</v>
      </c>
      <c r="I161" s="115">
        <f t="shared" si="39"/>
        <v>1</v>
      </c>
      <c r="J161" s="115">
        <f t="shared" si="40"/>
        <v>8.9803787293257827E-7</v>
      </c>
      <c r="K161" s="115">
        <f t="shared" si="41"/>
        <v>0</v>
      </c>
      <c r="L161" s="115">
        <f t="shared" si="42"/>
        <v>0</v>
      </c>
      <c r="M161" s="111"/>
      <c r="N161" s="123">
        <f t="shared" si="30"/>
        <v>9.5099857976897419E-5</v>
      </c>
      <c r="O161" s="115">
        <f t="shared" si="43"/>
        <v>3833.0055762959933</v>
      </c>
      <c r="P161" s="115">
        <f t="shared" si="44"/>
        <v>1</v>
      </c>
      <c r="Q161" s="115">
        <f t="shared" si="45"/>
        <v>1</v>
      </c>
      <c r="R161" s="115">
        <f t="shared" si="46"/>
        <v>3482.5269558458936</v>
      </c>
      <c r="S161" s="115">
        <f t="shared" si="47"/>
        <v>1358.1386356102907</v>
      </c>
      <c r="T161" s="115">
        <f t="shared" si="48"/>
        <v>3737.9853600209094</v>
      </c>
      <c r="U161" s="115">
        <f t="shared" si="49"/>
        <v>1</v>
      </c>
      <c r="V161" s="115">
        <f t="shared" si="50"/>
        <v>0</v>
      </c>
      <c r="W161" s="115">
        <f t="shared" si="51"/>
        <v>1</v>
      </c>
      <c r="X161" s="115">
        <f t="shared" si="52"/>
        <v>1</v>
      </c>
      <c r="Y161" s="115">
        <f t="shared" si="53"/>
        <v>0</v>
      </c>
      <c r="Z161" s="115">
        <f t="shared" si="54"/>
        <v>1</v>
      </c>
      <c r="AA161" s="115">
        <f t="shared" si="31"/>
        <v>1.1885044151687422E-4</v>
      </c>
      <c r="AB161" s="115">
        <f t="shared" si="55"/>
        <v>0</v>
      </c>
      <c r="AC161" s="115">
        <f t="shared" si="56"/>
        <v>0</v>
      </c>
    </row>
    <row r="162" spans="2:29" s="105" customFormat="1">
      <c r="B162" s="106">
        <f t="shared" si="32"/>
        <v>-4.8000000000000469</v>
      </c>
      <c r="C162" s="115">
        <f t="shared" si="33"/>
        <v>1.5848931924609413E-5</v>
      </c>
      <c r="D162" s="115">
        <f t="shared" si="34"/>
        <v>2339180.7621754636</v>
      </c>
      <c r="E162" s="115">
        <f t="shared" si="35"/>
        <v>1</v>
      </c>
      <c r="F162" s="115">
        <f t="shared" si="36"/>
        <v>1</v>
      </c>
      <c r="G162" s="115">
        <f t="shared" si="37"/>
        <v>2333300.323884476</v>
      </c>
      <c r="H162" s="115">
        <f t="shared" si="38"/>
        <v>1</v>
      </c>
      <c r="I162" s="115">
        <f t="shared" si="39"/>
        <v>1</v>
      </c>
      <c r="J162" s="115">
        <f t="shared" si="40"/>
        <v>1.1949599839143835E-6</v>
      </c>
      <c r="K162" s="115">
        <f t="shared" si="41"/>
        <v>0</v>
      </c>
      <c r="L162" s="115">
        <f t="shared" si="42"/>
        <v>0</v>
      </c>
      <c r="M162" s="111"/>
      <c r="N162" s="123">
        <f t="shared" si="30"/>
        <v>9.958177620319534E-5</v>
      </c>
      <c r="O162" s="115">
        <f t="shared" si="43"/>
        <v>3872.3824389329666</v>
      </c>
      <c r="P162" s="115">
        <f t="shared" si="44"/>
        <v>1</v>
      </c>
      <c r="Q162" s="115">
        <f t="shared" si="45"/>
        <v>1</v>
      </c>
      <c r="R162" s="115">
        <f t="shared" si="46"/>
        <v>3521.740310499973</v>
      </c>
      <c r="S162" s="115">
        <f t="shared" si="47"/>
        <v>1380.0386003055928</v>
      </c>
      <c r="T162" s="115">
        <f t="shared" si="48"/>
        <v>3782.4808463406484</v>
      </c>
      <c r="U162" s="115">
        <f t="shared" si="49"/>
        <v>1</v>
      </c>
      <c r="V162" s="115">
        <f t="shared" si="50"/>
        <v>0</v>
      </c>
      <c r="W162" s="115">
        <f t="shared" si="51"/>
        <v>1</v>
      </c>
      <c r="X162" s="115">
        <f t="shared" si="52"/>
        <v>1</v>
      </c>
      <c r="Y162" s="115">
        <f t="shared" si="53"/>
        <v>0</v>
      </c>
      <c r="Z162" s="115">
        <f t="shared" si="54"/>
        <v>1</v>
      </c>
      <c r="AA162" s="115">
        <f t="shared" si="31"/>
        <v>1.0407069250112678E-4</v>
      </c>
      <c r="AB162" s="115">
        <f t="shared" si="55"/>
        <v>0</v>
      </c>
      <c r="AC162" s="115">
        <f t="shared" si="56"/>
        <v>0</v>
      </c>
    </row>
    <row r="163" spans="2:29" s="105" customFormat="1">
      <c r="B163" s="106">
        <f t="shared" si="32"/>
        <v>-4.7800000000000473</v>
      </c>
      <c r="C163" s="115">
        <f t="shared" si="33"/>
        <v>1.6595869074373769E-5</v>
      </c>
      <c r="D163" s="115">
        <f t="shared" si="34"/>
        <v>2327913.1483037025</v>
      </c>
      <c r="E163" s="115">
        <f t="shared" si="35"/>
        <v>1</v>
      </c>
      <c r="F163" s="115">
        <f t="shared" si="36"/>
        <v>1</v>
      </c>
      <c r="G163" s="115">
        <f t="shared" si="37"/>
        <v>2321348.4935701522</v>
      </c>
      <c r="H163" s="115">
        <f t="shared" si="38"/>
        <v>1</v>
      </c>
      <c r="I163" s="115">
        <f t="shared" si="39"/>
        <v>1</v>
      </c>
      <c r="J163" s="115">
        <f t="shared" si="40"/>
        <v>1.5041286913190611E-6</v>
      </c>
      <c r="K163" s="115">
        <f t="shared" si="41"/>
        <v>0</v>
      </c>
      <c r="L163" s="115">
        <f t="shared" si="42"/>
        <v>0</v>
      </c>
      <c r="M163" s="111"/>
      <c r="N163" s="123">
        <f t="shared" si="30"/>
        <v>1.0427492072798134E-4</v>
      </c>
      <c r="O163" s="115">
        <f t="shared" si="43"/>
        <v>3912.4886225419987</v>
      </c>
      <c r="P163" s="115">
        <f t="shared" si="44"/>
        <v>1</v>
      </c>
      <c r="Q163" s="115">
        <f t="shared" si="45"/>
        <v>1</v>
      </c>
      <c r="R163" s="115">
        <f t="shared" si="46"/>
        <v>3561.2344391618003</v>
      </c>
      <c r="S163" s="115">
        <f t="shared" si="47"/>
        <v>1401.552422136248</v>
      </c>
      <c r="T163" s="115">
        <f t="shared" si="48"/>
        <v>3827.1059460992255</v>
      </c>
      <c r="U163" s="115">
        <f t="shared" si="49"/>
        <v>1</v>
      </c>
      <c r="V163" s="115">
        <f t="shared" si="50"/>
        <v>0</v>
      </c>
      <c r="W163" s="115">
        <f t="shared" si="51"/>
        <v>1</v>
      </c>
      <c r="X163" s="115">
        <f t="shared" si="52"/>
        <v>1</v>
      </c>
      <c r="Y163" s="115">
        <f t="shared" si="53"/>
        <v>0</v>
      </c>
      <c r="Z163" s="115">
        <f t="shared" si="54"/>
        <v>1</v>
      </c>
      <c r="AA163" s="115">
        <f t="shared" si="31"/>
        <v>9.1826273213432006E-5</v>
      </c>
      <c r="AB163" s="115">
        <f t="shared" si="55"/>
        <v>0</v>
      </c>
      <c r="AC163" s="115">
        <f t="shared" si="56"/>
        <v>0</v>
      </c>
    </row>
    <row r="164" spans="2:29" s="105" customFormat="1">
      <c r="B164" s="106">
        <f t="shared" si="32"/>
        <v>-4.7600000000000477</v>
      </c>
      <c r="C164" s="115">
        <f t="shared" si="33"/>
        <v>1.7378008287491829E-5</v>
      </c>
      <c r="D164" s="115">
        <f t="shared" si="34"/>
        <v>2316589.8647075803</v>
      </c>
      <c r="E164" s="115">
        <f t="shared" si="35"/>
        <v>1</v>
      </c>
      <c r="F164" s="115">
        <f t="shared" si="36"/>
        <v>1</v>
      </c>
      <c r="G164" s="115">
        <f t="shared" si="37"/>
        <v>2309426.9115076996</v>
      </c>
      <c r="H164" s="115">
        <f t="shared" si="38"/>
        <v>1</v>
      </c>
      <c r="I164" s="115">
        <f t="shared" si="39"/>
        <v>1</v>
      </c>
      <c r="J164" s="115">
        <f t="shared" si="40"/>
        <v>1.8088357321835781E-6</v>
      </c>
      <c r="K164" s="115">
        <f t="shared" si="41"/>
        <v>0</v>
      </c>
      <c r="L164" s="115">
        <f t="shared" si="42"/>
        <v>0</v>
      </c>
      <c r="M164" s="111"/>
      <c r="N164" s="123">
        <f t="shared" si="30"/>
        <v>1.0918924634001375E-4</v>
      </c>
      <c r="O164" s="115">
        <f t="shared" si="43"/>
        <v>3953.3398588217105</v>
      </c>
      <c r="P164" s="115">
        <f t="shared" si="44"/>
        <v>1</v>
      </c>
      <c r="Q164" s="115">
        <f t="shared" si="45"/>
        <v>1</v>
      </c>
      <c r="R164" s="115">
        <f t="shared" si="46"/>
        <v>3600.8952891688832</v>
      </c>
      <c r="S164" s="115">
        <f t="shared" si="47"/>
        <v>1422.7263995434732</v>
      </c>
      <c r="T164" s="115">
        <f t="shared" si="48"/>
        <v>3871.7692714722284</v>
      </c>
      <c r="U164" s="115">
        <f t="shared" si="49"/>
        <v>1</v>
      </c>
      <c r="V164" s="115">
        <f t="shared" si="50"/>
        <v>0</v>
      </c>
      <c r="W164" s="115">
        <f t="shared" si="51"/>
        <v>1</v>
      </c>
      <c r="X164" s="115">
        <f t="shared" si="52"/>
        <v>1</v>
      </c>
      <c r="Y164" s="115">
        <f t="shared" si="53"/>
        <v>0</v>
      </c>
      <c r="Z164" s="115">
        <f t="shared" si="54"/>
        <v>1</v>
      </c>
      <c r="AA164" s="115">
        <f t="shared" si="31"/>
        <v>8.198727457567452E-5</v>
      </c>
      <c r="AB164" s="115">
        <f t="shared" si="55"/>
        <v>0</v>
      </c>
      <c r="AC164" s="115">
        <f t="shared" si="56"/>
        <v>0</v>
      </c>
    </row>
    <row r="165" spans="2:29" s="105" customFormat="1">
      <c r="B165" s="106">
        <f t="shared" si="32"/>
        <v>-4.7400000000000482</v>
      </c>
      <c r="C165" s="115">
        <f t="shared" si="33"/>
        <v>1.8197008586097781E-5</v>
      </c>
      <c r="D165" s="115">
        <f t="shared" si="34"/>
        <v>2305211.3335907916</v>
      </c>
      <c r="E165" s="115">
        <f t="shared" si="35"/>
        <v>1</v>
      </c>
      <c r="F165" s="115">
        <f t="shared" si="36"/>
        <v>1</v>
      </c>
      <c r="G165" s="115">
        <f t="shared" si="37"/>
        <v>2297547.7645190316</v>
      </c>
      <c r="H165" s="115">
        <f t="shared" si="38"/>
        <v>1</v>
      </c>
      <c r="I165" s="115">
        <f t="shared" si="39"/>
        <v>1</v>
      </c>
      <c r="J165" s="115">
        <f t="shared" si="40"/>
        <v>2.0914865613578368E-6</v>
      </c>
      <c r="K165" s="115">
        <f t="shared" si="41"/>
        <v>0</v>
      </c>
      <c r="L165" s="115">
        <f t="shared" si="42"/>
        <v>0</v>
      </c>
      <c r="M165" s="111"/>
      <c r="N165" s="123">
        <f t="shared" si="30"/>
        <v>1.1433517698279036E-4</v>
      </c>
      <c r="O165" s="115">
        <f t="shared" si="43"/>
        <v>3994.9522594261925</v>
      </c>
      <c r="P165" s="115">
        <f t="shared" si="44"/>
        <v>1</v>
      </c>
      <c r="Q165" s="115">
        <f t="shared" si="45"/>
        <v>1</v>
      </c>
      <c r="R165" s="115">
        <f t="shared" si="46"/>
        <v>3640.6133204615849</v>
      </c>
      <c r="S165" s="115">
        <f t="shared" si="47"/>
        <v>1443.6249643883382</v>
      </c>
      <c r="T165" s="115">
        <f t="shared" si="48"/>
        <v>3916.3909900477961</v>
      </c>
      <c r="U165" s="115">
        <f t="shared" si="49"/>
        <v>1</v>
      </c>
      <c r="V165" s="115">
        <f t="shared" si="50"/>
        <v>0</v>
      </c>
      <c r="W165" s="115">
        <f t="shared" si="51"/>
        <v>1</v>
      </c>
      <c r="X165" s="115">
        <f t="shared" si="52"/>
        <v>1</v>
      </c>
      <c r="Y165" s="115">
        <f t="shared" si="53"/>
        <v>0</v>
      </c>
      <c r="Z165" s="115">
        <f t="shared" si="54"/>
        <v>1</v>
      </c>
      <c r="AA165" s="115">
        <f t="shared" si="31"/>
        <v>7.4400129972335838E-5</v>
      </c>
      <c r="AB165" s="115">
        <f t="shared" si="55"/>
        <v>0</v>
      </c>
      <c r="AC165" s="115">
        <f t="shared" si="56"/>
        <v>0</v>
      </c>
    </row>
    <row r="166" spans="2:29" s="105" customFormat="1">
      <c r="B166" s="106">
        <f t="shared" si="32"/>
        <v>-4.7200000000000486</v>
      </c>
      <c r="C166" s="115">
        <f t="shared" si="33"/>
        <v>1.9054607179630319E-5</v>
      </c>
      <c r="D166" s="115">
        <f t="shared" si="34"/>
        <v>2293777.9921097765</v>
      </c>
      <c r="E166" s="115">
        <f t="shared" si="35"/>
        <v>1</v>
      </c>
      <c r="F166" s="115">
        <f t="shared" si="36"/>
        <v>1</v>
      </c>
      <c r="G166" s="115">
        <f t="shared" si="37"/>
        <v>2285722.0530094774</v>
      </c>
      <c r="H166" s="115">
        <f t="shared" si="38"/>
        <v>1</v>
      </c>
      <c r="I166" s="115">
        <f t="shared" si="39"/>
        <v>1</v>
      </c>
      <c r="J166" s="115">
        <f t="shared" si="40"/>
        <v>2.3346711869473654E-6</v>
      </c>
      <c r="K166" s="115">
        <f t="shared" si="41"/>
        <v>0</v>
      </c>
      <c r="L166" s="115">
        <f t="shared" si="42"/>
        <v>0</v>
      </c>
      <c r="M166" s="111"/>
      <c r="N166" s="123">
        <f t="shared" si="30"/>
        <v>1.1972362786513188E-4</v>
      </c>
      <c r="O166" s="115">
        <f t="shared" si="43"/>
        <v>4037.3423257909863</v>
      </c>
      <c r="P166" s="115">
        <f t="shared" si="44"/>
        <v>1</v>
      </c>
      <c r="Q166" s="115">
        <f t="shared" si="45"/>
        <v>1</v>
      </c>
      <c r="R166" s="115">
        <f t="shared" si="46"/>
        <v>3680.2861621825882</v>
      </c>
      <c r="S166" s="115">
        <f t="shared" si="47"/>
        <v>1464.3299993540966</v>
      </c>
      <c r="T166" s="115">
        <f t="shared" si="48"/>
        <v>3960.9050206437687</v>
      </c>
      <c r="U166" s="115">
        <f t="shared" si="49"/>
        <v>1</v>
      </c>
      <c r="V166" s="115">
        <f t="shared" si="50"/>
        <v>0</v>
      </c>
      <c r="W166" s="115">
        <f t="shared" si="51"/>
        <v>1</v>
      </c>
      <c r="X166" s="115">
        <f t="shared" si="52"/>
        <v>1</v>
      </c>
      <c r="Y166" s="115">
        <f t="shared" si="53"/>
        <v>0</v>
      </c>
      <c r="Z166" s="115">
        <f t="shared" si="54"/>
        <v>1</v>
      </c>
      <c r="AA166" s="115">
        <f t="shared" si="31"/>
        <v>6.8909029200494169E-5</v>
      </c>
      <c r="AB166" s="115">
        <f t="shared" si="55"/>
        <v>0</v>
      </c>
      <c r="AC166" s="115">
        <f t="shared" si="56"/>
        <v>0</v>
      </c>
    </row>
    <row r="167" spans="2:29" s="105" customFormat="1">
      <c r="B167" s="106">
        <f t="shared" si="32"/>
        <v>-4.700000000000049</v>
      </c>
      <c r="C167" s="115">
        <f t="shared" si="33"/>
        <v>1.9952623149686537E-5</v>
      </c>
      <c r="D167" s="115">
        <f t="shared" si="34"/>
        <v>2282290.292488405</v>
      </c>
      <c r="E167" s="115">
        <f t="shared" si="35"/>
        <v>1</v>
      </c>
      <c r="F167" s="115">
        <f t="shared" si="36"/>
        <v>1</v>
      </c>
      <c r="G167" s="115">
        <f t="shared" si="37"/>
        <v>2273959.3880555136</v>
      </c>
      <c r="H167" s="115">
        <f t="shared" si="38"/>
        <v>1</v>
      </c>
      <c r="I167" s="115">
        <f t="shared" si="39"/>
        <v>1</v>
      </c>
      <c r="J167" s="115">
        <f t="shared" si="40"/>
        <v>2.5223122931763772E-6</v>
      </c>
      <c r="K167" s="115">
        <f t="shared" si="41"/>
        <v>0</v>
      </c>
      <c r="L167" s="115">
        <f t="shared" si="42"/>
        <v>0</v>
      </c>
      <c r="M167" s="111"/>
      <c r="N167" s="123">
        <f t="shared" si="30"/>
        <v>1.2536602861380172E-4</v>
      </c>
      <c r="O167" s="115">
        <f t="shared" si="43"/>
        <v>4080.5269592196501</v>
      </c>
      <c r="P167" s="115">
        <f t="shared" si="44"/>
        <v>1</v>
      </c>
      <c r="Q167" s="115">
        <f t="shared" si="45"/>
        <v>1</v>
      </c>
      <c r="R167" s="115">
        <f t="shared" si="46"/>
        <v>3719.8211123995184</v>
      </c>
      <c r="S167" s="115">
        <f t="shared" si="47"/>
        <v>1484.9397298791419</v>
      </c>
      <c r="T167" s="115">
        <f t="shared" si="48"/>
        <v>4005.2609290315568</v>
      </c>
      <c r="U167" s="115">
        <f t="shared" si="49"/>
        <v>1</v>
      </c>
      <c r="V167" s="115">
        <f t="shared" si="50"/>
        <v>0</v>
      </c>
      <c r="W167" s="115">
        <f t="shared" si="51"/>
        <v>1</v>
      </c>
      <c r="X167" s="115">
        <f t="shared" si="52"/>
        <v>1</v>
      </c>
      <c r="Y167" s="115">
        <f t="shared" si="53"/>
        <v>0</v>
      </c>
      <c r="Z167" s="115">
        <f t="shared" si="54"/>
        <v>1</v>
      </c>
      <c r="AA167" s="115">
        <f t="shared" si="31"/>
        <v>6.5374297264625744E-5</v>
      </c>
      <c r="AB167" s="115">
        <f t="shared" si="55"/>
        <v>0</v>
      </c>
      <c r="AC167" s="115">
        <f t="shared" si="56"/>
        <v>0</v>
      </c>
    </row>
    <row r="168" spans="2:29" s="105" customFormat="1">
      <c r="B168" s="106">
        <f t="shared" si="32"/>
        <v>-4.6800000000000495</v>
      </c>
      <c r="C168" s="115">
        <f t="shared" si="33"/>
        <v>2.089296130853799E-5</v>
      </c>
      <c r="D168" s="115">
        <f t="shared" si="34"/>
        <v>2270748.7021285258</v>
      </c>
      <c r="E168" s="115">
        <f t="shared" si="35"/>
        <v>1</v>
      </c>
      <c r="F168" s="115">
        <f t="shared" si="36"/>
        <v>1</v>
      </c>
      <c r="G168" s="115">
        <f t="shared" si="37"/>
        <v>2262267.7973123766</v>
      </c>
      <c r="H168" s="115">
        <f t="shared" si="38"/>
        <v>1</v>
      </c>
      <c r="I168" s="115">
        <f t="shared" si="39"/>
        <v>1</v>
      </c>
      <c r="J168" s="115">
        <f t="shared" si="40"/>
        <v>2.6408236809058955E-6</v>
      </c>
      <c r="K168" s="115">
        <f t="shared" si="41"/>
        <v>0</v>
      </c>
      <c r="L168" s="115">
        <f t="shared" si="42"/>
        <v>0</v>
      </c>
      <c r="M168" s="111"/>
      <c r="N168" s="123">
        <f t="shared" si="30"/>
        <v>1.3127434751727748E-4</v>
      </c>
      <c r="O168" s="115">
        <f t="shared" si="43"/>
        <v>4124.5234712377669</v>
      </c>
      <c r="P168" s="115">
        <f t="shared" si="44"/>
        <v>1</v>
      </c>
      <c r="Q168" s="115">
        <f t="shared" si="45"/>
        <v>1</v>
      </c>
      <c r="R168" s="115">
        <f t="shared" si="46"/>
        <v>3759.1374058640977</v>
      </c>
      <c r="S168" s="115">
        <f t="shared" si="47"/>
        <v>1505.5672348284106</v>
      </c>
      <c r="T168" s="115">
        <f t="shared" si="48"/>
        <v>4049.4254820598348</v>
      </c>
      <c r="U168" s="115">
        <f t="shared" si="49"/>
        <v>1</v>
      </c>
      <c r="V168" s="115">
        <f t="shared" si="50"/>
        <v>0</v>
      </c>
      <c r="W168" s="115">
        <f t="shared" si="51"/>
        <v>1</v>
      </c>
      <c r="X168" s="115">
        <f t="shared" si="52"/>
        <v>1</v>
      </c>
      <c r="Y168" s="115">
        <f t="shared" si="53"/>
        <v>0</v>
      </c>
      <c r="Z168" s="115">
        <f t="shared" si="54"/>
        <v>1</v>
      </c>
      <c r="AA168" s="115">
        <f t="shared" si="31"/>
        <v>6.3686272178082589E-5</v>
      </c>
      <c r="AB168" s="115">
        <f t="shared" si="55"/>
        <v>0</v>
      </c>
      <c r="AC168" s="115">
        <f t="shared" si="56"/>
        <v>0</v>
      </c>
    </row>
    <row r="169" spans="2:29" s="105" customFormat="1">
      <c r="B169" s="106">
        <f t="shared" si="32"/>
        <v>-4.6600000000000499</v>
      </c>
      <c r="C169" s="115">
        <f t="shared" si="33"/>
        <v>2.1877616239493002E-5</v>
      </c>
      <c r="D169" s="115">
        <f t="shared" si="34"/>
        <v>2259153.7037161347</v>
      </c>
      <c r="E169" s="115">
        <f t="shared" si="35"/>
        <v>1</v>
      </c>
      <c r="F169" s="115">
        <f t="shared" si="36"/>
        <v>1</v>
      </c>
      <c r="G169" s="115">
        <f t="shared" si="37"/>
        <v>2250653.5444469922</v>
      </c>
      <c r="H169" s="115">
        <f t="shared" si="38"/>
        <v>1</v>
      </c>
      <c r="I169" s="115">
        <f t="shared" si="39"/>
        <v>1</v>
      </c>
      <c r="J169" s="115">
        <f t="shared" si="40"/>
        <v>2.6802037373875219E-6</v>
      </c>
      <c r="K169" s="115">
        <f t="shared" si="41"/>
        <v>0</v>
      </c>
      <c r="L169" s="115">
        <f t="shared" si="42"/>
        <v>0</v>
      </c>
      <c r="M169" s="111"/>
      <c r="N169" s="123">
        <f t="shared" si="30"/>
        <v>1.3746111691209593E-4</v>
      </c>
      <c r="O169" s="115">
        <f t="shared" si="43"/>
        <v>4169.3495942213258</v>
      </c>
      <c r="P169" s="115">
        <f t="shared" si="44"/>
        <v>1</v>
      </c>
      <c r="Q169" s="115">
        <f t="shared" si="45"/>
        <v>1</v>
      </c>
      <c r="R169" s="115">
        <f t="shared" si="46"/>
        <v>3798.1681883234514</v>
      </c>
      <c r="S169" s="115">
        <f t="shared" si="47"/>
        <v>1526.3386344364503</v>
      </c>
      <c r="T169" s="115">
        <f t="shared" si="48"/>
        <v>4093.383834160385</v>
      </c>
      <c r="U169" s="115">
        <f t="shared" si="49"/>
        <v>1</v>
      </c>
      <c r="V169" s="115">
        <f t="shared" si="50"/>
        <v>0</v>
      </c>
      <c r="W169" s="115">
        <f t="shared" si="51"/>
        <v>1</v>
      </c>
      <c r="X169" s="115">
        <f t="shared" si="52"/>
        <v>1</v>
      </c>
      <c r="Y169" s="115">
        <f t="shared" si="53"/>
        <v>0</v>
      </c>
      <c r="Z169" s="115">
        <f t="shared" si="54"/>
        <v>1</v>
      </c>
      <c r="AA169" s="115">
        <f t="shared" si="31"/>
        <v>6.3773665390023815E-5</v>
      </c>
      <c r="AB169" s="115">
        <f t="shared" si="55"/>
        <v>0</v>
      </c>
      <c r="AC169" s="115">
        <f t="shared" si="56"/>
        <v>0</v>
      </c>
    </row>
    <row r="170" spans="2:29" s="105" customFormat="1">
      <c r="B170" s="106">
        <f t="shared" si="32"/>
        <v>-4.6400000000000503</v>
      </c>
      <c r="C170" s="115">
        <f t="shared" si="33"/>
        <v>2.2908676527675042E-5</v>
      </c>
      <c r="D170" s="115">
        <f t="shared" si="34"/>
        <v>2247505.7953231172</v>
      </c>
      <c r="E170" s="115">
        <f t="shared" si="35"/>
        <v>1</v>
      </c>
      <c r="F170" s="115">
        <f t="shared" si="36"/>
        <v>1</v>
      </c>
      <c r="G170" s="115">
        <f t="shared" si="37"/>
        <v>2239120.9671362834</v>
      </c>
      <c r="H170" s="115">
        <f t="shared" si="38"/>
        <v>1</v>
      </c>
      <c r="I170" s="115">
        <f t="shared" si="39"/>
        <v>1</v>
      </c>
      <c r="J170" s="115">
        <f t="shared" si="40"/>
        <v>2.6349845667838454E-6</v>
      </c>
      <c r="K170" s="115">
        <f t="shared" si="41"/>
        <v>0</v>
      </c>
      <c r="L170" s="115">
        <f t="shared" si="42"/>
        <v>0</v>
      </c>
      <c r="M170" s="111"/>
      <c r="N170" s="123">
        <f t="shared" si="30"/>
        <v>1.4393945976561769E-4</v>
      </c>
      <c r="O170" s="115">
        <f t="shared" si="43"/>
        <v>4215.0234923063508</v>
      </c>
      <c r="P170" s="115">
        <f t="shared" si="44"/>
        <v>1</v>
      </c>
      <c r="Q170" s="115">
        <f t="shared" si="45"/>
        <v>1</v>
      </c>
      <c r="R170" s="115">
        <f t="shared" si="46"/>
        <v>3836.8621522760113</v>
      </c>
      <c r="S170" s="115">
        <f t="shared" si="47"/>
        <v>1547.3910240482007</v>
      </c>
      <c r="T170" s="115">
        <f t="shared" si="48"/>
        <v>4137.140335651311</v>
      </c>
      <c r="U170" s="115">
        <f t="shared" si="49"/>
        <v>1</v>
      </c>
      <c r="V170" s="115">
        <f t="shared" si="50"/>
        <v>0</v>
      </c>
      <c r="W170" s="115">
        <f t="shared" si="51"/>
        <v>1</v>
      </c>
      <c r="X170" s="115">
        <f t="shared" si="52"/>
        <v>1</v>
      </c>
      <c r="Y170" s="115">
        <f t="shared" si="53"/>
        <v>0</v>
      </c>
      <c r="Z170" s="115">
        <f t="shared" si="54"/>
        <v>1</v>
      </c>
      <c r="AA170" s="115">
        <f t="shared" si="31"/>
        <v>6.5605896219211006E-5</v>
      </c>
      <c r="AB170" s="115">
        <f t="shared" si="55"/>
        <v>0</v>
      </c>
      <c r="AC170" s="115">
        <f t="shared" si="56"/>
        <v>0</v>
      </c>
    </row>
    <row r="171" spans="2:29" s="105" customFormat="1">
      <c r="B171" s="106">
        <f t="shared" si="32"/>
        <v>-4.6200000000000507</v>
      </c>
      <c r="C171" s="115">
        <f t="shared" si="33"/>
        <v>2.3988329190192085E-5</v>
      </c>
      <c r="D171" s="115">
        <f t="shared" si="34"/>
        <v>2235805.4905042537</v>
      </c>
      <c r="E171" s="115">
        <f t="shared" si="35"/>
        <v>1</v>
      </c>
      <c r="F171" s="115">
        <f t="shared" si="36"/>
        <v>1</v>
      </c>
      <c r="G171" s="115">
        <f t="shared" si="37"/>
        <v>2227672.3388449443</v>
      </c>
      <c r="H171" s="115">
        <f t="shared" si="38"/>
        <v>1</v>
      </c>
      <c r="I171" s="115">
        <f t="shared" si="39"/>
        <v>1</v>
      </c>
      <c r="J171" s="115">
        <f t="shared" si="40"/>
        <v>2.504958601118825E-6</v>
      </c>
      <c r="K171" s="115">
        <f t="shared" si="41"/>
        <v>0</v>
      </c>
      <c r="L171" s="115">
        <f t="shared" si="42"/>
        <v>0</v>
      </c>
      <c r="M171" s="111"/>
      <c r="N171" s="123">
        <f t="shared" si="30"/>
        <v>1.5072311751160208E-4</v>
      </c>
      <c r="O171" s="115">
        <f t="shared" si="43"/>
        <v>4261.5637725872302</v>
      </c>
      <c r="P171" s="115">
        <f t="shared" si="44"/>
        <v>1</v>
      </c>
      <c r="Q171" s="115">
        <f t="shared" si="45"/>
        <v>1</v>
      </c>
      <c r="R171" s="115">
        <f t="shared" si="46"/>
        <v>3875.1848068112045</v>
      </c>
      <c r="S171" s="115">
        <f t="shared" si="47"/>
        <v>1568.8702273811798</v>
      </c>
      <c r="T171" s="115">
        <f t="shared" si="48"/>
        <v>4180.7189665538945</v>
      </c>
      <c r="U171" s="115">
        <f t="shared" si="49"/>
        <v>1</v>
      </c>
      <c r="V171" s="115">
        <f t="shared" si="50"/>
        <v>0</v>
      </c>
      <c r="W171" s="115">
        <f t="shared" si="51"/>
        <v>1</v>
      </c>
      <c r="X171" s="115">
        <f t="shared" si="52"/>
        <v>1</v>
      </c>
      <c r="Y171" s="115">
        <f t="shared" si="53"/>
        <v>0</v>
      </c>
      <c r="Z171" s="115">
        <f t="shared" si="54"/>
        <v>1</v>
      </c>
      <c r="AA171" s="115">
        <f t="shared" si="31"/>
        <v>6.9189409907156603E-5</v>
      </c>
      <c r="AB171" s="115">
        <f t="shared" si="55"/>
        <v>0</v>
      </c>
      <c r="AC171" s="115">
        <f t="shared" si="56"/>
        <v>0</v>
      </c>
    </row>
    <row r="172" spans="2:29" s="105" customFormat="1">
      <c r="B172" s="106">
        <f t="shared" si="32"/>
        <v>-4.6000000000000512</v>
      </c>
      <c r="C172" s="115">
        <f t="shared" si="33"/>
        <v>2.5118864315092803E-5</v>
      </c>
      <c r="D172" s="115">
        <f t="shared" si="34"/>
        <v>2224053.3183894195</v>
      </c>
      <c r="E172" s="115">
        <f t="shared" si="35"/>
        <v>1</v>
      </c>
      <c r="F172" s="115">
        <f t="shared" si="36"/>
        <v>1</v>
      </c>
      <c r="G172" s="115">
        <f t="shared" si="37"/>
        <v>2216307.7595896665</v>
      </c>
      <c r="H172" s="115">
        <f t="shared" si="38"/>
        <v>1</v>
      </c>
      <c r="I172" s="115">
        <f t="shared" si="39"/>
        <v>1</v>
      </c>
      <c r="J172" s="115">
        <f t="shared" si="40"/>
        <v>2.2956117073395801E-6</v>
      </c>
      <c r="K172" s="115">
        <f t="shared" si="41"/>
        <v>0</v>
      </c>
      <c r="L172" s="115">
        <f t="shared" si="42"/>
        <v>0</v>
      </c>
      <c r="M172" s="111"/>
      <c r="N172" s="123">
        <f t="shared" si="30"/>
        <v>1.5782647919762872E-4</v>
      </c>
      <c r="O172" s="115">
        <f t="shared" si="43"/>
        <v>4308.9894966109105</v>
      </c>
      <c r="P172" s="115">
        <f t="shared" si="44"/>
        <v>1</v>
      </c>
      <c r="Q172" s="115">
        <f t="shared" si="45"/>
        <v>1</v>
      </c>
      <c r="R172" s="115">
        <f t="shared" si="46"/>
        <v>3913.1193718634377</v>
      </c>
      <c r="S172" s="115">
        <f t="shared" si="47"/>
        <v>1590.9284434313079</v>
      </c>
      <c r="T172" s="115">
        <f t="shared" si="48"/>
        <v>4224.163411916219</v>
      </c>
      <c r="U172" s="115">
        <f t="shared" si="49"/>
        <v>1</v>
      </c>
      <c r="V172" s="115">
        <f t="shared" si="50"/>
        <v>0</v>
      </c>
      <c r="W172" s="115">
        <f t="shared" si="51"/>
        <v>1</v>
      </c>
      <c r="X172" s="115">
        <f t="shared" si="52"/>
        <v>1</v>
      </c>
      <c r="Y172" s="115">
        <f t="shared" si="53"/>
        <v>0</v>
      </c>
      <c r="Z172" s="115">
        <f t="shared" si="54"/>
        <v>1</v>
      </c>
      <c r="AA172" s="115">
        <f t="shared" si="31"/>
        <v>7.4558474535567132E-5</v>
      </c>
      <c r="AB172" s="115">
        <f t="shared" si="55"/>
        <v>0</v>
      </c>
      <c r="AC172" s="115">
        <f t="shared" si="56"/>
        <v>0</v>
      </c>
    </row>
    <row r="173" spans="2:29" s="105" customFormat="1">
      <c r="B173" s="106">
        <f t="shared" si="32"/>
        <v>-4.5800000000000516</v>
      </c>
      <c r="C173" s="115">
        <f t="shared" si="33"/>
        <v>2.6302679918950673E-5</v>
      </c>
      <c r="D173" s="115">
        <f t="shared" si="34"/>
        <v>2212249.8237707508</v>
      </c>
      <c r="E173" s="115">
        <f t="shared" si="35"/>
        <v>1</v>
      </c>
      <c r="F173" s="115">
        <f t="shared" si="36"/>
        <v>1</v>
      </c>
      <c r="G173" s="115">
        <f t="shared" si="37"/>
        <v>2205025.0806901823</v>
      </c>
      <c r="H173" s="115">
        <f t="shared" si="38"/>
        <v>1</v>
      </c>
      <c r="I173" s="115">
        <f t="shared" si="39"/>
        <v>1</v>
      </c>
      <c r="J173" s="115">
        <f t="shared" si="40"/>
        <v>2.0182053262930773E-6</v>
      </c>
      <c r="K173" s="115">
        <f t="shared" si="41"/>
        <v>0</v>
      </c>
      <c r="L173" s="115">
        <f t="shared" si="42"/>
        <v>0</v>
      </c>
      <c r="M173" s="111"/>
      <c r="N173" s="123">
        <f t="shared" si="30"/>
        <v>1.6526461200619841E-4</v>
      </c>
      <c r="O173" s="115">
        <f t="shared" si="43"/>
        <v>4357.320192174685</v>
      </c>
      <c r="P173" s="115">
        <f t="shared" si="44"/>
        <v>1</v>
      </c>
      <c r="Q173" s="115">
        <f t="shared" si="45"/>
        <v>1</v>
      </c>
      <c r="R173" s="115">
        <f t="shared" si="46"/>
        <v>3950.6673035498211</v>
      </c>
      <c r="S173" s="115">
        <f t="shared" si="47"/>
        <v>1613.7218571591013</v>
      </c>
      <c r="T173" s="115">
        <f t="shared" si="48"/>
        <v>4267.5368042479304</v>
      </c>
      <c r="U173" s="115">
        <f t="shared" si="49"/>
        <v>1</v>
      </c>
      <c r="V173" s="115">
        <f t="shared" si="50"/>
        <v>0</v>
      </c>
      <c r="W173" s="115">
        <f t="shared" si="51"/>
        <v>1</v>
      </c>
      <c r="X173" s="115">
        <f t="shared" si="52"/>
        <v>1</v>
      </c>
      <c r="Y173" s="115">
        <f t="shared" si="53"/>
        <v>0</v>
      </c>
      <c r="Z173" s="115">
        <f t="shared" si="54"/>
        <v>1</v>
      </c>
      <c r="AA173" s="115">
        <f t="shared" si="31"/>
        <v>8.1761370511221468E-5</v>
      </c>
      <c r="AB173" s="115">
        <f t="shared" si="55"/>
        <v>0</v>
      </c>
      <c r="AC173" s="115">
        <f t="shared" si="56"/>
        <v>0</v>
      </c>
    </row>
    <row r="174" spans="2:29" s="105" customFormat="1">
      <c r="B174" s="106">
        <f t="shared" si="32"/>
        <v>-4.560000000000052</v>
      </c>
      <c r="C174" s="115">
        <f t="shared" si="33"/>
        <v>2.7542287033378363E-5</v>
      </c>
      <c r="D174" s="115">
        <f t="shared" si="34"/>
        <v>2200395.5671846988</v>
      </c>
      <c r="E174" s="115">
        <f t="shared" si="35"/>
        <v>1</v>
      </c>
      <c r="F174" s="115">
        <f t="shared" si="36"/>
        <v>1</v>
      </c>
      <c r="G174" s="115">
        <f t="shared" si="37"/>
        <v>2193819.8680869392</v>
      </c>
      <c r="H174" s="115">
        <f t="shared" si="38"/>
        <v>1</v>
      </c>
      <c r="I174" s="115">
        <f t="shared" si="39"/>
        <v>1</v>
      </c>
      <c r="J174" s="115">
        <f t="shared" si="40"/>
        <v>1.6894698091143056E-6</v>
      </c>
      <c r="K174" s="115">
        <f t="shared" si="41"/>
        <v>0</v>
      </c>
      <c r="L174" s="115">
        <f t="shared" si="42"/>
        <v>0</v>
      </c>
      <c r="M174" s="111"/>
      <c r="N174" s="123">
        <f t="shared" si="30"/>
        <v>1.7305329321424577E-4</v>
      </c>
      <c r="O174" s="115">
        <f t="shared" si="43"/>
        <v>4406.5758654351393</v>
      </c>
      <c r="P174" s="115">
        <f t="shared" si="44"/>
        <v>1</v>
      </c>
      <c r="Q174" s="115">
        <f t="shared" si="45"/>
        <v>1</v>
      </c>
      <c r="R174" s="115">
        <f t="shared" si="46"/>
        <v>3987.8484711942524</v>
      </c>
      <c r="S174" s="115">
        <f t="shared" si="47"/>
        <v>1637.408276472285</v>
      </c>
      <c r="T174" s="115">
        <f t="shared" si="48"/>
        <v>4310.9211652576387</v>
      </c>
      <c r="U174" s="115">
        <f t="shared" si="49"/>
        <v>1</v>
      </c>
      <c r="V174" s="115">
        <f t="shared" si="50"/>
        <v>0</v>
      </c>
      <c r="W174" s="115">
        <f t="shared" si="51"/>
        <v>1</v>
      </c>
      <c r="X174" s="115">
        <f t="shared" si="52"/>
        <v>1</v>
      </c>
      <c r="Y174" s="115">
        <f t="shared" si="53"/>
        <v>0</v>
      </c>
      <c r="Z174" s="115">
        <f t="shared" si="54"/>
        <v>1</v>
      </c>
      <c r="AA174" s="115">
        <f t="shared" si="31"/>
        <v>9.0843213506614133E-5</v>
      </c>
      <c r="AB174" s="115">
        <f t="shared" si="55"/>
        <v>0</v>
      </c>
      <c r="AC174" s="115">
        <f t="shared" si="56"/>
        <v>0</v>
      </c>
    </row>
    <row r="175" spans="2:29" s="105" customFormat="1">
      <c r="B175" s="106">
        <f t="shared" si="32"/>
        <v>-4.5400000000000524</v>
      </c>
      <c r="C175" s="115">
        <f t="shared" si="33"/>
        <v>2.884031503126255E-5</v>
      </c>
      <c r="D175" s="115">
        <f t="shared" si="34"/>
        <v>2188491.1249886267</v>
      </c>
      <c r="E175" s="115">
        <f t="shared" si="35"/>
        <v>1</v>
      </c>
      <c r="F175" s="115">
        <f t="shared" si="36"/>
        <v>1</v>
      </c>
      <c r="G175" s="115">
        <f t="shared" si="37"/>
        <v>2182685.4081617724</v>
      </c>
      <c r="H175" s="115">
        <f t="shared" si="38"/>
        <v>1</v>
      </c>
      <c r="I175" s="115">
        <f t="shared" si="39"/>
        <v>1</v>
      </c>
      <c r="J175" s="115">
        <f t="shared" si="40"/>
        <v>1.3308960346291607E-6</v>
      </c>
      <c r="K175" s="115">
        <f t="shared" si="41"/>
        <v>0</v>
      </c>
      <c r="L175" s="115">
        <f t="shared" si="42"/>
        <v>0</v>
      </c>
      <c r="M175" s="111"/>
      <c r="N175" s="123">
        <f t="shared" si="30"/>
        <v>1.8120904365885942E-4</v>
      </c>
      <c r="O175" s="115">
        <f t="shared" si="43"/>
        <v>4456.7770133362401</v>
      </c>
      <c r="P175" s="115">
        <f t="shared" si="44"/>
        <v>1</v>
      </c>
      <c r="Q175" s="115">
        <f t="shared" si="45"/>
        <v>1</v>
      </c>
      <c r="R175" s="115">
        <f t="shared" si="46"/>
        <v>4024.7010174337902</v>
      </c>
      <c r="S175" s="115">
        <f t="shared" si="47"/>
        <v>1662.14484773514</v>
      </c>
      <c r="T175" s="115">
        <f t="shared" si="48"/>
        <v>4354.4165825728087</v>
      </c>
      <c r="U175" s="115">
        <f t="shared" si="49"/>
        <v>1</v>
      </c>
      <c r="V175" s="115">
        <f t="shared" si="50"/>
        <v>0</v>
      </c>
      <c r="W175" s="115">
        <f t="shared" si="51"/>
        <v>1</v>
      </c>
      <c r="X175" s="115">
        <f t="shared" si="52"/>
        <v>1</v>
      </c>
      <c r="Y175" s="115">
        <f t="shared" si="53"/>
        <v>0</v>
      </c>
      <c r="Z175" s="115">
        <f t="shared" si="54"/>
        <v>1</v>
      </c>
      <c r="AA175" s="115">
        <f t="shared" si="31"/>
        <v>1.0182687434224246E-4</v>
      </c>
      <c r="AB175" s="115">
        <f t="shared" si="55"/>
        <v>0</v>
      </c>
      <c r="AC175" s="115">
        <f t="shared" si="56"/>
        <v>0</v>
      </c>
    </row>
    <row r="176" spans="2:29" s="105" customFormat="1">
      <c r="B176" s="106">
        <f t="shared" si="32"/>
        <v>-4.5200000000000529</v>
      </c>
      <c r="C176" s="115">
        <f t="shared" si="33"/>
        <v>3.0199517204016479E-5</v>
      </c>
      <c r="D176" s="115">
        <f t="shared" si="34"/>
        <v>2176537.0894319895</v>
      </c>
      <c r="E176" s="115">
        <f t="shared" si="35"/>
        <v>1</v>
      </c>
      <c r="F176" s="115">
        <f t="shared" si="36"/>
        <v>1</v>
      </c>
      <c r="G176" s="115">
        <f t="shared" si="37"/>
        <v>2171612.7591303904</v>
      </c>
      <c r="H176" s="115">
        <f t="shared" si="38"/>
        <v>1</v>
      </c>
      <c r="I176" s="115">
        <f t="shared" si="39"/>
        <v>1</v>
      </c>
      <c r="J176" s="115">
        <f t="shared" si="40"/>
        <v>9.6764115583482525E-7</v>
      </c>
      <c r="K176" s="115">
        <f t="shared" si="41"/>
        <v>0</v>
      </c>
      <c r="L176" s="115">
        <f t="shared" si="42"/>
        <v>0</v>
      </c>
      <c r="M176" s="111"/>
      <c r="N176" s="123">
        <f t="shared" si="30"/>
        <v>1.8974916278019347E-4</v>
      </c>
      <c r="O176" s="115">
        <f t="shared" si="43"/>
        <v>4507.9446363645484</v>
      </c>
      <c r="P176" s="115">
        <f t="shared" si="44"/>
        <v>1</v>
      </c>
      <c r="Q176" s="115">
        <f t="shared" si="45"/>
        <v>1</v>
      </c>
      <c r="R176" s="115">
        <f t="shared" si="46"/>
        <v>4061.2809400675906</v>
      </c>
      <c r="S176" s="115">
        <f t="shared" si="47"/>
        <v>1688.0858901535714</v>
      </c>
      <c r="T176" s="115">
        <f t="shared" si="48"/>
        <v>4398.1401576907338</v>
      </c>
      <c r="U176" s="115">
        <f t="shared" si="49"/>
        <v>1</v>
      </c>
      <c r="V176" s="115">
        <f t="shared" si="50"/>
        <v>0</v>
      </c>
      <c r="W176" s="115">
        <f t="shared" si="51"/>
        <v>1</v>
      </c>
      <c r="X176" s="115">
        <f t="shared" si="52"/>
        <v>1</v>
      </c>
      <c r="Y176" s="115">
        <f t="shared" si="53"/>
        <v>0</v>
      </c>
      <c r="Z176" s="115">
        <f t="shared" si="54"/>
        <v>1</v>
      </c>
      <c r="AA176" s="115">
        <f t="shared" si="31"/>
        <v>1.1469357369549902E-4</v>
      </c>
      <c r="AB176" s="115">
        <f t="shared" si="55"/>
        <v>0</v>
      </c>
      <c r="AC176" s="115">
        <f t="shared" si="56"/>
        <v>0</v>
      </c>
    </row>
    <row r="177" spans="2:29" s="105" customFormat="1">
      <c r="B177" s="106">
        <f t="shared" si="32"/>
        <v>-4.5000000000000533</v>
      </c>
      <c r="C177" s="115">
        <f t="shared" si="33"/>
        <v>3.1622776601679872E-5</v>
      </c>
      <c r="D177" s="115">
        <f t="shared" si="34"/>
        <v>2164534.0687217074</v>
      </c>
      <c r="E177" s="115">
        <f t="shared" si="35"/>
        <v>1</v>
      </c>
      <c r="F177" s="115">
        <f t="shared" si="36"/>
        <v>1</v>
      </c>
      <c r="G177" s="115">
        <f t="shared" si="37"/>
        <v>2160590.8499927144</v>
      </c>
      <c r="H177" s="115">
        <f t="shared" si="38"/>
        <v>1</v>
      </c>
      <c r="I177" s="115">
        <f t="shared" si="39"/>
        <v>1</v>
      </c>
      <c r="J177" s="115">
        <f t="shared" si="40"/>
        <v>6.2709491584466366E-7</v>
      </c>
      <c r="K177" s="115">
        <f t="shared" si="41"/>
        <v>0</v>
      </c>
      <c r="L177" s="115">
        <f t="shared" si="42"/>
        <v>0</v>
      </c>
      <c r="M177" s="111"/>
      <c r="N177" s="123">
        <f t="shared" si="30"/>
        <v>1.9869176531589738E-4</v>
      </c>
      <c r="O177" s="115">
        <f t="shared" si="43"/>
        <v>4560.1002516397939</v>
      </c>
      <c r="P177" s="115">
        <f t="shared" si="44"/>
        <v>1</v>
      </c>
      <c r="Q177" s="115">
        <f t="shared" si="45"/>
        <v>1</v>
      </c>
      <c r="R177" s="115">
        <f t="shared" si="46"/>
        <v>4097.6614379856746</v>
      </c>
      <c r="S177" s="115">
        <f t="shared" si="47"/>
        <v>1715.3808769636983</v>
      </c>
      <c r="T177" s="115">
        <f t="shared" si="48"/>
        <v>4442.2247594429045</v>
      </c>
      <c r="U177" s="115">
        <f t="shared" si="49"/>
        <v>1</v>
      </c>
      <c r="V177" s="115">
        <f t="shared" si="50"/>
        <v>0</v>
      </c>
      <c r="W177" s="115">
        <f t="shared" si="51"/>
        <v>1</v>
      </c>
      <c r="X177" s="115">
        <f t="shared" si="52"/>
        <v>1</v>
      </c>
      <c r="Y177" s="115">
        <f t="shared" si="53"/>
        <v>0</v>
      </c>
      <c r="Z177" s="115">
        <f t="shared" si="54"/>
        <v>1</v>
      </c>
      <c r="AA177" s="115">
        <f t="shared" si="31"/>
        <v>1.2936473982082369E-4</v>
      </c>
      <c r="AB177" s="115">
        <f t="shared" si="55"/>
        <v>0</v>
      </c>
      <c r="AC177" s="115">
        <f t="shared" si="56"/>
        <v>0</v>
      </c>
    </row>
    <row r="178" spans="2:29" s="105" customFormat="1">
      <c r="B178" s="106">
        <f t="shared" si="32"/>
        <v>-4.4800000000000537</v>
      </c>
      <c r="C178" s="115">
        <f t="shared" si="33"/>
        <v>3.3113112148254997E-5</v>
      </c>
      <c r="D178" s="115">
        <f t="shared" si="34"/>
        <v>2152482.6870817677</v>
      </c>
      <c r="E178" s="115">
        <f t="shared" si="35"/>
        <v>1</v>
      </c>
      <c r="F178" s="115">
        <f t="shared" si="36"/>
        <v>1</v>
      </c>
      <c r="G178" s="115">
        <f t="shared" si="37"/>
        <v>2149606.6277496512</v>
      </c>
      <c r="H178" s="115">
        <f t="shared" si="38"/>
        <v>1</v>
      </c>
      <c r="I178" s="115">
        <f t="shared" si="39"/>
        <v>1</v>
      </c>
      <c r="J178" s="115">
        <f t="shared" si="40"/>
        <v>3.3718293040919748E-7</v>
      </c>
      <c r="K178" s="115">
        <f t="shared" si="41"/>
        <v>0</v>
      </c>
      <c r="L178" s="115">
        <f t="shared" si="42"/>
        <v>0</v>
      </c>
      <c r="M178" s="111"/>
      <c r="N178" s="123">
        <f t="shared" si="30"/>
        <v>2.0805581972490567E-4</v>
      </c>
      <c r="O178" s="115">
        <f t="shared" si="43"/>
        <v>4613.2659063493311</v>
      </c>
      <c r="P178" s="115">
        <f t="shared" si="44"/>
        <v>1</v>
      </c>
      <c r="Q178" s="115">
        <f t="shared" si="45"/>
        <v>1</v>
      </c>
      <c r="R178" s="115">
        <f t="shared" si="46"/>
        <v>4133.9320638287991</v>
      </c>
      <c r="S178" s="115">
        <f t="shared" si="47"/>
        <v>1744.1725793415906</v>
      </c>
      <c r="T178" s="115">
        <f t="shared" si="48"/>
        <v>4486.8176132843791</v>
      </c>
      <c r="U178" s="115">
        <f t="shared" si="49"/>
        <v>1</v>
      </c>
      <c r="V178" s="115">
        <f t="shared" si="50"/>
        <v>0</v>
      </c>
      <c r="W178" s="115">
        <f t="shared" si="51"/>
        <v>1</v>
      </c>
      <c r="X178" s="115">
        <f t="shared" si="52"/>
        <v>1</v>
      </c>
      <c r="Y178" s="115">
        <f t="shared" si="53"/>
        <v>0</v>
      </c>
      <c r="Z178" s="115">
        <f t="shared" si="54"/>
        <v>1</v>
      </c>
      <c r="AA178" s="115">
        <f t="shared" si="31"/>
        <v>1.4568663306196327E-4</v>
      </c>
      <c r="AB178" s="115">
        <f t="shared" si="55"/>
        <v>0</v>
      </c>
      <c r="AC178" s="115">
        <f t="shared" si="56"/>
        <v>0</v>
      </c>
    </row>
    <row r="179" spans="2:29" s="105" customFormat="1">
      <c r="B179" s="106">
        <f t="shared" si="32"/>
        <v>-4.4600000000000541</v>
      </c>
      <c r="C179" s="115">
        <f t="shared" si="33"/>
        <v>3.467368504524879E-5</v>
      </c>
      <c r="D179" s="115">
        <f t="shared" si="34"/>
        <v>2140383.5848067156</v>
      </c>
      <c r="E179" s="115">
        <f t="shared" si="35"/>
        <v>1</v>
      </c>
      <c r="F179" s="115">
        <f t="shared" si="36"/>
        <v>1</v>
      </c>
      <c r="G179" s="115">
        <f t="shared" si="37"/>
        <v>2138645.252156768</v>
      </c>
      <c r="H179" s="115">
        <f t="shared" si="38"/>
        <v>1</v>
      </c>
      <c r="I179" s="115">
        <f t="shared" si="39"/>
        <v>1</v>
      </c>
      <c r="J179" s="115">
        <f t="shared" si="40"/>
        <v>1.245099359762731E-7</v>
      </c>
      <c r="K179" s="115">
        <f t="shared" si="41"/>
        <v>0</v>
      </c>
      <c r="L179" s="115">
        <f t="shared" si="42"/>
        <v>0</v>
      </c>
      <c r="M179" s="111"/>
      <c r="N179" s="123">
        <f t="shared" si="30"/>
        <v>2.1786118842207974E-4</v>
      </c>
      <c r="O179" s="115">
        <f t="shared" si="43"/>
        <v>4667.4641915347329</v>
      </c>
      <c r="P179" s="115">
        <f t="shared" si="44"/>
        <v>1</v>
      </c>
      <c r="Q179" s="115">
        <f t="shared" si="45"/>
        <v>1</v>
      </c>
      <c r="R179" s="115">
        <f t="shared" si="46"/>
        <v>4170.1977234195756</v>
      </c>
      <c r="S179" s="115">
        <f t="shared" si="47"/>
        <v>1774.5953781353935</v>
      </c>
      <c r="T179" s="115">
        <f t="shared" si="48"/>
        <v>4532.0787513582891</v>
      </c>
      <c r="U179" s="115">
        <f t="shared" si="49"/>
        <v>1</v>
      </c>
      <c r="V179" s="115">
        <f t="shared" si="50"/>
        <v>0</v>
      </c>
      <c r="W179" s="115">
        <f t="shared" si="51"/>
        <v>1</v>
      </c>
      <c r="X179" s="115">
        <f t="shared" si="52"/>
        <v>1</v>
      </c>
      <c r="Y179" s="115">
        <f t="shared" si="53"/>
        <v>0</v>
      </c>
      <c r="Z179" s="115">
        <f t="shared" si="54"/>
        <v>1</v>
      </c>
      <c r="AA179" s="115">
        <f t="shared" si="31"/>
        <v>1.6341907418102313E-4</v>
      </c>
      <c r="AB179" s="115">
        <f t="shared" si="55"/>
        <v>0</v>
      </c>
      <c r="AC179" s="115">
        <f t="shared" si="56"/>
        <v>0</v>
      </c>
    </row>
    <row r="180" spans="2:29" s="105" customFormat="1">
      <c r="B180" s="106">
        <f t="shared" si="32"/>
        <v>-4.4400000000000546</v>
      </c>
      <c r="C180" s="115">
        <f t="shared" si="33"/>
        <v>3.6307805477005552E-5</v>
      </c>
      <c r="D180" s="115">
        <f t="shared" si="34"/>
        <v>2128237.4183089659</v>
      </c>
      <c r="E180" s="115">
        <f t="shared" si="35"/>
        <v>1</v>
      </c>
      <c r="F180" s="115">
        <f t="shared" si="36"/>
        <v>1</v>
      </c>
      <c r="G180" s="115">
        <f t="shared" si="37"/>
        <v>2127690.3357341941</v>
      </c>
      <c r="H180" s="115">
        <f t="shared" si="38"/>
        <v>1</v>
      </c>
      <c r="I180" s="115">
        <f t="shared" si="39"/>
        <v>1</v>
      </c>
      <c r="J180" s="115">
        <f t="shared" si="40"/>
        <v>1.2466538685343407E-8</v>
      </c>
      <c r="K180" s="115">
        <f t="shared" si="41"/>
        <v>0</v>
      </c>
      <c r="L180" s="115">
        <f t="shared" si="42"/>
        <v>0</v>
      </c>
      <c r="M180" s="111"/>
      <c r="N180" s="123">
        <f t="shared" ref="N180:N243" si="57">2*PI()*C180</f>
        <v>2.2812866990905579E-4</v>
      </c>
      <c r="O180" s="115">
        <f t="shared" si="43"/>
        <v>4722.7182562397584</v>
      </c>
      <c r="P180" s="115">
        <f t="shared" si="44"/>
        <v>1</v>
      </c>
      <c r="Q180" s="115">
        <f t="shared" si="45"/>
        <v>1</v>
      </c>
      <c r="R180" s="115">
        <f t="shared" si="46"/>
        <v>4206.5775570463929</v>
      </c>
      <c r="S180" s="115">
        <f t="shared" si="47"/>
        <v>1806.7737394819767</v>
      </c>
      <c r="T180" s="115">
        <f t="shared" si="48"/>
        <v>4578.1793421761104</v>
      </c>
      <c r="U180" s="115">
        <f t="shared" si="49"/>
        <v>1</v>
      </c>
      <c r="V180" s="115">
        <f t="shared" si="50"/>
        <v>0</v>
      </c>
      <c r="W180" s="115">
        <f t="shared" si="51"/>
        <v>1</v>
      </c>
      <c r="X180" s="115">
        <f t="shared" si="52"/>
        <v>1</v>
      </c>
      <c r="Y180" s="115">
        <f t="shared" si="53"/>
        <v>0</v>
      </c>
      <c r="Z180" s="115">
        <f t="shared" si="54"/>
        <v>1</v>
      </c>
      <c r="AA180" s="115">
        <f t="shared" ref="AA180:AA243" si="58">(LOG10(O180)-LOG10(T180))^2</f>
        <v>1.8222937779754776E-4</v>
      </c>
      <c r="AB180" s="115">
        <f t="shared" si="55"/>
        <v>0</v>
      </c>
      <c r="AC180" s="115">
        <f t="shared" si="56"/>
        <v>0</v>
      </c>
    </row>
    <row r="181" spans="2:29" s="105" customFormat="1">
      <c r="B181" s="106">
        <f t="shared" ref="B181:B244" si="59">B180+0.02</f>
        <v>-4.420000000000055</v>
      </c>
      <c r="C181" s="115">
        <f t="shared" ref="C181:C244" si="60">10^B181</f>
        <v>3.8018939632051245E-5</v>
      </c>
      <c r="D181" s="115">
        <f t="shared" ref="D181:D244" si="61">IF(AND($D$12&lt;&gt;"",$E$12&lt;&gt;"",$F$12&lt;&gt;"",$G$12&lt;&gt;""),10^($D$12+$E$12/(1+EXP($F$12+$G$12*LOG10($C181)))),1)</f>
        <v>2116044.8601596714</v>
      </c>
      <c r="E181" s="115">
        <f t="shared" ref="E181:E244" si="62">IF(AND($D$13&lt;&gt;"",$E$13&lt;&gt;"",$F$13&lt;&gt;"",$G$13&lt;&gt;""),10^($D$13+$E$13/(1+EXP($F$13+$G$13*LOG10($C181)))),1)</f>
        <v>1</v>
      </c>
      <c r="F181" s="115">
        <f t="shared" ref="F181:F244" si="63">IF(AND($D$14&lt;&gt;"",$E$14&lt;&gt;"",$F$14&lt;&gt;"",$G$14&lt;&gt;""),10^($D$14+$E$14/(1+EXP($F$14+$G$14*LOG10($C181)))),1)</f>
        <v>1</v>
      </c>
      <c r="G181" s="115">
        <f t="shared" ref="G181:G244" si="64">IF(OR($C$28="",$C$28=0),1,$C$28+$C$29*EXP(-C181/$F$29)+$C$30*EXP(-C181/$F$30)+$C$31*EXP(-C181/$F$31)+$C$32*EXP(-C181/$F$32)+$C$33*EXP(-C181/$F$33)+$C$34*EXP(-C181/$F$34)+$C$35*EXP(-C181/$F$35)+$C$36*EXP(-C181/$F$36)+$C$37*EXP(-C181/$F$37)+$C$38*EXP(-C181/$F$38)+$C$39*EXP(-C181/$F$39)+$C$40*EXP(-C181/$F$40)+$C$41*EXP(-C181/$F$41)+$C$42*EXP(-C181/$F$42))</f>
        <v>2116724.2251488892</v>
      </c>
      <c r="H181" s="115">
        <f t="shared" ref="H181:H244" si="65">IF(OR($D$28="",$D$28=0),1,$D$28+$D$29*EXP(-C181/$F$29)+$D$30*EXP(-C181/$F$30)+$D$31*EXP(-C181/$F$31)+$D$32*EXP(-C181/$F$32)+$D$33*EXP(-C181/$F$33)+$D$34*EXP(-C181/$F$34)+$D$35*EXP(-C181/$F$35)+$D$36*EXP(-C181/$F$36)+$D$37*EXP(-C181/$F$37)+$D$38*EXP(-C181/$F$38)+$D$39*EXP(-C181/$F$39)+$D$40*EXP(-C181/$F$40)+$D$41*EXP(-C181/$F$41)+$D$42*EXP(-C181/$F$42))</f>
        <v>1</v>
      </c>
      <c r="I181" s="115">
        <f t="shared" ref="I181:I244" si="66">IF(OR($E$28="",$E$28=0),1,$E$28+$E$29*EXP(-C181/$F$29)+$E$30*EXP(-C181/$F$30)+$E$31*EXP(-C181/$F$31)+$E$32*EXP(-C181/$F$32)+$E$33*EXP(-C181/$F$33)+$E$34*EXP(-C181/$F$34)+$E$35*EXP(-C181/$F$35)+$E$36*EXP(-C181/$F$36)+$E$37*EXP(-C181/$F$37)+$E$38*EXP(-C181/$F$38)+$E$39*EXP(-C181/$F$39)+$E$40*EXP(-C181/$F$40)+$E$41*EXP(-C181/$F$41)+$E$42*EXP(-C181/$F$42))</f>
        <v>1</v>
      </c>
      <c r="J181" s="115">
        <f t="shared" ref="J181:J244" si="67">(LOG10(D181)-LOG10(G181))^2</f>
        <v>1.9435055808198031E-8</v>
      </c>
      <c r="K181" s="115">
        <f t="shared" ref="K181:K244" si="68">(LOG10(E181)-LOG10(H181))^2</f>
        <v>0</v>
      </c>
      <c r="L181" s="115">
        <f t="shared" ref="L181:L244" si="69">(LOG10(F181)-LOG10(I181))^2</f>
        <v>0</v>
      </c>
      <c r="M181" s="111"/>
      <c r="N181" s="123">
        <f t="shared" si="57"/>
        <v>2.3888004289065204E-4</v>
      </c>
      <c r="O181" s="115">
        <f t="shared" ref="O181:O244" si="70">IF(AND($L$12&lt;&gt;"",$M$12&lt;&gt;"",$N$12&lt;&gt;"",$O$12&lt;&gt;""),10^($L$12+$M$12/(1+EXP($N$12+$O$12*LOG10($C181)))),1)</f>
        <v>4779.0518220281119</v>
      </c>
      <c r="P181" s="115">
        <f t="shared" ref="P181:P244" si="71">IF(AND($L$13&lt;&gt;"",$M$13&lt;&gt;"",$N$13&lt;&gt;"",$O$13&lt;&gt;""),10^($L$13+$M$13/(1+EXP($N$13+$O$13*LOG10($C181)))),1)</f>
        <v>1</v>
      </c>
      <c r="Q181" s="115">
        <f t="shared" ref="Q181:Q244" si="72">IF(AND($L$14&lt;&gt;"",$M$14&lt;&gt;"",$N$14&lt;&gt;"",$O$14&lt;&gt;""),10^($L$14+$M$14/(1+EXP($N$14+$O$14*LOG10($C181)))),1)</f>
        <v>1</v>
      </c>
      <c r="R181" s="115">
        <f t="shared" ref="R181:R244" si="73">IF(OR($C$28="",$C$28=0),1,$C$28+($N181^2*$F$29^2*$C$29)/($N181^2*$F$29^2+1)+($N181^2*$F$30^2*$C$30)/($N181^2*$F$30^2+1)+($N181^2*$F$31^2*$C$31)/($N181^2*$F$31^2+1)+($N181^2*$F$32^2*$C$32)/($N181^2*$F$32^2+1)+($N181^2*$F$33^2*$C$33)/($N181^2*$F$33^2+1)+($N181^2*$F$34^2*$C$34)/($N181^2*$F$34^2+1)+($N181^2*$F$35^2*$C$35)/($N181^2*$F$35^2+1)+($N181^2*$F$36^2*$C$36)/($N181^2*$F$36^2+1)+($N181^2*$F$37^2*$C$37)/($N181^2*$F$37^2+1)+($N181^2*$F$38^2*$C$38)/($N181^2*$F$38^2+1)+($N181^2*$F$39^2*$C$39)/($N181^2*$F$39^2+1)+($N181^2*$F$40^2*$C$40)/($N181^2*$F$40^2+1)+($N181^2*$F$41^2*$C$41)/($N181^2*$F$41^2+1)+($N181^2*$F$42^2*$C$42)/($N181^2*$F$42^2+1))</f>
        <v>4243.2037310193864</v>
      </c>
      <c r="S181" s="115">
        <f t="shared" ref="S181:S244" si="74">IF(OR($C$28="",$C$28=0),0,($N181*$F$29*$C$29)/($N181^2*$F$29^2+1)+($N181*$F$30*$C$30)/($N181^2*$F$30^2+1)+($N181*$F$31*$C$31)/($N181^2*$F$31^2+1)+($N181*$F$32*$C$32)/($N181^2*$F$32^2+1)+($N181*$F$33*$C$33)/($N181^2*$F$33^2+1)+($N181*$F$34*$C$34)/($N181^2*$F$34^2+1)+($N181*$F$35*$C$35)/($N181^2*$F$35^2+1)+($N181*$F$36*$C$36)/($N181^2*$F$36^2+1)+($N181*$F$37*$C$37)/($N181^2*$F$37^2+1)+($N181*$F$38*$C$38)/($N181^2*$F$38^2+1)+($N181*$F$39*$C$39)/($N181^2*$F$39^2+1)+($N181*$F$40*$C$40)/($N181^2*$F$40^2+1)+($N181*$F$41*$C$41)/($N181^2*$F$41^2+1)+($N181*$F$42*$C$42)/($N181^2*$F$42^2+1))</f>
        <v>1840.8208434866053</v>
      </c>
      <c r="T181" s="115">
        <f t="shared" ref="T181:T244" si="75">SQRT(R181^2+S181^2)</f>
        <v>4625.2999125193573</v>
      </c>
      <c r="U181" s="115">
        <f t="shared" ref="U181:U244" si="76">IF(OR($D$28="",$D$28=0),1,$D$28+($N181^2*$F$29^2*$D$29)/($N181^2*$F$29^2+1)+($N181^2*$F$30^2*$D$30)/($N181^2*$F$30^2+1)+($N181^2*$F$31^2*$D$31)/($N181^2*$F$31^2+1)+($N181^2*$F$32^2*$D$32)/($N181^2*$F$32^2+1)+($N181^2*$F$33^2*$D$33)/($N181^2*$F$33^2+1)+($N181^2*$F$34^2*$D$34)/($N181^2*$F$34^2+1)+($N181^2*$F$35^2*$D$35)/($N181^2*$F$35^2+1)+($N181^2*$F$36^2*$D$36)/($N181^2*$F$36^2+1)+($N181^2*$F$37^2*$D$37)/($N181^2*$F$37^2+1)+($N181^2*$F$38^2*$D$38)/($N181^2*$F$38^2+1)+($N181^2*$F$39^2*$D$39)/($N181^2*$F$39^2+1)+($N181^2*$F$40^2*$D$40)/($N181^2*$F$40^2+1)+($N181^2*$F$41^2*$D$41)/($N181^2*$F$41^2+1)+($N181^2*$F$42^2*$D$42)/($N181^2*$F$42^2+1))</f>
        <v>1</v>
      </c>
      <c r="V181" s="115">
        <f t="shared" ref="V181:V244" si="77">IF(OR($D$28="",$D$28=0),0,($N181*$F$29*$D$29)/($N181^2*$F$29^2+1)+($N181*$F$30*$D$30)/($N181^2*$F$30^2+1)+($N181*$F$31*$D$31)/($N181^2*$F$31^2+1)+($N181*$F$32*$D$32)/($N181^2*$F$32^2+1)+($N181*$F$33*$D$33)/($N181^2*$F$33^2+1)+($N181*$F$34*$D$34)/($N181^2*$F$34^2+1)+($N181*$F$35*$D$35)/($N181^2*$F$35^2+1)+($N181*$F$36*$D$36)/($N181^2*$F$36^2+1)+($N181*$F$37*$D$37)/($N181^2*$F$37^2+1)+($N181*$F$38*$D$38)/($N181^2*$F$38^2+1)+($N181*$F$39*$D$39)/($N181^2*$F$39^2+1)+($N181*$F$40*$D$40)/($N181^2*$F$40^2+1)+($N181*$F$41*$D$41)/($N181^2*$F$41^2+1)+($N181*$F$42*$D$42)/($N181^2*$F$42^2+1))</f>
        <v>0</v>
      </c>
      <c r="W181" s="115">
        <f t="shared" ref="W181:W244" si="78">SQRT(U181^2+V181^2)</f>
        <v>1</v>
      </c>
      <c r="X181" s="115">
        <f t="shared" ref="X181:X244" si="79">IF(OR($E$28="",$E$28=0),1,$E$28+($N181^2*$F$29^2*$E$29)/($N181^2*$F$29^2+1)+($N181^2*$F$30^2*$E$30)/($N181^2*$F$30^2+1)+($N181^2*$F$31^2*$E$31)/($N181^2*$F$31^2+1)+($N181^2*$F$32^2*$E$32)/($N181^2*$F$32^2+1)+($N181^2*$F$33^2*$E$33)/($N181^2*$F$33^2+1)+($N181^2*$F$34^2*$E$34)/($N181^2*$F$34^2+1)+($N181^2*$F$35^2*$E$35)/($N181^2*$F$35^2+1)+($N181^2*$F$36^2*$E$36)/($N181^2*$F$36^2+1)+($N181^2*$F$37^2*$E$37)/($N181^2*$F$37^2+1)+($N181^2*$F$38^2*$E$38)/($N181^2*$F$38^2+1)+($N181^2*$F$39^2*$E$39)/($N181^2*$F$39^2+1)+($N181^2*$F$40^2*$E$40)/($N181^2*$F$40^2+1)+($N181^2*$F$41^2*$E$41)/($N181^2*$F$41^2+1)+($N181^2*$F$42^2*$E$42)/($N181^2*$F$42^2+1))</f>
        <v>1</v>
      </c>
      <c r="Y181" s="115">
        <f t="shared" ref="Y181:Y244" si="80">IF(OR($E$28="",$E$28=0),0,($N181*$F$29*$E$29)/($N181^2*$F$29^2+1)+($N181*$F$30*$E$30)/($N181^2*$F$30^2+1)+($N181*$F$31*$E$31)/($N181^2*$F$31^2+1)+($N181*$F$32*$E$32)/($N181^2*$F$32^2+1)+($N181*$F$33*$E$33)/($N181^2*$F$33^2+1)+($N181*$F$34*$E$34)/($N181^2*$F$34^2+1)+($N181*$F$35*$E$35)/($N181^2*$F$35^2+1)+($N181*$F$36*$E$36)/($N181^2*$F$36^2+1)+($N181*$F$37*$E$37)/($N181^2*$F$37^2+1)+($N181*$F$38*$E$38)/($N181^2*$F$38^2+1)+($N181*$F$39*$E$39)/($N181^2*$F$39^2+1)+($N181*$F$40*$E$40)/($N181^2*$F$40^2+1)+($N181*$F$41*$E$41)/($N181^2*$F$41^2+1)+($N181*$F$42*$E$42)/($N181^2*$F$42^2+1))</f>
        <v>0</v>
      </c>
      <c r="Z181" s="115">
        <f t="shared" ref="Z181:Z244" si="81">SQRT(X181^2+Y181^2)</f>
        <v>1</v>
      </c>
      <c r="AA181" s="115">
        <f t="shared" si="58"/>
        <v>2.0169230064881005E-4</v>
      </c>
      <c r="AB181" s="115">
        <f t="shared" ref="AB181:AB244" si="82">(LOG10(P181)-LOG10(W181))^2</f>
        <v>0</v>
      </c>
      <c r="AC181" s="115">
        <f t="shared" ref="AC181:AC244" si="83">(LOG10(Q181)-LOG10(Z181))^2</f>
        <v>0</v>
      </c>
    </row>
    <row r="182" spans="2:29" s="105" customFormat="1">
      <c r="B182" s="106">
        <f t="shared" si="59"/>
        <v>-4.4000000000000554</v>
      </c>
      <c r="C182" s="115">
        <f t="shared" si="60"/>
        <v>3.9810717055344612E-5</v>
      </c>
      <c r="D182" s="115">
        <f t="shared" si="61"/>
        <v>2103806.5991231026</v>
      </c>
      <c r="E182" s="115">
        <f t="shared" si="62"/>
        <v>1</v>
      </c>
      <c r="F182" s="115">
        <f t="shared" si="63"/>
        <v>1</v>
      </c>
      <c r="G182" s="115">
        <f t="shared" si="64"/>
        <v>2105728.3185026543</v>
      </c>
      <c r="H182" s="115">
        <f t="shared" si="65"/>
        <v>1</v>
      </c>
      <c r="I182" s="115">
        <f t="shared" si="66"/>
        <v>1</v>
      </c>
      <c r="J182" s="115">
        <f t="shared" si="67"/>
        <v>1.5723179818806881E-7</v>
      </c>
      <c r="K182" s="115">
        <f t="shared" si="68"/>
        <v>0</v>
      </c>
      <c r="L182" s="115">
        <f t="shared" si="69"/>
        <v>0</v>
      </c>
      <c r="M182" s="111"/>
      <c r="N182" s="123">
        <f t="shared" si="57"/>
        <v>2.5013811247042502E-4</v>
      </c>
      <c r="O182" s="115">
        <f t="shared" si="70"/>
        <v>4836.4891978805472</v>
      </c>
      <c r="P182" s="115">
        <f t="shared" si="71"/>
        <v>1</v>
      </c>
      <c r="Q182" s="115">
        <f t="shared" si="72"/>
        <v>1</v>
      </c>
      <c r="R182" s="115">
        <f t="shared" si="73"/>
        <v>4280.2201602029054</v>
      </c>
      <c r="S182" s="115">
        <f t="shared" si="74"/>
        <v>1876.8373506064675</v>
      </c>
      <c r="T182" s="115">
        <f t="shared" si="75"/>
        <v>4673.6284683785989</v>
      </c>
      <c r="U182" s="115">
        <f t="shared" si="76"/>
        <v>1</v>
      </c>
      <c r="V182" s="115">
        <f t="shared" si="77"/>
        <v>0</v>
      </c>
      <c r="W182" s="115">
        <f t="shared" si="78"/>
        <v>1</v>
      </c>
      <c r="X182" s="115">
        <f t="shared" si="79"/>
        <v>1</v>
      </c>
      <c r="Y182" s="115">
        <f t="shared" si="80"/>
        <v>0</v>
      </c>
      <c r="Z182" s="115">
        <f t="shared" si="81"/>
        <v>1</v>
      </c>
      <c r="AA182" s="115">
        <f t="shared" si="58"/>
        <v>2.212964792972323E-4</v>
      </c>
      <c r="AB182" s="115">
        <f t="shared" si="82"/>
        <v>0</v>
      </c>
      <c r="AC182" s="115">
        <f t="shared" si="83"/>
        <v>0</v>
      </c>
    </row>
    <row r="183" spans="2:29" s="105" customFormat="1">
      <c r="B183" s="106">
        <f t="shared" si="59"/>
        <v>-4.3800000000000558</v>
      </c>
      <c r="C183" s="115">
        <f t="shared" si="60"/>
        <v>4.1686938347028178E-5</v>
      </c>
      <c r="D183" s="115">
        <f t="shared" si="61"/>
        <v>2091523.3401842045</v>
      </c>
      <c r="E183" s="115">
        <f t="shared" si="62"/>
        <v>1</v>
      </c>
      <c r="F183" s="115">
        <f t="shared" si="63"/>
        <v>1</v>
      </c>
      <c r="G183" s="115">
        <f t="shared" si="64"/>
        <v>2094683.4115780946</v>
      </c>
      <c r="H183" s="115">
        <f t="shared" si="65"/>
        <v>1</v>
      </c>
      <c r="I183" s="115">
        <f t="shared" si="66"/>
        <v>1</v>
      </c>
      <c r="J183" s="115">
        <f t="shared" si="67"/>
        <v>4.2991363603638475E-7</v>
      </c>
      <c r="K183" s="115">
        <f t="shared" si="68"/>
        <v>0</v>
      </c>
      <c r="L183" s="115">
        <f t="shared" si="69"/>
        <v>0</v>
      </c>
      <c r="M183" s="111"/>
      <c r="N183" s="123">
        <f t="shared" si="57"/>
        <v>2.6192675852334873E-4</v>
      </c>
      <c r="O183" s="115">
        <f t="shared" si="70"/>
        <v>4895.0552954802743</v>
      </c>
      <c r="P183" s="115">
        <f t="shared" si="71"/>
        <v>1</v>
      </c>
      <c r="Q183" s="115">
        <f t="shared" si="72"/>
        <v>1</v>
      </c>
      <c r="R183" s="115">
        <f t="shared" si="73"/>
        <v>4317.7811740752632</v>
      </c>
      <c r="S183" s="115">
        <f t="shared" si="74"/>
        <v>1914.9102882183984</v>
      </c>
      <c r="T183" s="115">
        <f t="shared" si="75"/>
        <v>4723.3585168948821</v>
      </c>
      <c r="U183" s="115">
        <f t="shared" si="76"/>
        <v>1</v>
      </c>
      <c r="V183" s="115">
        <f t="shared" si="77"/>
        <v>0</v>
      </c>
      <c r="W183" s="115">
        <f t="shared" si="78"/>
        <v>1</v>
      </c>
      <c r="X183" s="115">
        <f t="shared" si="79"/>
        <v>1</v>
      </c>
      <c r="Y183" s="115">
        <f t="shared" si="80"/>
        <v>0</v>
      </c>
      <c r="Z183" s="115">
        <f t="shared" si="81"/>
        <v>1</v>
      </c>
      <c r="AA183" s="115">
        <f t="shared" si="58"/>
        <v>2.4045746501401061E-4</v>
      </c>
      <c r="AB183" s="115">
        <f t="shared" si="82"/>
        <v>0</v>
      </c>
      <c r="AC183" s="115">
        <f t="shared" si="83"/>
        <v>0</v>
      </c>
    </row>
    <row r="184" spans="2:29" s="105" customFormat="1">
      <c r="B184" s="106">
        <f t="shared" si="59"/>
        <v>-4.3600000000000563</v>
      </c>
      <c r="C184" s="115">
        <f t="shared" si="60"/>
        <v>4.3651583224010894E-5</v>
      </c>
      <c r="D184" s="115">
        <f t="shared" si="61"/>
        <v>2079195.8045693263</v>
      </c>
      <c r="E184" s="115">
        <f t="shared" si="62"/>
        <v>1</v>
      </c>
      <c r="F184" s="115">
        <f t="shared" si="63"/>
        <v>1</v>
      </c>
      <c r="G184" s="115">
        <f t="shared" si="64"/>
        <v>2083570.0648002219</v>
      </c>
      <c r="H184" s="115">
        <f t="shared" si="65"/>
        <v>1</v>
      </c>
      <c r="I184" s="115">
        <f t="shared" si="66"/>
        <v>1</v>
      </c>
      <c r="J184" s="115">
        <f t="shared" si="67"/>
        <v>8.3305599852184753E-7</v>
      </c>
      <c r="K184" s="115">
        <f t="shared" si="68"/>
        <v>0</v>
      </c>
      <c r="L184" s="115">
        <f t="shared" si="69"/>
        <v>0</v>
      </c>
      <c r="M184" s="111"/>
      <c r="N184" s="123">
        <f t="shared" si="57"/>
        <v>2.7427098634823216E-4</v>
      </c>
      <c r="O184" s="115">
        <f t="shared" si="70"/>
        <v>4954.7756448964201</v>
      </c>
      <c r="P184" s="115">
        <f t="shared" si="71"/>
        <v>1</v>
      </c>
      <c r="Q184" s="115">
        <f t="shared" si="72"/>
        <v>1</v>
      </c>
      <c r="R184" s="115">
        <f t="shared" si="73"/>
        <v>4356.0501308233925</v>
      </c>
      <c r="S184" s="115">
        <f t="shared" si="74"/>
        <v>1955.1120399769245</v>
      </c>
      <c r="T184" s="115">
        <f t="shared" si="75"/>
        <v>4774.6869877625722</v>
      </c>
      <c r="U184" s="115">
        <f t="shared" si="76"/>
        <v>1</v>
      </c>
      <c r="V184" s="115">
        <f t="shared" si="77"/>
        <v>0</v>
      </c>
      <c r="W184" s="115">
        <f t="shared" si="78"/>
        <v>1</v>
      </c>
      <c r="X184" s="115">
        <f t="shared" si="79"/>
        <v>1</v>
      </c>
      <c r="Y184" s="115">
        <f t="shared" si="80"/>
        <v>0</v>
      </c>
      <c r="Z184" s="115">
        <f t="shared" si="81"/>
        <v>1</v>
      </c>
      <c r="AA184" s="115">
        <f t="shared" si="58"/>
        <v>2.5853707661871813E-4</v>
      </c>
      <c r="AB184" s="115">
        <f t="shared" si="82"/>
        <v>0</v>
      </c>
      <c r="AC184" s="115">
        <f t="shared" si="83"/>
        <v>0</v>
      </c>
    </row>
    <row r="185" spans="2:29" s="105" customFormat="1">
      <c r="B185" s="106">
        <f t="shared" si="59"/>
        <v>-4.3400000000000567</v>
      </c>
      <c r="C185" s="115">
        <f t="shared" si="60"/>
        <v>4.5708818961481526E-5</v>
      </c>
      <c r="D185" s="115">
        <f t="shared" si="61"/>
        <v>2066824.7297598124</v>
      </c>
      <c r="E185" s="115">
        <f t="shared" si="62"/>
        <v>1</v>
      </c>
      <c r="F185" s="115">
        <f t="shared" si="63"/>
        <v>1</v>
      </c>
      <c r="G185" s="115">
        <f t="shared" si="64"/>
        <v>2072368.981647664</v>
      </c>
      <c r="H185" s="115">
        <f t="shared" si="65"/>
        <v>1</v>
      </c>
      <c r="I185" s="115">
        <f t="shared" si="66"/>
        <v>1</v>
      </c>
      <c r="J185" s="115">
        <f t="shared" si="67"/>
        <v>1.353578776862451E-6</v>
      </c>
      <c r="K185" s="115">
        <f t="shared" si="68"/>
        <v>0</v>
      </c>
      <c r="L185" s="115">
        <f t="shared" si="69"/>
        <v>0</v>
      </c>
      <c r="M185" s="111"/>
      <c r="N185" s="123">
        <f t="shared" si="57"/>
        <v>2.8719697970731238E-4</v>
      </c>
      <c r="O185" s="115">
        <f t="shared" si="70"/>
        <v>5015.6764106750061</v>
      </c>
      <c r="P185" s="115">
        <f t="shared" si="71"/>
        <v>1</v>
      </c>
      <c r="Q185" s="115">
        <f t="shared" si="72"/>
        <v>1</v>
      </c>
      <c r="R185" s="115">
        <f t="shared" si="73"/>
        <v>4395.1979765205833</v>
      </c>
      <c r="S185" s="115">
        <f t="shared" si="74"/>
        <v>1997.4994228017399</v>
      </c>
      <c r="T185" s="115">
        <f t="shared" si="75"/>
        <v>4827.8120507020476</v>
      </c>
      <c r="U185" s="115">
        <f t="shared" si="76"/>
        <v>1</v>
      </c>
      <c r="V185" s="115">
        <f t="shared" si="77"/>
        <v>0</v>
      </c>
      <c r="W185" s="115">
        <f t="shared" si="78"/>
        <v>1</v>
      </c>
      <c r="X185" s="115">
        <f t="shared" si="79"/>
        <v>1</v>
      </c>
      <c r="Y185" s="115">
        <f t="shared" si="80"/>
        <v>0</v>
      </c>
      <c r="Z185" s="115">
        <f t="shared" si="81"/>
        <v>1</v>
      </c>
      <c r="AA185" s="115">
        <f t="shared" si="58"/>
        <v>2.7486839785325701E-4</v>
      </c>
      <c r="AB185" s="115">
        <f t="shared" si="82"/>
        <v>0</v>
      </c>
      <c r="AC185" s="115">
        <f t="shared" si="83"/>
        <v>0</v>
      </c>
    </row>
    <row r="186" spans="2:29" s="105" customFormat="1">
      <c r="B186" s="106">
        <f t="shared" si="59"/>
        <v>-4.3200000000000571</v>
      </c>
      <c r="C186" s="115">
        <f t="shared" si="60"/>
        <v>4.7863009232257475E-5</v>
      </c>
      <c r="D186" s="115">
        <f t="shared" si="61"/>
        <v>2054410.8694983833</v>
      </c>
      <c r="E186" s="115">
        <f t="shared" si="62"/>
        <v>1</v>
      </c>
      <c r="F186" s="115">
        <f t="shared" si="63"/>
        <v>1</v>
      </c>
      <c r="G186" s="115">
        <f t="shared" si="64"/>
        <v>2061061.3885707534</v>
      </c>
      <c r="H186" s="115">
        <f t="shared" si="65"/>
        <v>1</v>
      </c>
      <c r="I186" s="115">
        <f t="shared" si="66"/>
        <v>1</v>
      </c>
      <c r="J186" s="115">
        <f t="shared" si="67"/>
        <v>1.9701581951902456E-6</v>
      </c>
      <c r="K186" s="115">
        <f t="shared" si="68"/>
        <v>0</v>
      </c>
      <c r="L186" s="115">
        <f t="shared" si="69"/>
        <v>0</v>
      </c>
      <c r="M186" s="111"/>
      <c r="N186" s="123">
        <f t="shared" si="57"/>
        <v>3.0073215636552107E-4</v>
      </c>
      <c r="O186" s="115">
        <f t="shared" si="70"/>
        <v>5077.7844083473774</v>
      </c>
      <c r="P186" s="115">
        <f t="shared" si="71"/>
        <v>1</v>
      </c>
      <c r="Q186" s="115">
        <f t="shared" si="72"/>
        <v>1</v>
      </c>
      <c r="R186" s="115">
        <f t="shared" si="73"/>
        <v>4435.4017399580407</v>
      </c>
      <c r="S186" s="115">
        <f t="shared" si="74"/>
        <v>2042.1128404376448</v>
      </c>
      <c r="T186" s="115">
        <f t="shared" si="75"/>
        <v>4882.9308256315817</v>
      </c>
      <c r="U186" s="115">
        <f t="shared" si="76"/>
        <v>1</v>
      </c>
      <c r="V186" s="115">
        <f t="shared" si="77"/>
        <v>0</v>
      </c>
      <c r="W186" s="115">
        <f t="shared" si="78"/>
        <v>1</v>
      </c>
      <c r="X186" s="115">
        <f t="shared" si="79"/>
        <v>1</v>
      </c>
      <c r="Y186" s="115">
        <f t="shared" si="80"/>
        <v>0</v>
      </c>
      <c r="Z186" s="115">
        <f t="shared" si="81"/>
        <v>1</v>
      </c>
      <c r="AA186" s="115">
        <f t="shared" si="58"/>
        <v>2.8878535934104971E-4</v>
      </c>
      <c r="AB186" s="115">
        <f t="shared" si="82"/>
        <v>0</v>
      </c>
      <c r="AC186" s="115">
        <f t="shared" si="83"/>
        <v>0</v>
      </c>
    </row>
    <row r="187" spans="2:29" s="105" customFormat="1">
      <c r="B187" s="106">
        <f t="shared" si="59"/>
        <v>-4.3000000000000576</v>
      </c>
      <c r="C187" s="115">
        <f t="shared" si="60"/>
        <v>5.0118723362720556E-5</v>
      </c>
      <c r="D187" s="115">
        <f t="shared" si="61"/>
        <v>2041954.9937880684</v>
      </c>
      <c r="E187" s="115">
        <f t="shared" si="62"/>
        <v>1</v>
      </c>
      <c r="F187" s="115">
        <f t="shared" si="63"/>
        <v>1</v>
      </c>
      <c r="G187" s="115">
        <f t="shared" si="64"/>
        <v>2049629.4062059147</v>
      </c>
      <c r="H187" s="115">
        <f t="shared" si="65"/>
        <v>1</v>
      </c>
      <c r="I187" s="115">
        <f t="shared" si="66"/>
        <v>1</v>
      </c>
      <c r="J187" s="115">
        <f t="shared" si="67"/>
        <v>2.654219727177467E-6</v>
      </c>
      <c r="K187" s="115">
        <f t="shared" si="68"/>
        <v>0</v>
      </c>
      <c r="L187" s="115">
        <f t="shared" si="69"/>
        <v>0</v>
      </c>
      <c r="M187" s="111"/>
      <c r="N187" s="123">
        <f t="shared" si="57"/>
        <v>3.1490522624724406E-4</v>
      </c>
      <c r="O187" s="115">
        <f t="shared" si="70"/>
        <v>5141.1271213662039</v>
      </c>
      <c r="P187" s="115">
        <f t="shared" si="71"/>
        <v>1</v>
      </c>
      <c r="Q187" s="115">
        <f t="shared" si="72"/>
        <v>1</v>
      </c>
      <c r="R187" s="115">
        <f t="shared" si="73"/>
        <v>4476.8429485379802</v>
      </c>
      <c r="S187" s="115">
        <f t="shared" si="74"/>
        <v>2088.9755082327024</v>
      </c>
      <c r="T187" s="115">
        <f t="shared" si="75"/>
        <v>4940.2369841810532</v>
      </c>
      <c r="U187" s="115">
        <f t="shared" si="76"/>
        <v>1</v>
      </c>
      <c r="V187" s="115">
        <f t="shared" si="77"/>
        <v>0</v>
      </c>
      <c r="W187" s="115">
        <f t="shared" si="78"/>
        <v>1</v>
      </c>
      <c r="X187" s="115">
        <f t="shared" si="79"/>
        <v>1</v>
      </c>
      <c r="Y187" s="115">
        <f t="shared" si="80"/>
        <v>0</v>
      </c>
      <c r="Z187" s="115">
        <f t="shared" si="81"/>
        <v>1</v>
      </c>
      <c r="AA187" s="115">
        <f t="shared" si="58"/>
        <v>2.9965548416696365E-4</v>
      </c>
      <c r="AB187" s="115">
        <f t="shared" si="82"/>
        <v>0</v>
      </c>
      <c r="AC187" s="115">
        <f t="shared" si="83"/>
        <v>0</v>
      </c>
    </row>
    <row r="188" spans="2:29" s="105" customFormat="1">
      <c r="B188" s="106">
        <f t="shared" si="59"/>
        <v>-4.280000000000058</v>
      </c>
      <c r="C188" s="115">
        <f t="shared" si="60"/>
        <v>5.2480746024970172E-5</v>
      </c>
      <c r="D188" s="115">
        <f t="shared" si="61"/>
        <v>2029457.888883617</v>
      </c>
      <c r="E188" s="115">
        <f t="shared" si="62"/>
        <v>1</v>
      </c>
      <c r="F188" s="115">
        <f t="shared" si="63"/>
        <v>1</v>
      </c>
      <c r="G188" s="115">
        <f t="shared" si="64"/>
        <v>2038056.4018575661</v>
      </c>
      <c r="H188" s="115">
        <f t="shared" si="65"/>
        <v>1</v>
      </c>
      <c r="I188" s="115">
        <f t="shared" si="66"/>
        <v>1</v>
      </c>
      <c r="J188" s="115">
        <f t="shared" si="67"/>
        <v>3.3714632853191205E-6</v>
      </c>
      <c r="K188" s="115">
        <f t="shared" si="68"/>
        <v>0</v>
      </c>
      <c r="L188" s="115">
        <f t="shared" si="69"/>
        <v>0</v>
      </c>
      <c r="M188" s="111"/>
      <c r="N188" s="123">
        <f t="shared" si="57"/>
        <v>3.2974625233391603E-4</v>
      </c>
      <c r="O188" s="115">
        <f t="shared" si="70"/>
        <v>5205.7327184790884</v>
      </c>
      <c r="P188" s="115">
        <f t="shared" si="71"/>
        <v>1</v>
      </c>
      <c r="Q188" s="115">
        <f t="shared" si="72"/>
        <v>1</v>
      </c>
      <c r="R188" s="115">
        <f t="shared" si="73"/>
        <v>4519.7059470662434</v>
      </c>
      <c r="S188" s="115">
        <f t="shared" si="74"/>
        <v>2138.0927507855426</v>
      </c>
      <c r="T188" s="115">
        <f t="shared" si="75"/>
        <v>4999.9182452223813</v>
      </c>
      <c r="U188" s="115">
        <f t="shared" si="76"/>
        <v>1</v>
      </c>
      <c r="V188" s="115">
        <f t="shared" si="77"/>
        <v>0</v>
      </c>
      <c r="W188" s="115">
        <f t="shared" si="78"/>
        <v>1</v>
      </c>
      <c r="X188" s="115">
        <f t="shared" si="79"/>
        <v>1</v>
      </c>
      <c r="Y188" s="115">
        <f t="shared" si="80"/>
        <v>0</v>
      </c>
      <c r="Z188" s="115">
        <f t="shared" si="81"/>
        <v>1</v>
      </c>
      <c r="AA188" s="115">
        <f t="shared" si="58"/>
        <v>3.0691406167613673E-4</v>
      </c>
      <c r="AB188" s="115">
        <f t="shared" si="82"/>
        <v>0</v>
      </c>
      <c r="AC188" s="115">
        <f t="shared" si="83"/>
        <v>0</v>
      </c>
    </row>
    <row r="189" spans="2:29" s="105" customFormat="1">
      <c r="B189" s="106">
        <f t="shared" si="59"/>
        <v>-4.2600000000000584</v>
      </c>
      <c r="C189" s="115">
        <f t="shared" si="60"/>
        <v>5.4954087385755034E-5</v>
      </c>
      <c r="D189" s="115">
        <f t="shared" si="61"/>
        <v>2016920.3572750881</v>
      </c>
      <c r="E189" s="115">
        <f t="shared" si="62"/>
        <v>1</v>
      </c>
      <c r="F189" s="115">
        <f t="shared" si="63"/>
        <v>1</v>
      </c>
      <c r="G189" s="115">
        <f t="shared" si="64"/>
        <v>2026327.3138638726</v>
      </c>
      <c r="H189" s="115">
        <f t="shared" si="65"/>
        <v>1</v>
      </c>
      <c r="I189" s="115">
        <f t="shared" si="66"/>
        <v>1</v>
      </c>
      <c r="J189" s="115">
        <f t="shared" si="67"/>
        <v>4.0838310865395287E-6</v>
      </c>
      <c r="K189" s="115">
        <f t="shared" si="68"/>
        <v>0</v>
      </c>
      <c r="L189" s="115">
        <f t="shared" si="69"/>
        <v>0</v>
      </c>
      <c r="M189" s="111"/>
      <c r="N189" s="123">
        <f t="shared" si="57"/>
        <v>3.4528671443163905E-4</v>
      </c>
      <c r="O189" s="115">
        <f t="shared" si="70"/>
        <v>5271.6300715503558</v>
      </c>
      <c r="P189" s="115">
        <f t="shared" si="71"/>
        <v>1</v>
      </c>
      <c r="Q189" s="115">
        <f t="shared" si="72"/>
        <v>1</v>
      </c>
      <c r="R189" s="115">
        <f t="shared" si="73"/>
        <v>4564.1760995457471</v>
      </c>
      <c r="S189" s="115">
        <f t="shared" si="74"/>
        <v>2189.4513821038199</v>
      </c>
      <c r="T189" s="115">
        <f t="shared" si="75"/>
        <v>5062.1537730753453</v>
      </c>
      <c r="U189" s="115">
        <f t="shared" si="76"/>
        <v>1</v>
      </c>
      <c r="V189" s="115">
        <f t="shared" si="77"/>
        <v>0</v>
      </c>
      <c r="W189" s="115">
        <f t="shared" si="78"/>
        <v>1</v>
      </c>
      <c r="X189" s="115">
        <f t="shared" si="79"/>
        <v>1</v>
      </c>
      <c r="Y189" s="115">
        <f t="shared" si="80"/>
        <v>0</v>
      </c>
      <c r="Z189" s="115">
        <f t="shared" si="81"/>
        <v>1</v>
      </c>
      <c r="AA189" s="115">
        <f t="shared" si="58"/>
        <v>3.1009777006420761E-4</v>
      </c>
      <c r="AB189" s="115">
        <f t="shared" si="82"/>
        <v>0</v>
      </c>
      <c r="AC189" s="115">
        <f t="shared" si="83"/>
        <v>0</v>
      </c>
    </row>
    <row r="190" spans="2:29" s="105" customFormat="1">
      <c r="B190" s="106">
        <f t="shared" si="59"/>
        <v>-4.2400000000000588</v>
      </c>
      <c r="C190" s="115">
        <f t="shared" si="60"/>
        <v>5.7543993733707804E-5</v>
      </c>
      <c r="D190" s="115">
        <f t="shared" si="61"/>
        <v>2004343.217663591</v>
      </c>
      <c r="E190" s="115">
        <f t="shared" si="62"/>
        <v>1</v>
      </c>
      <c r="F190" s="115">
        <f t="shared" si="63"/>
        <v>1</v>
      </c>
      <c r="G190" s="115">
        <f t="shared" si="64"/>
        <v>2014428.9395538741</v>
      </c>
      <c r="H190" s="115">
        <f t="shared" si="65"/>
        <v>1</v>
      </c>
      <c r="I190" s="115">
        <f t="shared" si="66"/>
        <v>1</v>
      </c>
      <c r="J190" s="115">
        <f t="shared" si="67"/>
        <v>4.7517944398474436E-6</v>
      </c>
      <c r="K190" s="115">
        <f t="shared" si="68"/>
        <v>0</v>
      </c>
      <c r="L190" s="115">
        <f t="shared" si="69"/>
        <v>0</v>
      </c>
      <c r="M190" s="111"/>
      <c r="N190" s="123">
        <f t="shared" si="57"/>
        <v>3.6155957594406703E-4</v>
      </c>
      <c r="O190" s="115">
        <f t="shared" si="70"/>
        <v>5338.8487738414969</v>
      </c>
      <c r="P190" s="115">
        <f t="shared" si="71"/>
        <v>1</v>
      </c>
      <c r="Q190" s="115">
        <f t="shared" si="72"/>
        <v>1</v>
      </c>
      <c r="R190" s="115">
        <f t="shared" si="73"/>
        <v>4610.437854376135</v>
      </c>
      <c r="S190" s="115">
        <f t="shared" si="74"/>
        <v>2243.0191865492293</v>
      </c>
      <c r="T190" s="115">
        <f t="shared" si="75"/>
        <v>5127.1114948177583</v>
      </c>
      <c r="U190" s="115">
        <f t="shared" si="76"/>
        <v>1</v>
      </c>
      <c r="V190" s="115">
        <f t="shared" si="77"/>
        <v>0</v>
      </c>
      <c r="W190" s="115">
        <f t="shared" si="78"/>
        <v>1</v>
      </c>
      <c r="X190" s="115">
        <f t="shared" si="79"/>
        <v>1</v>
      </c>
      <c r="Y190" s="115">
        <f t="shared" si="80"/>
        <v>0</v>
      </c>
      <c r="Z190" s="115">
        <f t="shared" si="81"/>
        <v>1</v>
      </c>
      <c r="AA190" s="115">
        <f t="shared" si="58"/>
        <v>3.0887561998098085E-4</v>
      </c>
      <c r="AB190" s="115">
        <f t="shared" si="82"/>
        <v>0</v>
      </c>
      <c r="AC190" s="115">
        <f t="shared" si="83"/>
        <v>0</v>
      </c>
    </row>
    <row r="191" spans="2:29" s="105" customFormat="1">
      <c r="B191" s="106">
        <f t="shared" si="59"/>
        <v>-4.2200000000000593</v>
      </c>
      <c r="C191" s="115">
        <f t="shared" si="60"/>
        <v>6.0255958607427498E-5</v>
      </c>
      <c r="D191" s="115">
        <f t="shared" si="61"/>
        <v>1991727.3049289491</v>
      </c>
      <c r="E191" s="115">
        <f t="shared" si="62"/>
        <v>1</v>
      </c>
      <c r="F191" s="115">
        <f t="shared" si="63"/>
        <v>1</v>
      </c>
      <c r="G191" s="115">
        <f t="shared" si="64"/>
        <v>2002350.1799903763</v>
      </c>
      <c r="H191" s="115">
        <f t="shared" si="65"/>
        <v>1</v>
      </c>
      <c r="I191" s="115">
        <f t="shared" si="66"/>
        <v>1</v>
      </c>
      <c r="J191" s="115">
        <f t="shared" si="67"/>
        <v>5.3368111805196469E-6</v>
      </c>
      <c r="K191" s="115">
        <f t="shared" si="68"/>
        <v>0</v>
      </c>
      <c r="L191" s="115">
        <f t="shared" si="69"/>
        <v>0</v>
      </c>
      <c r="M191" s="111"/>
      <c r="N191" s="123">
        <f t="shared" si="57"/>
        <v>3.785993537922098E-4</v>
      </c>
      <c r="O191" s="115">
        <f t="shared" si="70"/>
        <v>5407.4191587612513</v>
      </c>
      <c r="P191" s="115">
        <f t="shared" si="71"/>
        <v>1</v>
      </c>
      <c r="Q191" s="115">
        <f t="shared" si="72"/>
        <v>1</v>
      </c>
      <c r="R191" s="115">
        <f t="shared" si="73"/>
        <v>4658.672655890693</v>
      </c>
      <c r="S191" s="115">
        <f t="shared" si="74"/>
        <v>2298.7445277404427</v>
      </c>
      <c r="T191" s="115">
        <f t="shared" si="75"/>
        <v>5194.9453624230036</v>
      </c>
      <c r="U191" s="115">
        <f t="shared" si="76"/>
        <v>1</v>
      </c>
      <c r="V191" s="115">
        <f t="shared" si="77"/>
        <v>0</v>
      </c>
      <c r="W191" s="115">
        <f t="shared" si="78"/>
        <v>1</v>
      </c>
      <c r="X191" s="115">
        <f t="shared" si="79"/>
        <v>1</v>
      </c>
      <c r="Y191" s="115">
        <f t="shared" si="80"/>
        <v>0</v>
      </c>
      <c r="Z191" s="115">
        <f t="shared" si="81"/>
        <v>1</v>
      </c>
      <c r="AA191" s="115">
        <f t="shared" si="58"/>
        <v>3.0307506314314851E-4</v>
      </c>
      <c r="AB191" s="115">
        <f t="shared" si="82"/>
        <v>0</v>
      </c>
      <c r="AC191" s="115">
        <f t="shared" si="83"/>
        <v>0</v>
      </c>
    </row>
    <row r="192" spans="2:29" s="105" customFormat="1">
      <c r="B192" s="106">
        <f t="shared" si="59"/>
        <v>-4.2000000000000597</v>
      </c>
      <c r="C192" s="115">
        <f t="shared" si="60"/>
        <v>6.3095734448010646E-5</v>
      </c>
      <c r="D192" s="115">
        <f t="shared" si="61"/>
        <v>1979073.4700891182</v>
      </c>
      <c r="E192" s="115">
        <f t="shared" si="62"/>
        <v>1</v>
      </c>
      <c r="F192" s="115">
        <f t="shared" si="63"/>
        <v>1</v>
      </c>
      <c r="G192" s="115">
        <f t="shared" si="64"/>
        <v>1990082.2364932862</v>
      </c>
      <c r="H192" s="115">
        <f t="shared" si="65"/>
        <v>1</v>
      </c>
      <c r="I192" s="115">
        <f t="shared" si="66"/>
        <v>1</v>
      </c>
      <c r="J192" s="115">
        <f t="shared" si="67"/>
        <v>5.8037925638760401E-6</v>
      </c>
      <c r="K192" s="115">
        <f t="shared" si="68"/>
        <v>0</v>
      </c>
      <c r="L192" s="115">
        <f t="shared" si="69"/>
        <v>0</v>
      </c>
      <c r="M192" s="111"/>
      <c r="N192" s="123">
        <f t="shared" si="57"/>
        <v>3.9644219162944538E-4</v>
      </c>
      <c r="O192" s="115">
        <f t="shared" si="70"/>
        <v>5477.3723190959836</v>
      </c>
      <c r="P192" s="115">
        <f t="shared" si="71"/>
        <v>1</v>
      </c>
      <c r="Q192" s="115">
        <f t="shared" si="72"/>
        <v>1</v>
      </c>
      <c r="R192" s="115">
        <f t="shared" si="73"/>
        <v>4709.0566900541044</v>
      </c>
      <c r="S192" s="115">
        <f t="shared" si="74"/>
        <v>2356.5561213123415</v>
      </c>
      <c r="T192" s="115">
        <f t="shared" si="75"/>
        <v>5265.7925959002587</v>
      </c>
      <c r="U192" s="115">
        <f t="shared" si="76"/>
        <v>1</v>
      </c>
      <c r="V192" s="115">
        <f t="shared" si="77"/>
        <v>0</v>
      </c>
      <c r="W192" s="115">
        <f t="shared" si="78"/>
        <v>1</v>
      </c>
      <c r="X192" s="115">
        <f t="shared" si="79"/>
        <v>1</v>
      </c>
      <c r="Y192" s="115">
        <f t="shared" si="80"/>
        <v>0</v>
      </c>
      <c r="Z192" s="115">
        <f t="shared" si="81"/>
        <v>1</v>
      </c>
      <c r="AA192" s="115">
        <f t="shared" si="58"/>
        <v>2.9270122244756956E-4</v>
      </c>
      <c r="AB192" s="115">
        <f t="shared" si="82"/>
        <v>0</v>
      </c>
      <c r="AC192" s="115">
        <f t="shared" si="83"/>
        <v>0</v>
      </c>
    </row>
    <row r="193" spans="2:29" s="105" customFormat="1">
      <c r="B193" s="106">
        <f t="shared" si="59"/>
        <v>-4.1800000000000601</v>
      </c>
      <c r="C193" s="115">
        <f t="shared" si="60"/>
        <v>6.6069344800750391E-5</v>
      </c>
      <c r="D193" s="115">
        <f t="shared" si="61"/>
        <v>1966382.5802512579</v>
      </c>
      <c r="E193" s="115">
        <f t="shared" si="62"/>
        <v>1</v>
      </c>
      <c r="F193" s="115">
        <f t="shared" si="63"/>
        <v>1</v>
      </c>
      <c r="G193" s="115">
        <f t="shared" si="64"/>
        <v>1977618.7559419111</v>
      </c>
      <c r="H193" s="115">
        <f t="shared" si="65"/>
        <v>1</v>
      </c>
      <c r="I193" s="115">
        <f t="shared" si="66"/>
        <v>1</v>
      </c>
      <c r="J193" s="115">
        <f t="shared" si="67"/>
        <v>6.1234179032622405E-6</v>
      </c>
      <c r="K193" s="115">
        <f t="shared" si="68"/>
        <v>0</v>
      </c>
      <c r="L193" s="115">
        <f t="shared" si="69"/>
        <v>0</v>
      </c>
      <c r="M193" s="111"/>
      <c r="N193" s="123">
        <f t="shared" si="57"/>
        <v>4.1512593650705682E-4</v>
      </c>
      <c r="O193" s="115">
        <f t="shared" si="70"/>
        <v>5548.7401267318137</v>
      </c>
      <c r="P193" s="115">
        <f t="shared" si="71"/>
        <v>1</v>
      </c>
      <c r="Q193" s="115">
        <f t="shared" si="72"/>
        <v>1</v>
      </c>
      <c r="R193" s="115">
        <f t="shared" si="73"/>
        <v>4761.7584595011449</v>
      </c>
      <c r="S193" s="115">
        <f t="shared" si="74"/>
        <v>2416.3630154939378</v>
      </c>
      <c r="T193" s="115">
        <f t="shared" si="75"/>
        <v>5339.770954758048</v>
      </c>
      <c r="U193" s="115">
        <f t="shared" si="76"/>
        <v>1</v>
      </c>
      <c r="V193" s="115">
        <f t="shared" si="77"/>
        <v>0</v>
      </c>
      <c r="W193" s="115">
        <f t="shared" si="78"/>
        <v>1</v>
      </c>
      <c r="X193" s="115">
        <f t="shared" si="79"/>
        <v>1</v>
      </c>
      <c r="Y193" s="115">
        <f t="shared" si="80"/>
        <v>0</v>
      </c>
      <c r="Z193" s="115">
        <f t="shared" si="81"/>
        <v>1</v>
      </c>
      <c r="AA193" s="115">
        <f t="shared" si="58"/>
        <v>2.7794746654466706E-4</v>
      </c>
      <c r="AB193" s="115">
        <f t="shared" si="82"/>
        <v>0</v>
      </c>
      <c r="AC193" s="115">
        <f t="shared" si="83"/>
        <v>0</v>
      </c>
    </row>
    <row r="194" spans="2:29" s="105" customFormat="1">
      <c r="B194" s="106">
        <f t="shared" si="59"/>
        <v>-4.1600000000000605</v>
      </c>
      <c r="C194" s="115">
        <f t="shared" si="60"/>
        <v>6.918309709188399E-5</v>
      </c>
      <c r="D194" s="115">
        <f t="shared" si="61"/>
        <v>1953655.518554261</v>
      </c>
      <c r="E194" s="115">
        <f t="shared" si="62"/>
        <v>1</v>
      </c>
      <c r="F194" s="115">
        <f t="shared" si="63"/>
        <v>1</v>
      </c>
      <c r="G194" s="115">
        <f t="shared" si="64"/>
        <v>1964955.9239320892</v>
      </c>
      <c r="H194" s="115">
        <f t="shared" si="65"/>
        <v>1</v>
      </c>
      <c r="I194" s="115">
        <f t="shared" si="66"/>
        <v>1</v>
      </c>
      <c r="J194" s="115">
        <f t="shared" si="67"/>
        <v>6.2741466190751458E-6</v>
      </c>
      <c r="K194" s="115">
        <f t="shared" si="68"/>
        <v>0</v>
      </c>
      <c r="L194" s="115">
        <f t="shared" si="69"/>
        <v>0</v>
      </c>
      <c r="M194" s="111"/>
      <c r="N194" s="123">
        <f t="shared" si="57"/>
        <v>4.3469021915290427E-4</v>
      </c>
      <c r="O194" s="115">
        <f t="shared" si="70"/>
        <v>5621.5552528796425</v>
      </c>
      <c r="P194" s="115">
        <f t="shared" si="71"/>
        <v>1</v>
      </c>
      <c r="Q194" s="115">
        <f t="shared" si="72"/>
        <v>1</v>
      </c>
      <c r="R194" s="115">
        <f t="shared" si="73"/>
        <v>4816.9361929378092</v>
      </c>
      <c r="S194" s="115">
        <f t="shared" si="74"/>
        <v>2478.0548303017536</v>
      </c>
      <c r="T194" s="115">
        <f t="shared" si="75"/>
        <v>5416.9760963858835</v>
      </c>
      <c r="U194" s="115">
        <f t="shared" si="76"/>
        <v>1</v>
      </c>
      <c r="V194" s="115">
        <f t="shared" si="77"/>
        <v>0</v>
      </c>
      <c r="W194" s="115">
        <f t="shared" si="78"/>
        <v>1</v>
      </c>
      <c r="X194" s="115">
        <f t="shared" si="79"/>
        <v>1</v>
      </c>
      <c r="Y194" s="115">
        <f t="shared" si="80"/>
        <v>0</v>
      </c>
      <c r="Z194" s="115">
        <f t="shared" si="81"/>
        <v>1</v>
      </c>
      <c r="AA194" s="115">
        <f t="shared" si="58"/>
        <v>2.5919597464530271E-4</v>
      </c>
      <c r="AB194" s="115">
        <f t="shared" si="82"/>
        <v>0</v>
      </c>
      <c r="AC194" s="115">
        <f t="shared" si="83"/>
        <v>0</v>
      </c>
    </row>
    <row r="195" spans="2:29" s="105" customFormat="1">
      <c r="B195" s="106">
        <f t="shared" si="59"/>
        <v>-4.140000000000061</v>
      </c>
      <c r="C195" s="115">
        <f t="shared" si="60"/>
        <v>7.2443596007488748E-5</v>
      </c>
      <c r="D195" s="115">
        <f t="shared" si="61"/>
        <v>1940893.1841026214</v>
      </c>
      <c r="E195" s="115">
        <f t="shared" si="62"/>
        <v>1</v>
      </c>
      <c r="F195" s="115">
        <f t="shared" si="63"/>
        <v>1</v>
      </c>
      <c r="G195" s="115">
        <f t="shared" si="64"/>
        <v>1952092.5068752277</v>
      </c>
      <c r="H195" s="115">
        <f t="shared" si="65"/>
        <v>1</v>
      </c>
      <c r="I195" s="115">
        <f t="shared" si="66"/>
        <v>1</v>
      </c>
      <c r="J195" s="115">
        <f t="shared" si="67"/>
        <v>6.2437990631060197E-6</v>
      </c>
      <c r="K195" s="115">
        <f t="shared" si="68"/>
        <v>0</v>
      </c>
      <c r="L195" s="115">
        <f t="shared" si="69"/>
        <v>0</v>
      </c>
      <c r="M195" s="111"/>
      <c r="N195" s="123">
        <f t="shared" si="57"/>
        <v>4.5517653803350702E-4</v>
      </c>
      <c r="O195" s="115">
        <f t="shared" si="70"/>
        <v>5695.8511888146913</v>
      </c>
      <c r="P195" s="115">
        <f t="shared" si="71"/>
        <v>1</v>
      </c>
      <c r="Q195" s="115">
        <f t="shared" si="72"/>
        <v>1</v>
      </c>
      <c r="R195" s="115">
        <f t="shared" si="73"/>
        <v>4874.735106164916</v>
      </c>
      <c r="S195" s="115">
        <f t="shared" si="74"/>
        <v>2541.5023111134424</v>
      </c>
      <c r="T195" s="115">
        <f t="shared" si="75"/>
        <v>5497.4790906989037</v>
      </c>
      <c r="U195" s="115">
        <f t="shared" si="76"/>
        <v>1</v>
      </c>
      <c r="V195" s="115">
        <f t="shared" si="77"/>
        <v>0</v>
      </c>
      <c r="W195" s="115">
        <f t="shared" si="78"/>
        <v>1</v>
      </c>
      <c r="X195" s="115">
        <f t="shared" si="79"/>
        <v>1</v>
      </c>
      <c r="Y195" s="115">
        <f t="shared" si="80"/>
        <v>0</v>
      </c>
      <c r="Z195" s="115">
        <f t="shared" si="81"/>
        <v>1</v>
      </c>
      <c r="AA195" s="115">
        <f t="shared" si="58"/>
        <v>2.3700750504630601E-4</v>
      </c>
      <c r="AB195" s="115">
        <f t="shared" si="82"/>
        <v>0</v>
      </c>
      <c r="AC195" s="115">
        <f t="shared" si="83"/>
        <v>0</v>
      </c>
    </row>
    <row r="196" spans="2:29" s="105" customFormat="1">
      <c r="B196" s="106">
        <f t="shared" si="59"/>
        <v>-4.1200000000000614</v>
      </c>
      <c r="C196" s="115">
        <f t="shared" si="60"/>
        <v>7.5857757502907625E-5</v>
      </c>
      <c r="D196" s="115">
        <f t="shared" si="61"/>
        <v>1928096.4918914498</v>
      </c>
      <c r="E196" s="115">
        <f t="shared" si="62"/>
        <v>1</v>
      </c>
      <c r="F196" s="115">
        <f t="shared" si="63"/>
        <v>1</v>
      </c>
      <c r="G196" s="115">
        <f t="shared" si="64"/>
        <v>1939029.8459341198</v>
      </c>
      <c r="H196" s="115">
        <f t="shared" si="65"/>
        <v>1</v>
      </c>
      <c r="I196" s="115">
        <f t="shared" si="66"/>
        <v>1</v>
      </c>
      <c r="J196" s="115">
        <f t="shared" si="67"/>
        <v>6.0306070396074964E-6</v>
      </c>
      <c r="K196" s="115">
        <f t="shared" si="68"/>
        <v>0</v>
      </c>
      <c r="L196" s="115">
        <f t="shared" si="69"/>
        <v>0</v>
      </c>
      <c r="M196" s="111"/>
      <c r="N196" s="123">
        <f t="shared" si="57"/>
        <v>4.7662834737786122E-4</v>
      </c>
      <c r="O196" s="115">
        <f t="shared" si="70"/>
        <v>5771.6622671422783</v>
      </c>
      <c r="P196" s="115">
        <f t="shared" si="71"/>
        <v>1</v>
      </c>
      <c r="Q196" s="115">
        <f t="shared" si="72"/>
        <v>1</v>
      </c>
      <c r="R196" s="115">
        <f t="shared" si="73"/>
        <v>4935.2845463839631</v>
      </c>
      <c r="S196" s="115">
        <f t="shared" si="74"/>
        <v>2606.5582547952172</v>
      </c>
      <c r="T196" s="115">
        <f t="shared" si="75"/>
        <v>5581.3241698917154</v>
      </c>
      <c r="U196" s="115">
        <f t="shared" si="76"/>
        <v>1</v>
      </c>
      <c r="V196" s="115">
        <f t="shared" si="77"/>
        <v>0</v>
      </c>
      <c r="W196" s="115">
        <f t="shared" si="78"/>
        <v>1</v>
      </c>
      <c r="X196" s="115">
        <f t="shared" si="79"/>
        <v>1</v>
      </c>
      <c r="Y196" s="115">
        <f t="shared" si="80"/>
        <v>0</v>
      </c>
      <c r="Z196" s="115">
        <f t="shared" si="81"/>
        <v>1</v>
      </c>
      <c r="AA196" s="115">
        <f t="shared" si="58"/>
        <v>2.1210026641319899E-4</v>
      </c>
      <c r="AB196" s="115">
        <f t="shared" si="82"/>
        <v>0</v>
      </c>
      <c r="AC196" s="115">
        <f t="shared" si="83"/>
        <v>0</v>
      </c>
    </row>
    <row r="197" spans="2:29" s="105" customFormat="1">
      <c r="B197" s="106">
        <f t="shared" si="59"/>
        <v>-4.1000000000000618</v>
      </c>
      <c r="C197" s="115">
        <f t="shared" si="60"/>
        <v>7.9432823472416728E-5</v>
      </c>
      <c r="D197" s="115">
        <f t="shared" si="61"/>
        <v>1915266.3727225743</v>
      </c>
      <c r="E197" s="115">
        <f t="shared" si="62"/>
        <v>1</v>
      </c>
      <c r="F197" s="115">
        <f t="shared" si="63"/>
        <v>1</v>
      </c>
      <c r="G197" s="115">
        <f t="shared" si="64"/>
        <v>1925771.8071733557</v>
      </c>
      <c r="H197" s="115">
        <f t="shared" si="65"/>
        <v>1</v>
      </c>
      <c r="I197" s="115">
        <f t="shared" si="66"/>
        <v>1</v>
      </c>
      <c r="J197" s="115">
        <f t="shared" si="67"/>
        <v>5.6436694116118593E-6</v>
      </c>
      <c r="K197" s="115">
        <f t="shared" si="68"/>
        <v>0</v>
      </c>
      <c r="L197" s="115">
        <f t="shared" si="69"/>
        <v>0</v>
      </c>
      <c r="M197" s="111"/>
      <c r="N197" s="123">
        <f t="shared" si="57"/>
        <v>4.9909114934967858E-4</v>
      </c>
      <c r="O197" s="115">
        <f t="shared" si="70"/>
        <v>5849.0236836014892</v>
      </c>
      <c r="P197" s="115">
        <f t="shared" si="71"/>
        <v>1</v>
      </c>
      <c r="Q197" s="115">
        <f t="shared" si="72"/>
        <v>1</v>
      </c>
      <c r="R197" s="115">
        <f t="shared" si="73"/>
        <v>4998.6950675781336</v>
      </c>
      <c r="S197" s="115">
        <f t="shared" si="74"/>
        <v>2673.0588656878467</v>
      </c>
      <c r="T197" s="115">
        <f t="shared" si="75"/>
        <v>5668.5267996246039</v>
      </c>
      <c r="U197" s="115">
        <f t="shared" si="76"/>
        <v>1</v>
      </c>
      <c r="V197" s="115">
        <f t="shared" si="77"/>
        <v>0</v>
      </c>
      <c r="W197" s="115">
        <f t="shared" si="78"/>
        <v>1</v>
      </c>
      <c r="X197" s="115">
        <f t="shared" si="79"/>
        <v>1</v>
      </c>
      <c r="Y197" s="115">
        <f t="shared" si="80"/>
        <v>0</v>
      </c>
      <c r="Z197" s="115">
        <f t="shared" si="81"/>
        <v>1</v>
      </c>
      <c r="AA197" s="115">
        <f t="shared" si="58"/>
        <v>1.8531855155530557E-4</v>
      </c>
      <c r="AB197" s="115">
        <f t="shared" si="82"/>
        <v>0</v>
      </c>
      <c r="AC197" s="115">
        <f t="shared" si="83"/>
        <v>0</v>
      </c>
    </row>
    <row r="198" spans="2:29" s="105" customFormat="1">
      <c r="B198" s="106">
        <f t="shared" si="59"/>
        <v>-4.0800000000000622</v>
      </c>
      <c r="C198" s="115">
        <f t="shared" si="60"/>
        <v>8.3176377110255124E-5</v>
      </c>
      <c r="D198" s="115">
        <f t="shared" si="61"/>
        <v>1902403.7731115241</v>
      </c>
      <c r="E198" s="115">
        <f t="shared" si="62"/>
        <v>1</v>
      </c>
      <c r="F198" s="115">
        <f t="shared" si="63"/>
        <v>1</v>
      </c>
      <c r="G198" s="115">
        <f t="shared" si="64"/>
        <v>1912324.6933663061</v>
      </c>
      <c r="H198" s="115">
        <f t="shared" si="65"/>
        <v>1</v>
      </c>
      <c r="I198" s="115">
        <f t="shared" si="66"/>
        <v>1</v>
      </c>
      <c r="J198" s="115">
        <f t="shared" si="67"/>
        <v>5.102784519656979E-6</v>
      </c>
      <c r="K198" s="115">
        <f t="shared" si="68"/>
        <v>0</v>
      </c>
      <c r="L198" s="115">
        <f t="shared" si="69"/>
        <v>0</v>
      </c>
      <c r="M198" s="111"/>
      <c r="N198" s="123">
        <f t="shared" si="57"/>
        <v>5.2261259056358349E-4</v>
      </c>
      <c r="O198" s="115">
        <f t="shared" si="70"/>
        <v>5927.971519419214</v>
      </c>
      <c r="P198" s="115">
        <f t="shared" si="71"/>
        <v>1</v>
      </c>
      <c r="Q198" s="115">
        <f t="shared" si="72"/>
        <v>1</v>
      </c>
      <c r="R198" s="115">
        <f t="shared" si="73"/>
        <v>5065.0555019754984</v>
      </c>
      <c r="S198" s="115">
        <f t="shared" si="74"/>
        <v>2740.8255939185233</v>
      </c>
      <c r="T198" s="115">
        <f t="shared" si="75"/>
        <v>5759.0721626292452</v>
      </c>
      <c r="U198" s="115">
        <f t="shared" si="76"/>
        <v>1</v>
      </c>
      <c r="V198" s="115">
        <f t="shared" si="77"/>
        <v>0</v>
      </c>
      <c r="W198" s="115">
        <f t="shared" si="78"/>
        <v>1</v>
      </c>
      <c r="X198" s="115">
        <f t="shared" si="79"/>
        <v>1</v>
      </c>
      <c r="Y198" s="115">
        <f t="shared" si="80"/>
        <v>0</v>
      </c>
      <c r="Z198" s="115">
        <f t="shared" si="81"/>
        <v>1</v>
      </c>
      <c r="AA198" s="115">
        <f t="shared" si="58"/>
        <v>1.5759257295714065E-4</v>
      </c>
      <c r="AB198" s="115">
        <f t="shared" si="82"/>
        <v>0</v>
      </c>
      <c r="AC198" s="115">
        <f t="shared" si="83"/>
        <v>0</v>
      </c>
    </row>
    <row r="199" spans="2:29" s="105" customFormat="1">
      <c r="B199" s="106">
        <f t="shared" si="59"/>
        <v>-4.0600000000000627</v>
      </c>
      <c r="C199" s="115">
        <f t="shared" si="60"/>
        <v>8.7096358995595357E-5</v>
      </c>
      <c r="D199" s="115">
        <f t="shared" si="61"/>
        <v>1889509.6551852822</v>
      </c>
      <c r="E199" s="115">
        <f t="shared" si="62"/>
        <v>1</v>
      </c>
      <c r="F199" s="115">
        <f t="shared" si="63"/>
        <v>1</v>
      </c>
      <c r="G199" s="115">
        <f t="shared" si="64"/>
        <v>1898697.1234902116</v>
      </c>
      <c r="H199" s="115">
        <f t="shared" si="65"/>
        <v>1</v>
      </c>
      <c r="I199" s="115">
        <f t="shared" si="66"/>
        <v>1</v>
      </c>
      <c r="J199" s="115">
        <f t="shared" si="67"/>
        <v>4.437666601536388E-6</v>
      </c>
      <c r="K199" s="115">
        <f t="shared" si="68"/>
        <v>0</v>
      </c>
      <c r="L199" s="115">
        <f t="shared" si="69"/>
        <v>0</v>
      </c>
      <c r="M199" s="111"/>
      <c r="N199" s="123">
        <f t="shared" si="57"/>
        <v>5.4724256314996338E-4</v>
      </c>
      <c r="O199" s="115">
        <f t="shared" si="70"/>
        <v>6008.5427642263376</v>
      </c>
      <c r="P199" s="115">
        <f t="shared" si="71"/>
        <v>1</v>
      </c>
      <c r="Q199" s="115">
        <f t="shared" si="72"/>
        <v>1</v>
      </c>
      <c r="R199" s="115">
        <f t="shared" si="73"/>
        <v>5134.4301099915274</v>
      </c>
      <c r="S199" s="115">
        <f t="shared" si="74"/>
        <v>2809.6674991051545</v>
      </c>
      <c r="T199" s="115">
        <f t="shared" si="75"/>
        <v>5852.914146808871</v>
      </c>
      <c r="U199" s="115">
        <f t="shared" si="76"/>
        <v>1</v>
      </c>
      <c r="V199" s="115">
        <f t="shared" si="77"/>
        <v>0</v>
      </c>
      <c r="W199" s="115">
        <f t="shared" si="78"/>
        <v>1</v>
      </c>
      <c r="X199" s="115">
        <f t="shared" si="79"/>
        <v>1</v>
      </c>
      <c r="Y199" s="115">
        <f t="shared" si="80"/>
        <v>0</v>
      </c>
      <c r="Z199" s="115">
        <f t="shared" si="81"/>
        <v>1</v>
      </c>
      <c r="AA199" s="115">
        <f t="shared" si="58"/>
        <v>1.2989167198690878E-4</v>
      </c>
      <c r="AB199" s="115">
        <f t="shared" si="82"/>
        <v>0</v>
      </c>
      <c r="AC199" s="115">
        <f t="shared" si="83"/>
        <v>0</v>
      </c>
    </row>
    <row r="200" spans="2:29" s="105" customFormat="1">
      <c r="B200" s="106">
        <f t="shared" si="59"/>
        <v>-4.0400000000000631</v>
      </c>
      <c r="C200" s="115">
        <f t="shared" si="60"/>
        <v>9.1201083935577642E-5</v>
      </c>
      <c r="D200" s="115">
        <f t="shared" si="61"/>
        <v>1876584.9965706912</v>
      </c>
      <c r="E200" s="115">
        <f t="shared" si="62"/>
        <v>1</v>
      </c>
      <c r="F200" s="115">
        <f t="shared" si="63"/>
        <v>1</v>
      </c>
      <c r="G200" s="115">
        <f t="shared" si="64"/>
        <v>1884899.8860434436</v>
      </c>
      <c r="H200" s="115">
        <f t="shared" si="65"/>
        <v>1</v>
      </c>
      <c r="I200" s="115">
        <f t="shared" si="66"/>
        <v>1</v>
      </c>
      <c r="J200" s="115">
        <f t="shared" si="67"/>
        <v>3.6865858221505936E-6</v>
      </c>
      <c r="K200" s="115">
        <f t="shared" si="68"/>
        <v>0</v>
      </c>
      <c r="L200" s="115">
        <f t="shared" si="69"/>
        <v>0</v>
      </c>
      <c r="M200" s="111"/>
      <c r="N200" s="123">
        <f t="shared" si="57"/>
        <v>5.7303331058287368E-4</v>
      </c>
      <c r="O200" s="115">
        <f t="shared" si="70"/>
        <v>6090.7753395488189</v>
      </c>
      <c r="P200" s="115">
        <f t="shared" si="71"/>
        <v>1</v>
      </c>
      <c r="Q200" s="115">
        <f t="shared" si="72"/>
        <v>1</v>
      </c>
      <c r="R200" s="115">
        <f t="shared" si="73"/>
        <v>5206.8559074594377</v>
      </c>
      <c r="S200" s="115">
        <f t="shared" si="74"/>
        <v>2879.3841681482913</v>
      </c>
      <c r="T200" s="115">
        <f t="shared" si="75"/>
        <v>5949.9749267394627</v>
      </c>
      <c r="U200" s="115">
        <f t="shared" si="76"/>
        <v>1</v>
      </c>
      <c r="V200" s="115">
        <f t="shared" si="77"/>
        <v>0</v>
      </c>
      <c r="W200" s="115">
        <f t="shared" si="78"/>
        <v>1</v>
      </c>
      <c r="X200" s="115">
        <f t="shared" si="79"/>
        <v>1</v>
      </c>
      <c r="Y200" s="115">
        <f t="shared" si="80"/>
        <v>0</v>
      </c>
      <c r="Z200" s="115">
        <f t="shared" si="81"/>
        <v>1</v>
      </c>
      <c r="AA200" s="115">
        <f t="shared" si="58"/>
        <v>1.0317369049614416E-4</v>
      </c>
      <c r="AB200" s="115">
        <f t="shared" si="82"/>
        <v>0</v>
      </c>
      <c r="AC200" s="115">
        <f t="shared" si="83"/>
        <v>0</v>
      </c>
    </row>
    <row r="201" spans="2:29" s="105" customFormat="1">
      <c r="B201" s="106">
        <f t="shared" si="59"/>
        <v>-4.0200000000000635</v>
      </c>
      <c r="C201" s="115">
        <f t="shared" si="60"/>
        <v>9.5499258602129621E-5</v>
      </c>
      <c r="D201" s="115">
        <f t="shared" si="61"/>
        <v>1863630.7902733961</v>
      </c>
      <c r="E201" s="115">
        <f t="shared" si="62"/>
        <v>1</v>
      </c>
      <c r="F201" s="115">
        <f t="shared" si="63"/>
        <v>1</v>
      </c>
      <c r="G201" s="115">
        <f t="shared" si="64"/>
        <v>1870945.7719676539</v>
      </c>
      <c r="H201" s="115">
        <f t="shared" si="65"/>
        <v>1</v>
      </c>
      <c r="I201" s="115">
        <f t="shared" si="66"/>
        <v>1</v>
      </c>
      <c r="J201" s="115">
        <f t="shared" si="67"/>
        <v>2.8944994902080301E-6</v>
      </c>
      <c r="K201" s="115">
        <f t="shared" si="68"/>
        <v>0</v>
      </c>
      <c r="L201" s="115">
        <f t="shared" si="69"/>
        <v>0</v>
      </c>
      <c r="M201" s="111"/>
      <c r="N201" s="123">
        <f t="shared" si="57"/>
        <v>6.0003953849544454E-4</v>
      </c>
      <c r="O201" s="115">
        <f t="shared" si="70"/>
        <v>6174.708122885987</v>
      </c>
      <c r="P201" s="115">
        <f t="shared" si="71"/>
        <v>1</v>
      </c>
      <c r="Q201" s="115">
        <f t="shared" si="72"/>
        <v>1</v>
      </c>
      <c r="R201" s="115">
        <f t="shared" si="73"/>
        <v>5282.3402830103478</v>
      </c>
      <c r="S201" s="115">
        <f t="shared" si="74"/>
        <v>2949.7691963422362</v>
      </c>
      <c r="T201" s="115">
        <f t="shared" si="75"/>
        <v>6050.145219513608</v>
      </c>
      <c r="U201" s="115">
        <f t="shared" si="76"/>
        <v>1</v>
      </c>
      <c r="V201" s="115">
        <f t="shared" si="77"/>
        <v>0</v>
      </c>
      <c r="W201" s="115">
        <f t="shared" si="78"/>
        <v>1</v>
      </c>
      <c r="X201" s="115">
        <f t="shared" si="79"/>
        <v>1</v>
      </c>
      <c r="Y201" s="115">
        <f t="shared" si="80"/>
        <v>0</v>
      </c>
      <c r="Z201" s="115">
        <f t="shared" si="81"/>
        <v>1</v>
      </c>
      <c r="AA201" s="115">
        <f t="shared" si="58"/>
        <v>7.8333729551682978E-5</v>
      </c>
      <c r="AB201" s="115">
        <f t="shared" si="82"/>
        <v>0</v>
      </c>
      <c r="AC201" s="115">
        <f t="shared" si="83"/>
        <v>0</v>
      </c>
    </row>
    <row r="202" spans="2:29" s="105" customFormat="1">
      <c r="B202" s="106">
        <f t="shared" si="59"/>
        <v>-4.0000000000000639</v>
      </c>
      <c r="C202" s="115">
        <f t="shared" si="60"/>
        <v>9.9999999999985178E-5</v>
      </c>
      <c r="D202" s="115">
        <f t="shared" si="61"/>
        <v>1850648.0445471758</v>
      </c>
      <c r="E202" s="115">
        <f t="shared" si="62"/>
        <v>1</v>
      </c>
      <c r="F202" s="115">
        <f t="shared" si="63"/>
        <v>1</v>
      </c>
      <c r="G202" s="115">
        <f t="shared" si="64"/>
        <v>1856849.3922264928</v>
      </c>
      <c r="H202" s="115">
        <f t="shared" si="65"/>
        <v>1</v>
      </c>
      <c r="I202" s="115">
        <f t="shared" si="66"/>
        <v>1</v>
      </c>
      <c r="J202" s="115">
        <f t="shared" si="67"/>
        <v>2.1107649146563067E-6</v>
      </c>
      <c r="K202" s="115">
        <f t="shared" si="68"/>
        <v>0</v>
      </c>
      <c r="L202" s="115">
        <f t="shared" si="69"/>
        <v>0</v>
      </c>
      <c r="M202" s="111"/>
      <c r="N202" s="123">
        <f t="shared" si="57"/>
        <v>6.2831853071786549E-4</v>
      </c>
      <c r="O202" s="115">
        <f t="shared" si="70"/>
        <v>6260.3809723890054</v>
      </c>
      <c r="P202" s="115">
        <f t="shared" si="71"/>
        <v>1</v>
      </c>
      <c r="Q202" s="115">
        <f t="shared" si="72"/>
        <v>1</v>
      </c>
      <c r="R202" s="115">
        <f t="shared" si="73"/>
        <v>5360.859028630477</v>
      </c>
      <c r="S202" s="115">
        <f t="shared" si="74"/>
        <v>3020.6142167469638</v>
      </c>
      <c r="T202" s="115">
        <f t="shared" si="75"/>
        <v>6153.2852827788483</v>
      </c>
      <c r="U202" s="115">
        <f t="shared" si="76"/>
        <v>1</v>
      </c>
      <c r="V202" s="115">
        <f t="shared" si="77"/>
        <v>0</v>
      </c>
      <c r="W202" s="115">
        <f t="shared" si="78"/>
        <v>1</v>
      </c>
      <c r="X202" s="115">
        <f t="shared" si="79"/>
        <v>1</v>
      </c>
      <c r="Y202" s="115">
        <f t="shared" si="80"/>
        <v>0</v>
      </c>
      <c r="Z202" s="115">
        <f t="shared" si="81"/>
        <v>1</v>
      </c>
      <c r="AA202" s="115">
        <f t="shared" si="58"/>
        <v>5.6155722251050966E-5</v>
      </c>
      <c r="AB202" s="115">
        <f t="shared" si="82"/>
        <v>0</v>
      </c>
      <c r="AC202" s="115">
        <f t="shared" si="83"/>
        <v>0</v>
      </c>
    </row>
    <row r="203" spans="2:29" s="105" customFormat="1">
      <c r="B203" s="106">
        <f t="shared" si="59"/>
        <v>-3.9800000000000639</v>
      </c>
      <c r="C203" s="115">
        <f t="shared" si="60"/>
        <v>1.0471285480507442E-4</v>
      </c>
      <c r="D203" s="115">
        <f t="shared" si="61"/>
        <v>1837637.7827535716</v>
      </c>
      <c r="E203" s="115">
        <f t="shared" si="62"/>
        <v>1</v>
      </c>
      <c r="F203" s="115">
        <f t="shared" si="63"/>
        <v>1</v>
      </c>
      <c r="G203" s="115">
        <f t="shared" si="64"/>
        <v>1842626.9840889445</v>
      </c>
      <c r="H203" s="115">
        <f t="shared" si="65"/>
        <v>1</v>
      </c>
      <c r="I203" s="115">
        <f t="shared" si="66"/>
        <v>1</v>
      </c>
      <c r="J203" s="115">
        <f t="shared" si="67"/>
        <v>1.3865421549595066E-6</v>
      </c>
      <c r="K203" s="115">
        <f t="shared" si="68"/>
        <v>0</v>
      </c>
      <c r="L203" s="115">
        <f t="shared" si="69"/>
        <v>0</v>
      </c>
      <c r="M203" s="111"/>
      <c r="N203" s="123">
        <f t="shared" si="57"/>
        <v>6.5793027078407294E-4</v>
      </c>
      <c r="O203" s="115">
        <f t="shared" si="70"/>
        <v>6347.8347521522146</v>
      </c>
      <c r="P203" s="115">
        <f t="shared" si="71"/>
        <v>1</v>
      </c>
      <c r="Q203" s="115">
        <f t="shared" si="72"/>
        <v>1</v>
      </c>
      <c r="R203" s="115">
        <f t="shared" si="73"/>
        <v>5442.3549111248012</v>
      </c>
      <c r="S203" s="115">
        <f t="shared" si="74"/>
        <v>3091.7134343841371</v>
      </c>
      <c r="T203" s="115">
        <f t="shared" si="75"/>
        <v>6259.2267045534945</v>
      </c>
      <c r="U203" s="115">
        <f t="shared" si="76"/>
        <v>1</v>
      </c>
      <c r="V203" s="115">
        <f t="shared" si="77"/>
        <v>0</v>
      </c>
      <c r="W203" s="115">
        <f t="shared" si="78"/>
        <v>1</v>
      </c>
      <c r="X203" s="115">
        <f t="shared" si="79"/>
        <v>1</v>
      </c>
      <c r="Y203" s="115">
        <f t="shared" si="80"/>
        <v>0</v>
      </c>
      <c r="Z203" s="115">
        <f t="shared" si="81"/>
        <v>1</v>
      </c>
      <c r="AA203" s="115">
        <f t="shared" si="58"/>
        <v>3.7270181832941743E-5</v>
      </c>
      <c r="AB203" s="115">
        <f t="shared" si="82"/>
        <v>0</v>
      </c>
      <c r="AC203" s="115">
        <f t="shared" si="83"/>
        <v>0</v>
      </c>
    </row>
    <row r="204" spans="2:29" s="105" customFormat="1">
      <c r="B204" s="106">
        <f t="shared" si="59"/>
        <v>-3.9600000000000639</v>
      </c>
      <c r="C204" s="115">
        <f t="shared" si="60"/>
        <v>1.0964781961430221E-4</v>
      </c>
      <c r="D204" s="115">
        <f t="shared" si="61"/>
        <v>1824601.0432117321</v>
      </c>
      <c r="E204" s="115">
        <f t="shared" si="62"/>
        <v>1</v>
      </c>
      <c r="F204" s="115">
        <f t="shared" si="63"/>
        <v>1</v>
      </c>
      <c r="G204" s="115">
        <f t="shared" si="64"/>
        <v>1828296.2090162453</v>
      </c>
      <c r="H204" s="115">
        <f t="shared" si="65"/>
        <v>1</v>
      </c>
      <c r="I204" s="115">
        <f t="shared" si="66"/>
        <v>1</v>
      </c>
      <c r="J204" s="115">
        <f t="shared" si="67"/>
        <v>7.7200810061404884E-7</v>
      </c>
      <c r="K204" s="115">
        <f t="shared" si="68"/>
        <v>0</v>
      </c>
      <c r="L204" s="115">
        <f t="shared" si="69"/>
        <v>0</v>
      </c>
      <c r="M204" s="111"/>
      <c r="N204" s="123">
        <f t="shared" si="57"/>
        <v>6.8893756916486133E-4</v>
      </c>
      <c r="O204" s="115">
        <f t="shared" si="70"/>
        <v>6437.1113581304444</v>
      </c>
      <c r="P204" s="115">
        <f t="shared" si="71"/>
        <v>1</v>
      </c>
      <c r="Q204" s="115">
        <f t="shared" si="72"/>
        <v>1</v>
      </c>
      <c r="R204" s="115">
        <f t="shared" si="73"/>
        <v>5526.7369099940433</v>
      </c>
      <c r="S204" s="115">
        <f t="shared" si="74"/>
        <v>3162.8685906177757</v>
      </c>
      <c r="T204" s="115">
        <f t="shared" si="75"/>
        <v>6367.7750112427011</v>
      </c>
      <c r="U204" s="115">
        <f t="shared" si="76"/>
        <v>1</v>
      </c>
      <c r="V204" s="115">
        <f t="shared" si="77"/>
        <v>0</v>
      </c>
      <c r="W204" s="115">
        <f t="shared" si="78"/>
        <v>1</v>
      </c>
      <c r="X204" s="115">
        <f t="shared" si="79"/>
        <v>1</v>
      </c>
      <c r="Y204" s="115">
        <f t="shared" si="80"/>
        <v>0</v>
      </c>
      <c r="Z204" s="115">
        <f t="shared" si="81"/>
        <v>1</v>
      </c>
      <c r="AA204" s="115">
        <f t="shared" si="58"/>
        <v>2.2121142736258706E-5</v>
      </c>
      <c r="AB204" s="115">
        <f t="shared" si="82"/>
        <v>0</v>
      </c>
      <c r="AC204" s="115">
        <f t="shared" si="83"/>
        <v>0</v>
      </c>
    </row>
    <row r="205" spans="2:29" s="105" customFormat="1">
      <c r="B205" s="106">
        <f t="shared" si="59"/>
        <v>-3.9400000000000639</v>
      </c>
      <c r="C205" s="115">
        <f t="shared" si="60"/>
        <v>1.1481536214967139E-4</v>
      </c>
      <c r="D205" s="115">
        <f t="shared" si="61"/>
        <v>1811538.8790383181</v>
      </c>
      <c r="E205" s="115">
        <f t="shared" si="62"/>
        <v>1</v>
      </c>
      <c r="F205" s="115">
        <f t="shared" si="63"/>
        <v>1</v>
      </c>
      <c r="G205" s="115">
        <f t="shared" si="64"/>
        <v>1813875.9438897211</v>
      </c>
      <c r="H205" s="115">
        <f t="shared" si="65"/>
        <v>1</v>
      </c>
      <c r="I205" s="115">
        <f t="shared" si="66"/>
        <v>1</v>
      </c>
      <c r="J205" s="115">
        <f t="shared" si="67"/>
        <v>3.1351249174153853E-7</v>
      </c>
      <c r="K205" s="115">
        <f t="shared" si="68"/>
        <v>0</v>
      </c>
      <c r="L205" s="115">
        <f t="shared" si="69"/>
        <v>0</v>
      </c>
      <c r="M205" s="111"/>
      <c r="N205" s="123">
        <f t="shared" si="57"/>
        <v>7.2140619649731848E-4</v>
      </c>
      <c r="O205" s="115">
        <f t="shared" si="70"/>
        <v>6528.2537446956057</v>
      </c>
      <c r="P205" s="115">
        <f t="shared" si="71"/>
        <v>1</v>
      </c>
      <c r="Q205" s="115">
        <f t="shared" si="72"/>
        <v>1</v>
      </c>
      <c r="R205" s="115">
        <f t="shared" si="73"/>
        <v>5613.8802369163832</v>
      </c>
      <c r="S205" s="115">
        <f t="shared" si="74"/>
        <v>3233.8942508429236</v>
      </c>
      <c r="T205" s="115">
        <f t="shared" si="75"/>
        <v>6478.7130928970191</v>
      </c>
      <c r="U205" s="115">
        <f t="shared" si="76"/>
        <v>1</v>
      </c>
      <c r="V205" s="115">
        <f t="shared" si="77"/>
        <v>0</v>
      </c>
      <c r="W205" s="115">
        <f t="shared" si="78"/>
        <v>1</v>
      </c>
      <c r="X205" s="115">
        <f t="shared" si="79"/>
        <v>1</v>
      </c>
      <c r="Y205" s="115">
        <f t="shared" si="80"/>
        <v>0</v>
      </c>
      <c r="Z205" s="115">
        <f t="shared" si="81"/>
        <v>1</v>
      </c>
      <c r="AA205" s="115">
        <f t="shared" si="58"/>
        <v>1.094470803389975E-5</v>
      </c>
      <c r="AB205" s="115">
        <f t="shared" si="82"/>
        <v>0</v>
      </c>
      <c r="AC205" s="115">
        <f t="shared" si="83"/>
        <v>0</v>
      </c>
    </row>
    <row r="206" spans="2:29" s="105" customFormat="1">
      <c r="B206" s="106">
        <f t="shared" si="59"/>
        <v>-3.9200000000000639</v>
      </c>
      <c r="C206" s="115">
        <f t="shared" si="60"/>
        <v>1.2022644346172358E-4</v>
      </c>
      <c r="D206" s="115">
        <f t="shared" si="61"/>
        <v>1798452.3579774154</v>
      </c>
      <c r="E206" s="115">
        <f t="shared" si="62"/>
        <v>1</v>
      </c>
      <c r="F206" s="115">
        <f t="shared" si="63"/>
        <v>1</v>
      </c>
      <c r="G206" s="115">
        <f t="shared" si="64"/>
        <v>1799386.0662666771</v>
      </c>
      <c r="H206" s="115">
        <f t="shared" si="65"/>
        <v>1</v>
      </c>
      <c r="I206" s="115">
        <f t="shared" si="66"/>
        <v>1</v>
      </c>
      <c r="J206" s="115">
        <f t="shared" si="67"/>
        <v>5.0812170991497129E-8</v>
      </c>
      <c r="K206" s="115">
        <f t="shared" si="68"/>
        <v>0</v>
      </c>
      <c r="L206" s="115">
        <f t="shared" si="69"/>
        <v>0</v>
      </c>
      <c r="M206" s="111"/>
      <c r="N206" s="123">
        <f t="shared" si="57"/>
        <v>7.554050230931589E-4</v>
      </c>
      <c r="O206" s="115">
        <f t="shared" si="70"/>
        <v>6621.3059518456485</v>
      </c>
      <c r="P206" s="115">
        <f t="shared" si="71"/>
        <v>1</v>
      </c>
      <c r="Q206" s="115">
        <f t="shared" si="72"/>
        <v>1</v>
      </c>
      <c r="R206" s="115">
        <f t="shared" si="73"/>
        <v>5703.6272329407257</v>
      </c>
      <c r="S206" s="115">
        <f t="shared" si="74"/>
        <v>3304.6232775828062</v>
      </c>
      <c r="T206" s="115">
        <f t="shared" si="75"/>
        <v>6591.8054142310066</v>
      </c>
      <c r="U206" s="115">
        <f t="shared" si="76"/>
        <v>1</v>
      </c>
      <c r="V206" s="115">
        <f t="shared" si="77"/>
        <v>0</v>
      </c>
      <c r="W206" s="115">
        <f t="shared" si="78"/>
        <v>1</v>
      </c>
      <c r="X206" s="115">
        <f t="shared" si="79"/>
        <v>1</v>
      </c>
      <c r="Y206" s="115">
        <f t="shared" si="80"/>
        <v>0</v>
      </c>
      <c r="Z206" s="115">
        <f t="shared" si="81"/>
        <v>1</v>
      </c>
      <c r="AA206" s="115">
        <f t="shared" si="58"/>
        <v>3.7607955776354009E-6</v>
      </c>
      <c r="AB206" s="115">
        <f t="shared" si="82"/>
        <v>0</v>
      </c>
      <c r="AC206" s="115">
        <f t="shared" si="83"/>
        <v>0</v>
      </c>
    </row>
    <row r="207" spans="2:29" s="105" customFormat="1">
      <c r="B207" s="106">
        <f t="shared" si="59"/>
        <v>-3.9000000000000639</v>
      </c>
      <c r="C207" s="115">
        <f t="shared" si="60"/>
        <v>1.2589254117939815E-4</v>
      </c>
      <c r="D207" s="115">
        <f t="shared" si="61"/>
        <v>1785342.5622203681</v>
      </c>
      <c r="E207" s="115">
        <f t="shared" si="62"/>
        <v>1</v>
      </c>
      <c r="F207" s="115">
        <f t="shared" si="63"/>
        <v>1</v>
      </c>
      <c r="G207" s="115">
        <f t="shared" si="64"/>
        <v>1784847.2335149143</v>
      </c>
      <c r="H207" s="115">
        <f t="shared" si="65"/>
        <v>1</v>
      </c>
      <c r="I207" s="115">
        <f t="shared" si="66"/>
        <v>1</v>
      </c>
      <c r="J207" s="115">
        <f t="shared" si="67"/>
        <v>1.4522219775109004E-8</v>
      </c>
      <c r="K207" s="115">
        <f t="shared" si="68"/>
        <v>0</v>
      </c>
      <c r="L207" s="115">
        <f t="shared" si="69"/>
        <v>0</v>
      </c>
      <c r="M207" s="111"/>
      <c r="N207" s="123">
        <f t="shared" si="57"/>
        <v>7.9100616502189548E-4</v>
      </c>
      <c r="O207" s="115">
        <f t="shared" si="70"/>
        <v>6716.3131330796568</v>
      </c>
      <c r="P207" s="115">
        <f t="shared" si="71"/>
        <v>1</v>
      </c>
      <c r="Q207" s="115">
        <f t="shared" si="72"/>
        <v>1</v>
      </c>
      <c r="R207" s="115">
        <f t="shared" si="73"/>
        <v>5795.7892116441963</v>
      </c>
      <c r="S207" s="115">
        <f t="shared" si="74"/>
        <v>3374.9123238502884</v>
      </c>
      <c r="T207" s="115">
        <f t="shared" si="75"/>
        <v>6706.8029477156861</v>
      </c>
      <c r="U207" s="115">
        <f t="shared" si="76"/>
        <v>1</v>
      </c>
      <c r="V207" s="115">
        <f t="shared" si="77"/>
        <v>0</v>
      </c>
      <c r="W207" s="115">
        <f t="shared" si="78"/>
        <v>1</v>
      </c>
      <c r="X207" s="115">
        <f t="shared" si="79"/>
        <v>1</v>
      </c>
      <c r="Y207" s="115">
        <f t="shared" si="80"/>
        <v>0</v>
      </c>
      <c r="Z207" s="115">
        <f t="shared" si="81"/>
        <v>1</v>
      </c>
      <c r="AA207" s="115">
        <f t="shared" si="58"/>
        <v>3.7870412114674866E-7</v>
      </c>
      <c r="AB207" s="115">
        <f t="shared" si="82"/>
        <v>0</v>
      </c>
      <c r="AC207" s="115">
        <f t="shared" si="83"/>
        <v>0</v>
      </c>
    </row>
    <row r="208" spans="2:29" s="105" customFormat="1">
      <c r="B208" s="106">
        <f t="shared" si="59"/>
        <v>-3.8800000000000638</v>
      </c>
      <c r="C208" s="115">
        <f t="shared" si="60"/>
        <v>1.3182567385562125E-4</v>
      </c>
      <c r="D208" s="115">
        <f t="shared" si="61"/>
        <v>1772210.5882154477</v>
      </c>
      <c r="E208" s="115">
        <f t="shared" si="62"/>
        <v>1</v>
      </c>
      <c r="F208" s="115">
        <f t="shared" si="63"/>
        <v>1</v>
      </c>
      <c r="G208" s="115">
        <f t="shared" si="64"/>
        <v>1770280.6551252606</v>
      </c>
      <c r="H208" s="115">
        <f t="shared" si="65"/>
        <v>1</v>
      </c>
      <c r="I208" s="115">
        <f t="shared" si="66"/>
        <v>1</v>
      </c>
      <c r="J208" s="115">
        <f t="shared" si="67"/>
        <v>2.2392141717616804E-7</v>
      </c>
      <c r="K208" s="115">
        <f t="shared" si="68"/>
        <v>0</v>
      </c>
      <c r="L208" s="115">
        <f t="shared" si="69"/>
        <v>0</v>
      </c>
      <c r="M208" s="111"/>
      <c r="N208" s="123">
        <f t="shared" si="57"/>
        <v>8.282851370786876E-4</v>
      </c>
      <c r="O208" s="115">
        <f t="shared" si="70"/>
        <v>6813.3215839523309</v>
      </c>
      <c r="P208" s="115">
        <f t="shared" si="71"/>
        <v>1</v>
      </c>
      <c r="Q208" s="115">
        <f t="shared" si="72"/>
        <v>1</v>
      </c>
      <c r="R208" s="115">
        <f t="shared" si="73"/>
        <v>5890.1492806932165</v>
      </c>
      <c r="S208" s="115">
        <f t="shared" si="74"/>
        <v>3444.6471608199763</v>
      </c>
      <c r="T208" s="115">
        <f t="shared" si="75"/>
        <v>6823.4487329645808</v>
      </c>
      <c r="U208" s="115">
        <f t="shared" si="76"/>
        <v>1</v>
      </c>
      <c r="V208" s="115">
        <f t="shared" si="77"/>
        <v>0</v>
      </c>
      <c r="W208" s="115">
        <f t="shared" si="78"/>
        <v>1</v>
      </c>
      <c r="X208" s="115">
        <f t="shared" si="79"/>
        <v>1</v>
      </c>
      <c r="Y208" s="115">
        <f t="shared" si="80"/>
        <v>0</v>
      </c>
      <c r="Z208" s="115">
        <f t="shared" si="81"/>
        <v>1</v>
      </c>
      <c r="AA208" s="115">
        <f t="shared" si="58"/>
        <v>4.1608314425137961E-7</v>
      </c>
      <c r="AB208" s="115">
        <f t="shared" si="82"/>
        <v>0</v>
      </c>
      <c r="AC208" s="115">
        <f t="shared" si="83"/>
        <v>0</v>
      </c>
    </row>
    <row r="209" spans="2:29" s="105" customFormat="1">
      <c r="B209" s="106">
        <f t="shared" si="59"/>
        <v>-3.8600000000000638</v>
      </c>
      <c r="C209" s="115">
        <f t="shared" si="60"/>
        <v>1.3803842646026805E-4</v>
      </c>
      <c r="D209" s="115">
        <f t="shared" si="61"/>
        <v>1759057.5464672474</v>
      </c>
      <c r="E209" s="115">
        <f t="shared" si="62"/>
        <v>1</v>
      </c>
      <c r="F209" s="115">
        <f t="shared" si="63"/>
        <v>1</v>
      </c>
      <c r="G209" s="115">
        <f t="shared" si="64"/>
        <v>1755707.8572721581</v>
      </c>
      <c r="H209" s="115">
        <f t="shared" si="65"/>
        <v>1</v>
      </c>
      <c r="I209" s="115">
        <f t="shared" si="66"/>
        <v>1</v>
      </c>
      <c r="J209" s="115">
        <f t="shared" si="67"/>
        <v>6.8524395934298866E-7</v>
      </c>
      <c r="K209" s="115">
        <f t="shared" si="68"/>
        <v>0</v>
      </c>
      <c r="L209" s="115">
        <f t="shared" si="69"/>
        <v>0</v>
      </c>
      <c r="M209" s="111"/>
      <c r="N209" s="123">
        <f t="shared" si="57"/>
        <v>8.6732101296134608E-4</v>
      </c>
      <c r="O209" s="115">
        <f t="shared" si="70"/>
        <v>6912.3787713219663</v>
      </c>
      <c r="P209" s="115">
        <f t="shared" si="71"/>
        <v>1</v>
      </c>
      <c r="Q209" s="115">
        <f t="shared" si="72"/>
        <v>1</v>
      </c>
      <c r="R209" s="115">
        <f t="shared" si="73"/>
        <v>5986.4661321571675</v>
      </c>
      <c r="S209" s="115">
        <f t="shared" si="74"/>
        <v>3513.7476419556165</v>
      </c>
      <c r="T209" s="115">
        <f t="shared" si="75"/>
        <v>6941.4839366531314</v>
      </c>
      <c r="U209" s="115">
        <f t="shared" si="76"/>
        <v>1</v>
      </c>
      <c r="V209" s="115">
        <f t="shared" si="77"/>
        <v>0</v>
      </c>
      <c r="W209" s="115">
        <f t="shared" si="78"/>
        <v>1</v>
      </c>
      <c r="X209" s="115">
        <f t="shared" si="79"/>
        <v>1</v>
      </c>
      <c r="Y209" s="115">
        <f t="shared" si="80"/>
        <v>0</v>
      </c>
      <c r="Z209" s="115">
        <f t="shared" si="81"/>
        <v>1</v>
      </c>
      <c r="AA209" s="115">
        <f t="shared" si="58"/>
        <v>3.329877632207528E-6</v>
      </c>
      <c r="AB209" s="115">
        <f t="shared" si="82"/>
        <v>0</v>
      </c>
      <c r="AC209" s="115">
        <f t="shared" si="83"/>
        <v>0</v>
      </c>
    </row>
    <row r="210" spans="2:29" s="105" customFormat="1">
      <c r="B210" s="106">
        <f t="shared" si="59"/>
        <v>-3.8400000000000638</v>
      </c>
      <c r="C210" s="115">
        <f t="shared" si="60"/>
        <v>1.4454397707457136E-4</v>
      </c>
      <c r="D210" s="115">
        <f t="shared" si="61"/>
        <v>1745884.5613258199</v>
      </c>
      <c r="E210" s="115">
        <f t="shared" si="62"/>
        <v>1</v>
      </c>
      <c r="F210" s="115">
        <f t="shared" si="63"/>
        <v>1</v>
      </c>
      <c r="G210" s="115">
        <f t="shared" si="64"/>
        <v>1741150.4387868717</v>
      </c>
      <c r="H210" s="115">
        <f t="shared" si="65"/>
        <v>1</v>
      </c>
      <c r="I210" s="115">
        <f t="shared" si="66"/>
        <v>1</v>
      </c>
      <c r="J210" s="115">
        <f t="shared" si="67"/>
        <v>1.3905785460642284E-6</v>
      </c>
      <c r="K210" s="115">
        <f t="shared" si="68"/>
        <v>0</v>
      </c>
      <c r="L210" s="115">
        <f t="shared" si="69"/>
        <v>0</v>
      </c>
      <c r="M210" s="111"/>
      <c r="N210" s="123">
        <f t="shared" si="57"/>
        <v>9.0819659299624976E-4</v>
      </c>
      <c r="O210" s="115">
        <f t="shared" si="70"/>
        <v>7013.5333633053478</v>
      </c>
      <c r="P210" s="115">
        <f t="shared" si="71"/>
        <v>1</v>
      </c>
      <c r="Q210" s="115">
        <f t="shared" si="72"/>
        <v>1</v>
      </c>
      <c r="R210" s="115">
        <f t="shared" si="73"/>
        <v>6084.4787460621228</v>
      </c>
      <c r="S210" s="115">
        <f t="shared" si="74"/>
        <v>3582.1721047206902</v>
      </c>
      <c r="T210" s="115">
        <f t="shared" si="75"/>
        <v>7060.6542614067121</v>
      </c>
      <c r="U210" s="115">
        <f t="shared" si="76"/>
        <v>1</v>
      </c>
      <c r="V210" s="115">
        <f t="shared" si="77"/>
        <v>0</v>
      </c>
      <c r="W210" s="115">
        <f t="shared" si="78"/>
        <v>1</v>
      </c>
      <c r="X210" s="115">
        <f t="shared" si="79"/>
        <v>1</v>
      </c>
      <c r="Y210" s="115">
        <f t="shared" si="80"/>
        <v>0</v>
      </c>
      <c r="Z210" s="115">
        <f t="shared" si="81"/>
        <v>1</v>
      </c>
      <c r="AA210" s="115">
        <f t="shared" si="58"/>
        <v>8.4569216151841403E-6</v>
      </c>
      <c r="AB210" s="115">
        <f t="shared" si="82"/>
        <v>0</v>
      </c>
      <c r="AC210" s="115">
        <f t="shared" si="83"/>
        <v>0</v>
      </c>
    </row>
    <row r="211" spans="2:29" s="105" customFormat="1">
      <c r="B211" s="106">
        <f t="shared" si="59"/>
        <v>-3.8200000000000638</v>
      </c>
      <c r="C211" s="115">
        <f t="shared" si="60"/>
        <v>1.5135612484359838E-4</v>
      </c>
      <c r="D211" s="115">
        <f t="shared" si="61"/>
        <v>1732692.7707654017</v>
      </c>
      <c r="E211" s="115">
        <f t="shared" si="62"/>
        <v>1</v>
      </c>
      <c r="F211" s="115">
        <f t="shared" si="63"/>
        <v>1</v>
      </c>
      <c r="G211" s="115">
        <f t="shared" si="64"/>
        <v>1726629.8180982333</v>
      </c>
      <c r="H211" s="115">
        <f t="shared" si="65"/>
        <v>1</v>
      </c>
      <c r="I211" s="115">
        <f t="shared" si="66"/>
        <v>1</v>
      </c>
      <c r="J211" s="115">
        <f t="shared" si="67"/>
        <v>2.3174786044346153E-6</v>
      </c>
      <c r="K211" s="115">
        <f t="shared" si="68"/>
        <v>0</v>
      </c>
      <c r="L211" s="115">
        <f t="shared" si="69"/>
        <v>0</v>
      </c>
      <c r="M211" s="111"/>
      <c r="N211" s="123">
        <f t="shared" si="57"/>
        <v>9.5099857976893652E-4</v>
      </c>
      <c r="O211" s="115">
        <f t="shared" si="70"/>
        <v>7116.8352599537429</v>
      </c>
      <c r="P211" s="115">
        <f t="shared" si="71"/>
        <v>1</v>
      </c>
      <c r="Q211" s="115">
        <f t="shared" si="72"/>
        <v>1</v>
      </c>
      <c r="R211" s="115">
        <f t="shared" si="73"/>
        <v>6183.9119052056649</v>
      </c>
      <c r="S211" s="115">
        <f t="shared" si="74"/>
        <v>3649.9210220566911</v>
      </c>
      <c r="T211" s="115">
        <f t="shared" si="75"/>
        <v>7180.7165323939444</v>
      </c>
      <c r="U211" s="115">
        <f t="shared" si="76"/>
        <v>1</v>
      </c>
      <c r="V211" s="115">
        <f t="shared" si="77"/>
        <v>0</v>
      </c>
      <c r="W211" s="115">
        <f t="shared" si="78"/>
        <v>1</v>
      </c>
      <c r="X211" s="115">
        <f t="shared" si="79"/>
        <v>1</v>
      </c>
      <c r="Y211" s="115">
        <f t="shared" si="80"/>
        <v>0</v>
      </c>
      <c r="Z211" s="115">
        <f t="shared" si="81"/>
        <v>1</v>
      </c>
      <c r="AA211" s="115">
        <f t="shared" si="58"/>
        <v>1.5061150675672801E-5</v>
      </c>
      <c r="AB211" s="115">
        <f t="shared" si="82"/>
        <v>0</v>
      </c>
      <c r="AC211" s="115">
        <f t="shared" si="83"/>
        <v>0</v>
      </c>
    </row>
    <row r="212" spans="2:29" s="105" customFormat="1">
      <c r="B212" s="106">
        <f t="shared" si="59"/>
        <v>-3.8000000000000638</v>
      </c>
      <c r="C212" s="115">
        <f t="shared" si="60"/>
        <v>1.5848931924608784E-4</v>
      </c>
      <c r="D212" s="115">
        <f t="shared" si="61"/>
        <v>1719483.3261527554</v>
      </c>
      <c r="E212" s="115">
        <f t="shared" si="62"/>
        <v>1</v>
      </c>
      <c r="F212" s="115">
        <f t="shared" si="63"/>
        <v>1</v>
      </c>
      <c r="G212" s="115">
        <f t="shared" si="64"/>
        <v>1712166.9713316583</v>
      </c>
      <c r="H212" s="115">
        <f t="shared" si="65"/>
        <v>1</v>
      </c>
      <c r="I212" s="115">
        <f t="shared" si="66"/>
        <v>1</v>
      </c>
      <c r="J212" s="115">
        <f t="shared" si="67"/>
        <v>3.4293625376275397E-6</v>
      </c>
      <c r="K212" s="115">
        <f t="shared" si="68"/>
        <v>0</v>
      </c>
      <c r="L212" s="115">
        <f t="shared" si="69"/>
        <v>0</v>
      </c>
      <c r="M212" s="111"/>
      <c r="N212" s="123">
        <f t="shared" si="57"/>
        <v>9.9581776203191389E-4</v>
      </c>
      <c r="O212" s="115">
        <f t="shared" si="70"/>
        <v>7222.3356246640369</v>
      </c>
      <c r="P212" s="115">
        <f t="shared" si="71"/>
        <v>1</v>
      </c>
      <c r="Q212" s="115">
        <f t="shared" si="72"/>
        <v>1</v>
      </c>
      <c r="R212" s="115">
        <f t="shared" si="73"/>
        <v>6284.4823757320773</v>
      </c>
      <c r="S212" s="115">
        <f t="shared" si="74"/>
        <v>3717.0397391090492</v>
      </c>
      <c r="T212" s="115">
        <f t="shared" si="75"/>
        <v>7301.4452783680408</v>
      </c>
      <c r="U212" s="115">
        <f t="shared" si="76"/>
        <v>1</v>
      </c>
      <c r="V212" s="115">
        <f t="shared" si="77"/>
        <v>0</v>
      </c>
      <c r="W212" s="115">
        <f t="shared" si="78"/>
        <v>1</v>
      </c>
      <c r="X212" s="115">
        <f t="shared" si="79"/>
        <v>1</v>
      </c>
      <c r="Y212" s="115">
        <f t="shared" si="80"/>
        <v>0</v>
      </c>
      <c r="Z212" s="115">
        <f t="shared" si="81"/>
        <v>1</v>
      </c>
      <c r="AA212" s="115">
        <f t="shared" si="58"/>
        <v>2.2383953415486926E-5</v>
      </c>
      <c r="AB212" s="115">
        <f t="shared" si="82"/>
        <v>0</v>
      </c>
      <c r="AC212" s="115">
        <f t="shared" si="83"/>
        <v>0</v>
      </c>
    </row>
    <row r="213" spans="2:29" s="105" customFormat="1">
      <c r="B213" s="106">
        <f t="shared" si="59"/>
        <v>-3.7800000000000638</v>
      </c>
      <c r="C213" s="115">
        <f t="shared" si="60"/>
        <v>1.6595869074373168E-4</v>
      </c>
      <c r="D213" s="115">
        <f t="shared" si="61"/>
        <v>1706257.392005055</v>
      </c>
      <c r="E213" s="115">
        <f t="shared" si="62"/>
        <v>1</v>
      </c>
      <c r="F213" s="115">
        <f t="shared" si="63"/>
        <v>1</v>
      </c>
      <c r="G213" s="115">
        <f t="shared" si="64"/>
        <v>1697782.162574579</v>
      </c>
      <c r="H213" s="115">
        <f t="shared" si="65"/>
        <v>1</v>
      </c>
      <c r="I213" s="115">
        <f t="shared" si="66"/>
        <v>1</v>
      </c>
      <c r="J213" s="115">
        <f t="shared" si="67"/>
        <v>4.6767498424824799E-6</v>
      </c>
      <c r="K213" s="115">
        <f t="shared" si="68"/>
        <v>0</v>
      </c>
      <c r="L213" s="115">
        <f t="shared" si="69"/>
        <v>0</v>
      </c>
      <c r="M213" s="111"/>
      <c r="N213" s="123">
        <f t="shared" si="57"/>
        <v>1.0427492072797757E-3</v>
      </c>
      <c r="O213" s="115">
        <f t="shared" si="70"/>
        <v>7330.086916338907</v>
      </c>
      <c r="P213" s="115">
        <f t="shared" si="71"/>
        <v>1</v>
      </c>
      <c r="Q213" s="115">
        <f t="shared" si="72"/>
        <v>1</v>
      </c>
      <c r="R213" s="115">
        <f t="shared" si="73"/>
        <v>6385.9055709588902</v>
      </c>
      <c r="S213" s="115">
        <f t="shared" si="74"/>
        <v>3783.6201652334844</v>
      </c>
      <c r="T213" s="115">
        <f t="shared" si="75"/>
        <v>7422.6391206878197</v>
      </c>
      <c r="U213" s="115">
        <f t="shared" si="76"/>
        <v>1</v>
      </c>
      <c r="V213" s="115">
        <f t="shared" si="77"/>
        <v>0</v>
      </c>
      <c r="W213" s="115">
        <f t="shared" si="78"/>
        <v>1</v>
      </c>
      <c r="X213" s="115">
        <f t="shared" si="79"/>
        <v>1</v>
      </c>
      <c r="Y213" s="115">
        <f t="shared" si="80"/>
        <v>0</v>
      </c>
      <c r="Z213" s="115">
        <f t="shared" si="81"/>
        <v>1</v>
      </c>
      <c r="AA213" s="115">
        <f t="shared" si="58"/>
        <v>2.9694019421623832E-5</v>
      </c>
      <c r="AB213" s="115">
        <f t="shared" si="82"/>
        <v>0</v>
      </c>
      <c r="AC213" s="115">
        <f t="shared" si="83"/>
        <v>0</v>
      </c>
    </row>
    <row r="214" spans="2:29" s="105" customFormat="1">
      <c r="B214" s="106">
        <f t="shared" si="59"/>
        <v>-3.7600000000000637</v>
      </c>
      <c r="C214" s="115">
        <f t="shared" si="60"/>
        <v>1.7378008287491199E-4</v>
      </c>
      <c r="D214" s="115">
        <f t="shared" si="61"/>
        <v>1693016.1457372801</v>
      </c>
      <c r="E214" s="115">
        <f t="shared" si="62"/>
        <v>1</v>
      </c>
      <c r="F214" s="115">
        <f t="shared" si="63"/>
        <v>1</v>
      </c>
      <c r="G214" s="115">
        <f t="shared" si="64"/>
        <v>1683494.6682465535</v>
      </c>
      <c r="H214" s="115">
        <f t="shared" si="65"/>
        <v>1</v>
      </c>
      <c r="I214" s="115">
        <f t="shared" si="66"/>
        <v>1</v>
      </c>
      <c r="J214" s="115">
        <f t="shared" si="67"/>
        <v>5.9993378041736161E-6</v>
      </c>
      <c r="K214" s="115">
        <f t="shared" si="68"/>
        <v>0</v>
      </c>
      <c r="L214" s="115">
        <f t="shared" si="69"/>
        <v>0</v>
      </c>
      <c r="M214" s="111"/>
      <c r="N214" s="123">
        <f t="shared" si="57"/>
        <v>1.0918924634000979E-3</v>
      </c>
      <c r="O214" s="115">
        <f t="shared" si="70"/>
        <v>7440.1429223102405</v>
      </c>
      <c r="P214" s="115">
        <f t="shared" si="71"/>
        <v>1</v>
      </c>
      <c r="Q214" s="115">
        <f t="shared" si="72"/>
        <v>1</v>
      </c>
      <c r="R214" s="115">
        <f t="shared" si="73"/>
        <v>6487.9024886375546</v>
      </c>
      <c r="S214" s="115">
        <f t="shared" si="74"/>
        <v>3849.8013350113952</v>
      </c>
      <c r="T214" s="115">
        <f t="shared" si="75"/>
        <v>7544.126789836243</v>
      </c>
      <c r="U214" s="115">
        <f t="shared" si="76"/>
        <v>1</v>
      </c>
      <c r="V214" s="115">
        <f t="shared" si="77"/>
        <v>0</v>
      </c>
      <c r="W214" s="115">
        <f t="shared" si="78"/>
        <v>1</v>
      </c>
      <c r="X214" s="115">
        <f t="shared" si="79"/>
        <v>1</v>
      </c>
      <c r="Y214" s="115">
        <f t="shared" si="80"/>
        <v>0</v>
      </c>
      <c r="Z214" s="115">
        <f t="shared" si="81"/>
        <v>1</v>
      </c>
      <c r="AA214" s="115">
        <f t="shared" si="58"/>
        <v>3.6333172989362261E-5</v>
      </c>
      <c r="AB214" s="115">
        <f t="shared" si="82"/>
        <v>0</v>
      </c>
      <c r="AC214" s="115">
        <f t="shared" si="83"/>
        <v>0</v>
      </c>
    </row>
    <row r="215" spans="2:29" s="105" customFormat="1">
      <c r="B215" s="106">
        <f t="shared" si="59"/>
        <v>-3.7400000000000637</v>
      </c>
      <c r="C215" s="115">
        <f t="shared" si="60"/>
        <v>1.8197008586097157E-4</v>
      </c>
      <c r="D215" s="115">
        <f t="shared" si="61"/>
        <v>1679760.7773990657</v>
      </c>
      <c r="E215" s="115">
        <f t="shared" si="62"/>
        <v>1</v>
      </c>
      <c r="F215" s="115">
        <f t="shared" si="63"/>
        <v>1</v>
      </c>
      <c r="G215" s="115">
        <f t="shared" si="64"/>
        <v>1669322.4984880057</v>
      </c>
      <c r="H215" s="115">
        <f t="shared" si="65"/>
        <v>1</v>
      </c>
      <c r="I215" s="115">
        <f t="shared" si="66"/>
        <v>1</v>
      </c>
      <c r="J215" s="115">
        <f t="shared" si="67"/>
        <v>7.328875219189307E-6</v>
      </c>
      <c r="K215" s="115">
        <f t="shared" si="68"/>
        <v>0</v>
      </c>
      <c r="L215" s="115">
        <f t="shared" si="69"/>
        <v>0</v>
      </c>
      <c r="M215" s="111"/>
      <c r="N215" s="123">
        <f t="shared" si="57"/>
        <v>1.1433517698278643E-3</v>
      </c>
      <c r="O215" s="115">
        <f t="shared" si="70"/>
        <v>7552.5587920404078</v>
      </c>
      <c r="P215" s="115">
        <f t="shared" si="71"/>
        <v>1</v>
      </c>
      <c r="Q215" s="115">
        <f t="shared" si="72"/>
        <v>1</v>
      </c>
      <c r="R215" s="115">
        <f t="shared" si="73"/>
        <v>6590.2066966411612</v>
      </c>
      <c r="S215" s="115">
        <f t="shared" si="74"/>
        <v>3915.7688017634432</v>
      </c>
      <c r="T215" s="115">
        <f t="shared" si="75"/>
        <v>7665.7726038096071</v>
      </c>
      <c r="U215" s="115">
        <f t="shared" si="76"/>
        <v>1</v>
      </c>
      <c r="V215" s="115">
        <f t="shared" si="77"/>
        <v>0</v>
      </c>
      <c r="W215" s="115">
        <f t="shared" si="78"/>
        <v>1</v>
      </c>
      <c r="X215" s="115">
        <f t="shared" si="79"/>
        <v>1</v>
      </c>
      <c r="Y215" s="115">
        <f t="shared" si="80"/>
        <v>0</v>
      </c>
      <c r="Z215" s="115">
        <f t="shared" si="81"/>
        <v>1</v>
      </c>
      <c r="AA215" s="115">
        <f t="shared" si="58"/>
        <v>4.1755086645020581E-5</v>
      </c>
      <c r="AB215" s="115">
        <f t="shared" si="82"/>
        <v>0</v>
      </c>
      <c r="AC215" s="115">
        <f t="shared" si="83"/>
        <v>0</v>
      </c>
    </row>
    <row r="216" spans="2:29" s="105" customFormat="1">
      <c r="B216" s="106">
        <f t="shared" si="59"/>
        <v>-3.7200000000000637</v>
      </c>
      <c r="C216" s="115">
        <f t="shared" si="60"/>
        <v>1.9054607179629662E-4</v>
      </c>
      <c r="D216" s="115">
        <f t="shared" si="61"/>
        <v>1666492.4894011051</v>
      </c>
      <c r="E216" s="115">
        <f t="shared" si="62"/>
        <v>1</v>
      </c>
      <c r="F216" s="115">
        <f t="shared" si="63"/>
        <v>1</v>
      </c>
      <c r="G216" s="115">
        <f t="shared" si="64"/>
        <v>1655282.1194420969</v>
      </c>
      <c r="H216" s="115">
        <f t="shared" si="65"/>
        <v>1</v>
      </c>
      <c r="I216" s="115">
        <f t="shared" si="66"/>
        <v>1</v>
      </c>
      <c r="J216" s="115">
        <f t="shared" si="67"/>
        <v>8.5927362142280833E-6</v>
      </c>
      <c r="K216" s="115">
        <f t="shared" si="68"/>
        <v>0</v>
      </c>
      <c r="L216" s="115">
        <f t="shared" si="69"/>
        <v>0</v>
      </c>
      <c r="M216" s="111"/>
      <c r="N216" s="123">
        <f t="shared" si="57"/>
        <v>1.1972362786512776E-3</v>
      </c>
      <c r="O216" s="115">
        <f t="shared" si="70"/>
        <v>7667.3910716149312</v>
      </c>
      <c r="P216" s="115">
        <f t="shared" si="71"/>
        <v>1</v>
      </c>
      <c r="Q216" s="115">
        <f t="shared" si="72"/>
        <v>1</v>
      </c>
      <c r="R216" s="115">
        <f t="shared" si="73"/>
        <v>6692.5711403468431</v>
      </c>
      <c r="S216" s="115">
        <f t="shared" si="74"/>
        <v>3981.7528791367963</v>
      </c>
      <c r="T216" s="115">
        <f t="shared" si="75"/>
        <v>7787.4812654103771</v>
      </c>
      <c r="U216" s="115">
        <f t="shared" si="76"/>
        <v>1</v>
      </c>
      <c r="V216" s="115">
        <f t="shared" si="77"/>
        <v>0</v>
      </c>
      <c r="W216" s="115">
        <f t="shared" si="78"/>
        <v>1</v>
      </c>
      <c r="X216" s="115">
        <f t="shared" si="79"/>
        <v>1</v>
      </c>
      <c r="Y216" s="115">
        <f t="shared" si="80"/>
        <v>0</v>
      </c>
      <c r="Z216" s="115">
        <f t="shared" si="81"/>
        <v>1</v>
      </c>
      <c r="AA216" s="115">
        <f t="shared" si="58"/>
        <v>4.5554401291624623E-5</v>
      </c>
      <c r="AB216" s="115">
        <f t="shared" si="82"/>
        <v>0</v>
      </c>
      <c r="AC216" s="115">
        <f t="shared" si="83"/>
        <v>0</v>
      </c>
    </row>
    <row r="217" spans="2:29" s="105" customFormat="1">
      <c r="B217" s="106">
        <f t="shared" si="59"/>
        <v>-3.7000000000000637</v>
      </c>
      <c r="C217" s="115">
        <f t="shared" si="60"/>
        <v>1.9952623149685849E-4</v>
      </c>
      <c r="D217" s="115">
        <f t="shared" si="61"/>
        <v>1653212.4962309154</v>
      </c>
      <c r="E217" s="115">
        <f t="shared" si="62"/>
        <v>1</v>
      </c>
      <c r="F217" s="115">
        <f t="shared" si="63"/>
        <v>1</v>
      </c>
      <c r="G217" s="115">
        <f t="shared" si="64"/>
        <v>1641388.1811969555</v>
      </c>
      <c r="H217" s="115">
        <f t="shared" si="65"/>
        <v>1</v>
      </c>
      <c r="I217" s="115">
        <f t="shared" si="66"/>
        <v>1</v>
      </c>
      <c r="J217" s="115">
        <f t="shared" si="67"/>
        <v>9.7180417541589318E-6</v>
      </c>
      <c r="K217" s="115">
        <f t="shared" si="68"/>
        <v>0</v>
      </c>
      <c r="L217" s="115">
        <f t="shared" si="69"/>
        <v>0</v>
      </c>
      <c r="M217" s="111"/>
      <c r="N217" s="123">
        <f t="shared" si="57"/>
        <v>1.253660286137974E-3</v>
      </c>
      <c r="O217" s="115">
        <f t="shared" si="70"/>
        <v>7784.6977390416196</v>
      </c>
      <c r="P217" s="115">
        <f t="shared" si="71"/>
        <v>1</v>
      </c>
      <c r="Q217" s="115">
        <f t="shared" si="72"/>
        <v>1</v>
      </c>
      <c r="R217" s="115">
        <f t="shared" si="73"/>
        <v>6794.7745568184619</v>
      </c>
      <c r="S217" s="115">
        <f t="shared" si="74"/>
        <v>4048.0257967574917</v>
      </c>
      <c r="T217" s="115">
        <f t="shared" si="75"/>
        <v>7909.2018642339408</v>
      </c>
      <c r="U217" s="115">
        <f t="shared" si="76"/>
        <v>1</v>
      </c>
      <c r="V217" s="115">
        <f t="shared" si="77"/>
        <v>0</v>
      </c>
      <c r="W217" s="115">
        <f t="shared" si="78"/>
        <v>1</v>
      </c>
      <c r="X217" s="115">
        <f t="shared" si="79"/>
        <v>1</v>
      </c>
      <c r="Y217" s="115">
        <f t="shared" si="80"/>
        <v>0</v>
      </c>
      <c r="Z217" s="115">
        <f t="shared" si="81"/>
        <v>1</v>
      </c>
      <c r="AA217" s="115">
        <f t="shared" si="58"/>
        <v>4.7484577566669168E-5</v>
      </c>
      <c r="AB217" s="115">
        <f t="shared" si="82"/>
        <v>0</v>
      </c>
      <c r="AC217" s="115">
        <f t="shared" si="83"/>
        <v>0</v>
      </c>
    </row>
    <row r="218" spans="2:29" s="105" customFormat="1">
      <c r="B218" s="106">
        <f t="shared" si="59"/>
        <v>-3.6800000000000637</v>
      </c>
      <c r="C218" s="115">
        <f t="shared" si="60"/>
        <v>2.0892961308537308E-4</v>
      </c>
      <c r="D218" s="115">
        <f t="shared" si="61"/>
        <v>1639922.0241581812</v>
      </c>
      <c r="E218" s="115">
        <f t="shared" si="62"/>
        <v>1</v>
      </c>
      <c r="F218" s="115">
        <f t="shared" si="63"/>
        <v>1</v>
      </c>
      <c r="G218" s="115">
        <f t="shared" si="64"/>
        <v>1627653.2569359487</v>
      </c>
      <c r="H218" s="115">
        <f t="shared" si="65"/>
        <v>1</v>
      </c>
      <c r="I218" s="115">
        <f t="shared" si="66"/>
        <v>1</v>
      </c>
      <c r="J218" s="115">
        <f t="shared" si="67"/>
        <v>1.0636122848481995E-5</v>
      </c>
      <c r="K218" s="115">
        <f t="shared" si="68"/>
        <v>0</v>
      </c>
      <c r="L218" s="115">
        <f t="shared" si="69"/>
        <v>0</v>
      </c>
      <c r="M218" s="111"/>
      <c r="N218" s="123">
        <f t="shared" si="57"/>
        <v>1.312743475172732E-3</v>
      </c>
      <c r="O218" s="115">
        <f t="shared" si="70"/>
        <v>7904.5382403699023</v>
      </c>
      <c r="P218" s="115">
        <f t="shared" si="71"/>
        <v>1</v>
      </c>
      <c r="Q218" s="115">
        <f t="shared" si="72"/>
        <v>1</v>
      </c>
      <c r="R218" s="115">
        <f t="shared" si="73"/>
        <v>6896.6273051319677</v>
      </c>
      <c r="S218" s="115">
        <f t="shared" si="74"/>
        <v>4114.897880872586</v>
      </c>
      <c r="T218" s="115">
        <f t="shared" si="75"/>
        <v>8030.9310018142687</v>
      </c>
      <c r="U218" s="115">
        <f t="shared" si="76"/>
        <v>1</v>
      </c>
      <c r="V218" s="115">
        <f t="shared" si="77"/>
        <v>0</v>
      </c>
      <c r="W218" s="115">
        <f t="shared" si="78"/>
        <v>1</v>
      </c>
      <c r="X218" s="115">
        <f t="shared" si="79"/>
        <v>1</v>
      </c>
      <c r="Y218" s="115">
        <f t="shared" si="80"/>
        <v>0</v>
      </c>
      <c r="Z218" s="115">
        <f t="shared" si="81"/>
        <v>1</v>
      </c>
      <c r="AA218" s="115">
        <f t="shared" si="58"/>
        <v>4.7463692385056532E-5</v>
      </c>
      <c r="AB218" s="115">
        <f t="shared" si="82"/>
        <v>0</v>
      </c>
      <c r="AC218" s="115">
        <f t="shared" si="83"/>
        <v>0</v>
      </c>
    </row>
    <row r="219" spans="2:29" s="105" customFormat="1">
      <c r="B219" s="106">
        <f t="shared" si="59"/>
        <v>-3.6600000000000636</v>
      </c>
      <c r="C219" s="115">
        <f t="shared" si="60"/>
        <v>2.1877616239492287E-4</v>
      </c>
      <c r="D219" s="115">
        <f t="shared" si="61"/>
        <v>1626622.3109294923</v>
      </c>
      <c r="E219" s="115">
        <f t="shared" si="62"/>
        <v>1</v>
      </c>
      <c r="F219" s="115">
        <f t="shared" si="63"/>
        <v>1</v>
      </c>
      <c r="G219" s="115">
        <f t="shared" si="64"/>
        <v>1614087.5994739674</v>
      </c>
      <c r="H219" s="115">
        <f t="shared" si="65"/>
        <v>1</v>
      </c>
      <c r="I219" s="115">
        <f t="shared" si="66"/>
        <v>1</v>
      </c>
      <c r="J219" s="115">
        <f t="shared" si="67"/>
        <v>1.1287072462877548E-5</v>
      </c>
      <c r="K219" s="115">
        <f t="shared" si="68"/>
        <v>0</v>
      </c>
      <c r="L219" s="115">
        <f t="shared" si="69"/>
        <v>0</v>
      </c>
      <c r="M219" s="111"/>
      <c r="N219" s="123">
        <f t="shared" si="57"/>
        <v>1.3746111691209145E-3</v>
      </c>
      <c r="O219" s="115">
        <f t="shared" si="70"/>
        <v>8026.9735266450098</v>
      </c>
      <c r="P219" s="115">
        <f t="shared" si="71"/>
        <v>1</v>
      </c>
      <c r="Q219" s="115">
        <f t="shared" si="72"/>
        <v>1</v>
      </c>
      <c r="R219" s="115">
        <f t="shared" si="73"/>
        <v>6997.9764565419973</v>
      </c>
      <c r="S219" s="115">
        <f t="shared" si="74"/>
        <v>4182.7129071430218</v>
      </c>
      <c r="T219" s="115">
        <f t="shared" si="75"/>
        <v>8152.7149925590384</v>
      </c>
      <c r="U219" s="115">
        <f t="shared" si="76"/>
        <v>1</v>
      </c>
      <c r="V219" s="115">
        <f t="shared" si="77"/>
        <v>0</v>
      </c>
      <c r="W219" s="115">
        <f t="shared" si="78"/>
        <v>1</v>
      </c>
      <c r="X219" s="115">
        <f t="shared" si="79"/>
        <v>1</v>
      </c>
      <c r="Y219" s="115">
        <f t="shared" si="80"/>
        <v>0</v>
      </c>
      <c r="Z219" s="115">
        <f t="shared" si="81"/>
        <v>1</v>
      </c>
      <c r="AA219" s="115">
        <f t="shared" si="58"/>
        <v>4.5568299934461499E-5</v>
      </c>
      <c r="AB219" s="115">
        <f t="shared" si="82"/>
        <v>0</v>
      </c>
      <c r="AC219" s="115">
        <f t="shared" si="83"/>
        <v>0</v>
      </c>
    </row>
    <row r="220" spans="2:29" s="105" customFormat="1">
      <c r="B220" s="106">
        <f t="shared" si="59"/>
        <v>-3.6400000000000636</v>
      </c>
      <c r="C220" s="115">
        <f t="shared" si="60"/>
        <v>2.2908676527674376E-4</v>
      </c>
      <c r="D220" s="115">
        <f t="shared" si="61"/>
        <v>1613314.6054526526</v>
      </c>
      <c r="E220" s="115">
        <f t="shared" si="62"/>
        <v>1</v>
      </c>
      <c r="F220" s="115">
        <f t="shared" si="63"/>
        <v>1</v>
      </c>
      <c r="G220" s="115">
        <f t="shared" si="64"/>
        <v>1600698.9218047594</v>
      </c>
      <c r="H220" s="115">
        <f t="shared" si="65"/>
        <v>1</v>
      </c>
      <c r="I220" s="115">
        <f t="shared" si="66"/>
        <v>1</v>
      </c>
      <c r="J220" s="115">
        <f t="shared" si="67"/>
        <v>1.1624097774341001E-5</v>
      </c>
      <c r="K220" s="115">
        <f t="shared" si="68"/>
        <v>0</v>
      </c>
      <c r="L220" s="115">
        <f t="shared" si="69"/>
        <v>0</v>
      </c>
      <c r="M220" s="111"/>
      <c r="N220" s="123">
        <f t="shared" si="57"/>
        <v>1.439394597656135E-3</v>
      </c>
      <c r="O220" s="115">
        <f t="shared" si="70"/>
        <v>8152.0660917111791</v>
      </c>
      <c r="P220" s="115">
        <f t="shared" si="71"/>
        <v>1</v>
      </c>
      <c r="Q220" s="115">
        <f t="shared" si="72"/>
        <v>1</v>
      </c>
      <c r="R220" s="115">
        <f t="shared" si="73"/>
        <v>7098.7100295538648</v>
      </c>
      <c r="S220" s="115">
        <f t="shared" si="74"/>
        <v>4251.8427979984554</v>
      </c>
      <c r="T220" s="115">
        <f t="shared" si="75"/>
        <v>8274.6511263363827</v>
      </c>
      <c r="U220" s="115">
        <f t="shared" si="76"/>
        <v>1</v>
      </c>
      <c r="V220" s="115">
        <f t="shared" si="77"/>
        <v>0</v>
      </c>
      <c r="W220" s="115">
        <f t="shared" si="78"/>
        <v>1</v>
      </c>
      <c r="X220" s="115">
        <f t="shared" si="79"/>
        <v>1</v>
      </c>
      <c r="Y220" s="115">
        <f t="shared" si="80"/>
        <v>0</v>
      </c>
      <c r="Z220" s="115">
        <f t="shared" si="81"/>
        <v>1</v>
      </c>
      <c r="AA220" s="115">
        <f t="shared" si="58"/>
        <v>4.201632699420313E-5</v>
      </c>
      <c r="AB220" s="115">
        <f t="shared" si="82"/>
        <v>0</v>
      </c>
      <c r="AC220" s="115">
        <f t="shared" si="83"/>
        <v>0</v>
      </c>
    </row>
    <row r="221" spans="2:29" s="105" customFormat="1">
      <c r="B221" s="106">
        <f t="shared" si="59"/>
        <v>-3.6200000000000636</v>
      </c>
      <c r="C221" s="115">
        <f t="shared" si="60"/>
        <v>2.3988329190191389E-4</v>
      </c>
      <c r="D221" s="115">
        <f t="shared" si="61"/>
        <v>1600000.1674705157</v>
      </c>
      <c r="E221" s="115">
        <f t="shared" si="62"/>
        <v>1</v>
      </c>
      <c r="F221" s="115">
        <f t="shared" si="63"/>
        <v>1</v>
      </c>
      <c r="G221" s="115">
        <f t="shared" si="64"/>
        <v>1587492.2085184597</v>
      </c>
      <c r="H221" s="115">
        <f t="shared" si="65"/>
        <v>1</v>
      </c>
      <c r="I221" s="115">
        <f t="shared" si="66"/>
        <v>1</v>
      </c>
      <c r="J221" s="115">
        <f t="shared" si="67"/>
        <v>1.1617365618032993E-5</v>
      </c>
      <c r="K221" s="115">
        <f t="shared" si="68"/>
        <v>0</v>
      </c>
      <c r="L221" s="115">
        <f t="shared" si="69"/>
        <v>0</v>
      </c>
      <c r="M221" s="111"/>
      <c r="N221" s="123">
        <f t="shared" si="57"/>
        <v>1.5072311751159772E-3</v>
      </c>
      <c r="O221" s="115">
        <f t="shared" si="70"/>
        <v>8279.880010878107</v>
      </c>
      <c r="P221" s="115">
        <f t="shared" si="71"/>
        <v>1</v>
      </c>
      <c r="Q221" s="115">
        <f t="shared" si="72"/>
        <v>1</v>
      </c>
      <c r="R221" s="115">
        <f t="shared" si="73"/>
        <v>7198.7602997734202</v>
      </c>
      <c r="S221" s="115">
        <f t="shared" si="74"/>
        <v>4322.6818500603031</v>
      </c>
      <c r="T221" s="115">
        <f t="shared" si="75"/>
        <v>8396.8880086871868</v>
      </c>
      <c r="U221" s="115">
        <f t="shared" si="76"/>
        <v>1</v>
      </c>
      <c r="V221" s="115">
        <f t="shared" si="77"/>
        <v>0</v>
      </c>
      <c r="W221" s="115">
        <f t="shared" si="78"/>
        <v>1</v>
      </c>
      <c r="X221" s="115">
        <f t="shared" si="79"/>
        <v>1</v>
      </c>
      <c r="Y221" s="115">
        <f t="shared" si="80"/>
        <v>0</v>
      </c>
      <c r="Z221" s="115">
        <f t="shared" si="81"/>
        <v>1</v>
      </c>
      <c r="AA221" s="115">
        <f t="shared" si="58"/>
        <v>3.7140708809711656E-5</v>
      </c>
      <c r="AB221" s="115">
        <f t="shared" si="82"/>
        <v>0</v>
      </c>
      <c r="AC221" s="115">
        <f t="shared" si="83"/>
        <v>0</v>
      </c>
    </row>
    <row r="222" spans="2:29" s="105" customFormat="1">
      <c r="B222" s="106">
        <f t="shared" si="59"/>
        <v>-3.6000000000000636</v>
      </c>
      <c r="C222" s="115">
        <f t="shared" si="60"/>
        <v>2.5118864315092115E-4</v>
      </c>
      <c r="D222" s="115">
        <f t="shared" si="61"/>
        <v>1586680.2672243575</v>
      </c>
      <c r="E222" s="115">
        <f t="shared" si="62"/>
        <v>1</v>
      </c>
      <c r="F222" s="115">
        <f t="shared" si="63"/>
        <v>1</v>
      </c>
      <c r="G222" s="115">
        <f t="shared" si="64"/>
        <v>1574469.5649426105</v>
      </c>
      <c r="H222" s="115">
        <f t="shared" si="65"/>
        <v>1</v>
      </c>
      <c r="I222" s="115">
        <f t="shared" si="66"/>
        <v>1</v>
      </c>
      <c r="J222" s="115">
        <f t="shared" si="67"/>
        <v>1.1257036051610455E-5</v>
      </c>
      <c r="K222" s="115">
        <f t="shared" si="68"/>
        <v>0</v>
      </c>
      <c r="L222" s="115">
        <f t="shared" si="69"/>
        <v>0</v>
      </c>
      <c r="M222" s="111"/>
      <c r="N222" s="123">
        <f t="shared" si="57"/>
        <v>1.5782647919762439E-3</v>
      </c>
      <c r="O222" s="115">
        <f t="shared" si="70"/>
        <v>8410.4809804649722</v>
      </c>
      <c r="P222" s="115">
        <f t="shared" si="71"/>
        <v>1</v>
      </c>
      <c r="Q222" s="115">
        <f t="shared" si="72"/>
        <v>1</v>
      </c>
      <c r="R222" s="115">
        <f t="shared" si="73"/>
        <v>7298.106159041251</v>
      </c>
      <c r="S222" s="115">
        <f t="shared" si="74"/>
        <v>4395.6406780738662</v>
      </c>
      <c r="T222" s="115">
        <f t="shared" si="75"/>
        <v>8519.6250198804828</v>
      </c>
      <c r="U222" s="115">
        <f t="shared" si="76"/>
        <v>1</v>
      </c>
      <c r="V222" s="115">
        <f t="shared" si="77"/>
        <v>0</v>
      </c>
      <c r="W222" s="115">
        <f t="shared" si="78"/>
        <v>1</v>
      </c>
      <c r="X222" s="115">
        <f t="shared" si="79"/>
        <v>1</v>
      </c>
      <c r="Y222" s="115">
        <f t="shared" si="80"/>
        <v>0</v>
      </c>
      <c r="Z222" s="115">
        <f t="shared" si="81"/>
        <v>1</v>
      </c>
      <c r="AA222" s="115">
        <f t="shared" si="58"/>
        <v>3.1356049295978699E-5</v>
      </c>
      <c r="AB222" s="115">
        <f t="shared" si="82"/>
        <v>0</v>
      </c>
      <c r="AC222" s="115">
        <f t="shared" si="83"/>
        <v>0</v>
      </c>
    </row>
    <row r="223" spans="2:29" s="105" customFormat="1">
      <c r="B223" s="106">
        <f t="shared" si="59"/>
        <v>-3.5800000000000636</v>
      </c>
      <c r="C223" s="115">
        <f t="shared" si="60"/>
        <v>2.6302679918949954E-4</v>
      </c>
      <c r="D223" s="115">
        <f t="shared" si="61"/>
        <v>1573356.1851069976</v>
      </c>
      <c r="E223" s="115">
        <f t="shared" si="62"/>
        <v>1</v>
      </c>
      <c r="F223" s="115">
        <f t="shared" si="63"/>
        <v>1</v>
      </c>
      <c r="G223" s="115">
        <f t="shared" si="64"/>
        <v>1561630.1105903995</v>
      </c>
      <c r="H223" s="115">
        <f t="shared" si="65"/>
        <v>1</v>
      </c>
      <c r="I223" s="115">
        <f t="shared" si="66"/>
        <v>1</v>
      </c>
      <c r="J223" s="115">
        <f t="shared" si="67"/>
        <v>1.0555204955843299E-5</v>
      </c>
      <c r="K223" s="115">
        <f t="shared" si="68"/>
        <v>0</v>
      </c>
      <c r="L223" s="115">
        <f t="shared" si="69"/>
        <v>0</v>
      </c>
      <c r="M223" s="111"/>
      <c r="N223" s="123">
        <f t="shared" si="57"/>
        <v>1.6526461200619389E-3</v>
      </c>
      <c r="O223" s="115">
        <f t="shared" si="70"/>
        <v>8543.9363582360511</v>
      </c>
      <c r="P223" s="115">
        <f t="shared" si="71"/>
        <v>1</v>
      </c>
      <c r="Q223" s="115">
        <f t="shared" si="72"/>
        <v>1</v>
      </c>
      <c r="R223" s="115">
        <f t="shared" si="73"/>
        <v>7396.7745395227748</v>
      </c>
      <c r="S223" s="115">
        <f t="shared" si="74"/>
        <v>4471.1400516224076</v>
      </c>
      <c r="T223" s="115">
        <f t="shared" si="75"/>
        <v>8643.110953224792</v>
      </c>
      <c r="U223" s="115">
        <f t="shared" si="76"/>
        <v>1</v>
      </c>
      <c r="V223" s="115">
        <f t="shared" si="77"/>
        <v>0</v>
      </c>
      <c r="W223" s="115">
        <f t="shared" si="78"/>
        <v>1</v>
      </c>
      <c r="X223" s="115">
        <f t="shared" si="79"/>
        <v>1</v>
      </c>
      <c r="Y223" s="115">
        <f t="shared" si="80"/>
        <v>0</v>
      </c>
      <c r="Z223" s="115">
        <f t="shared" si="81"/>
        <v>1</v>
      </c>
      <c r="AA223" s="115">
        <f t="shared" si="58"/>
        <v>2.5120980163806296E-5</v>
      </c>
      <c r="AB223" s="115">
        <f t="shared" si="82"/>
        <v>0</v>
      </c>
      <c r="AC223" s="115">
        <f t="shared" si="83"/>
        <v>0</v>
      </c>
    </row>
    <row r="224" spans="2:29" s="105" customFormat="1">
      <c r="B224" s="106">
        <f t="shared" si="59"/>
        <v>-3.5600000000000636</v>
      </c>
      <c r="C224" s="115">
        <f t="shared" si="60"/>
        <v>2.7542287033377612E-4</v>
      </c>
      <c r="D224" s="115">
        <f t="shared" si="61"/>
        <v>1560029.2113055193</v>
      </c>
      <c r="E224" s="115">
        <f t="shared" si="62"/>
        <v>1</v>
      </c>
      <c r="F224" s="115">
        <f t="shared" si="63"/>
        <v>1</v>
      </c>
      <c r="G224" s="115">
        <f t="shared" si="64"/>
        <v>1548969.9229477691</v>
      </c>
      <c r="H224" s="115">
        <f t="shared" si="65"/>
        <v>1</v>
      </c>
      <c r="I224" s="115">
        <f t="shared" si="66"/>
        <v>1</v>
      </c>
      <c r="J224" s="115">
        <f t="shared" si="67"/>
        <v>9.5465277466574691E-6</v>
      </c>
      <c r="K224" s="115">
        <f t="shared" si="68"/>
        <v>0</v>
      </c>
      <c r="L224" s="115">
        <f t="shared" si="69"/>
        <v>0</v>
      </c>
      <c r="M224" s="111"/>
      <c r="N224" s="123">
        <f t="shared" si="57"/>
        <v>1.7305329321424105E-3</v>
      </c>
      <c r="O224" s="115">
        <f t="shared" si="70"/>
        <v>8680.3152047420444</v>
      </c>
      <c r="P224" s="115">
        <f t="shared" si="71"/>
        <v>1</v>
      </c>
      <c r="Q224" s="115">
        <f t="shared" si="72"/>
        <v>1</v>
      </c>
      <c r="R224" s="115">
        <f t="shared" si="73"/>
        <v>7494.8409534487391</v>
      </c>
      <c r="S224" s="115">
        <f t="shared" si="74"/>
        <v>4549.6047815327647</v>
      </c>
      <c r="T224" s="115">
        <f t="shared" si="75"/>
        <v>8767.6419056459072</v>
      </c>
      <c r="U224" s="115">
        <f t="shared" si="76"/>
        <v>1</v>
      </c>
      <c r="V224" s="115">
        <f t="shared" si="77"/>
        <v>0</v>
      </c>
      <c r="W224" s="115">
        <f t="shared" si="78"/>
        <v>1</v>
      </c>
      <c r="X224" s="115">
        <f t="shared" si="79"/>
        <v>1</v>
      </c>
      <c r="Y224" s="115">
        <f t="shared" si="80"/>
        <v>0</v>
      </c>
      <c r="Z224" s="115">
        <f t="shared" si="81"/>
        <v>1</v>
      </c>
      <c r="AA224" s="115">
        <f t="shared" si="58"/>
        <v>1.8899086090641675E-5</v>
      </c>
      <c r="AB224" s="115">
        <f t="shared" si="82"/>
        <v>0</v>
      </c>
      <c r="AC224" s="115">
        <f t="shared" si="83"/>
        <v>0</v>
      </c>
    </row>
    <row r="225" spans="2:29" s="105" customFormat="1">
      <c r="B225" s="106">
        <f t="shared" si="59"/>
        <v>-3.5400000000000635</v>
      </c>
      <c r="C225" s="115">
        <f t="shared" si="60"/>
        <v>2.884031503126181E-4</v>
      </c>
      <c r="D225" s="115">
        <f t="shared" si="61"/>
        <v>1546700.6454338571</v>
      </c>
      <c r="E225" s="115">
        <f t="shared" si="62"/>
        <v>1</v>
      </c>
      <c r="F225" s="115">
        <f t="shared" si="63"/>
        <v>1</v>
      </c>
      <c r="G225" s="115">
        <f t="shared" si="64"/>
        <v>1536482.0367848608</v>
      </c>
      <c r="H225" s="115">
        <f t="shared" si="65"/>
        <v>1</v>
      </c>
      <c r="I225" s="115">
        <f t="shared" si="66"/>
        <v>1</v>
      </c>
      <c r="J225" s="115">
        <f t="shared" si="67"/>
        <v>8.2873715904806642E-6</v>
      </c>
      <c r="K225" s="115">
        <f t="shared" si="68"/>
        <v>0</v>
      </c>
      <c r="L225" s="115">
        <f t="shared" si="69"/>
        <v>0</v>
      </c>
      <c r="M225" s="111"/>
      <c r="N225" s="123">
        <f t="shared" si="57"/>
        <v>1.8120904365885478E-3</v>
      </c>
      <c r="O225" s="115">
        <f t="shared" si="70"/>
        <v>8819.6883255810062</v>
      </c>
      <c r="P225" s="115">
        <f t="shared" si="71"/>
        <v>1</v>
      </c>
      <c r="Q225" s="115">
        <f t="shared" si="72"/>
        <v>1</v>
      </c>
      <c r="R225" s="115">
        <f t="shared" si="73"/>
        <v>7592.429226215143</v>
      </c>
      <c r="S225" s="115">
        <f t="shared" si="74"/>
        <v>4631.4577867917897</v>
      </c>
      <c r="T225" s="115">
        <f t="shared" si="75"/>
        <v>8893.5584996063408</v>
      </c>
      <c r="U225" s="115">
        <f t="shared" si="76"/>
        <v>1</v>
      </c>
      <c r="V225" s="115">
        <f t="shared" si="77"/>
        <v>0</v>
      </c>
      <c r="W225" s="115">
        <f t="shared" si="78"/>
        <v>1</v>
      </c>
      <c r="X225" s="115">
        <f t="shared" si="79"/>
        <v>1</v>
      </c>
      <c r="Y225" s="115">
        <f t="shared" si="80"/>
        <v>0</v>
      </c>
      <c r="Z225" s="115">
        <f t="shared" si="81"/>
        <v>1</v>
      </c>
      <c r="AA225" s="115">
        <f t="shared" si="58"/>
        <v>1.3121260114094001E-5</v>
      </c>
      <c r="AB225" s="115">
        <f t="shared" si="82"/>
        <v>0</v>
      </c>
      <c r="AC225" s="115">
        <f t="shared" si="83"/>
        <v>0</v>
      </c>
    </row>
    <row r="226" spans="2:29" s="105" customFormat="1">
      <c r="B226" s="106">
        <f t="shared" si="59"/>
        <v>-3.5200000000000635</v>
      </c>
      <c r="C226" s="115">
        <f t="shared" si="60"/>
        <v>3.0199517204015707E-4</v>
      </c>
      <c r="D226" s="115">
        <f t="shared" si="61"/>
        <v>1533371.7961551789</v>
      </c>
      <c r="E226" s="115">
        <f t="shared" si="62"/>
        <v>1</v>
      </c>
      <c r="F226" s="115">
        <f t="shared" si="63"/>
        <v>1</v>
      </c>
      <c r="G226" s="115">
        <f t="shared" si="64"/>
        <v>1524156.5030357095</v>
      </c>
      <c r="H226" s="115">
        <f t="shared" si="65"/>
        <v>1</v>
      </c>
      <c r="I226" s="115">
        <f t="shared" si="66"/>
        <v>1</v>
      </c>
      <c r="J226" s="115">
        <f t="shared" si="67"/>
        <v>6.853439461191987E-6</v>
      </c>
      <c r="K226" s="115">
        <f t="shared" si="68"/>
        <v>0</v>
      </c>
      <c r="L226" s="115">
        <f t="shared" si="69"/>
        <v>0</v>
      </c>
      <c r="M226" s="111"/>
      <c r="N226" s="123">
        <f t="shared" si="57"/>
        <v>1.8974916278018863E-3</v>
      </c>
      <c r="O226" s="115">
        <f t="shared" si="70"/>
        <v>8962.1283145925663</v>
      </c>
      <c r="P226" s="115">
        <f t="shared" si="71"/>
        <v>1</v>
      </c>
      <c r="Q226" s="115">
        <f t="shared" si="72"/>
        <v>1</v>
      </c>
      <c r="R226" s="115">
        <f t="shared" si="73"/>
        <v>7689.7105185694554</v>
      </c>
      <c r="S226" s="115">
        <f t="shared" si="74"/>
        <v>4717.1144426992578</v>
      </c>
      <c r="T226" s="115">
        <f t="shared" si="75"/>
        <v>9021.2425155806377</v>
      </c>
      <c r="U226" s="115">
        <f t="shared" si="76"/>
        <v>1</v>
      </c>
      <c r="V226" s="115">
        <f t="shared" si="77"/>
        <v>0</v>
      </c>
      <c r="W226" s="115">
        <f t="shared" si="78"/>
        <v>1</v>
      </c>
      <c r="X226" s="115">
        <f t="shared" si="79"/>
        <v>1</v>
      </c>
      <c r="Y226" s="115">
        <f t="shared" si="80"/>
        <v>0</v>
      </c>
      <c r="Z226" s="115">
        <f t="shared" si="81"/>
        <v>1</v>
      </c>
      <c r="AA226" s="115">
        <f t="shared" si="58"/>
        <v>8.1521693032310356E-6</v>
      </c>
      <c r="AB226" s="115">
        <f t="shared" si="82"/>
        <v>0</v>
      </c>
      <c r="AC226" s="115">
        <f t="shared" si="83"/>
        <v>0</v>
      </c>
    </row>
    <row r="227" spans="2:29" s="105" customFormat="1">
      <c r="B227" s="106">
        <f t="shared" si="59"/>
        <v>-3.5000000000000635</v>
      </c>
      <c r="C227" s="115">
        <f t="shared" si="60"/>
        <v>3.1622776601679121E-4</v>
      </c>
      <c r="D227" s="115">
        <f t="shared" si="61"/>
        <v>1520043.9807943504</v>
      </c>
      <c r="E227" s="115">
        <f t="shared" si="62"/>
        <v>1</v>
      </c>
      <c r="F227" s="115">
        <f t="shared" si="63"/>
        <v>1</v>
      </c>
      <c r="G227" s="115">
        <f t="shared" si="64"/>
        <v>1511980.5098648935</v>
      </c>
      <c r="H227" s="115">
        <f t="shared" si="65"/>
        <v>1</v>
      </c>
      <c r="I227" s="115">
        <f t="shared" si="66"/>
        <v>1</v>
      </c>
      <c r="J227" s="115">
        <f t="shared" si="67"/>
        <v>5.3359198926392682E-6</v>
      </c>
      <c r="K227" s="115">
        <f t="shared" si="68"/>
        <v>0</v>
      </c>
      <c r="L227" s="115">
        <f t="shared" si="69"/>
        <v>0</v>
      </c>
      <c r="M227" s="111"/>
      <c r="N227" s="123">
        <f t="shared" si="57"/>
        <v>1.9869176531589266E-3</v>
      </c>
      <c r="O227" s="115">
        <f t="shared" si="70"/>
        <v>9107.7095979992446</v>
      </c>
      <c r="P227" s="115">
        <f t="shared" si="71"/>
        <v>1</v>
      </c>
      <c r="Q227" s="115">
        <f t="shared" si="72"/>
        <v>1</v>
      </c>
      <c r="R227" s="115">
        <f t="shared" si="73"/>
        <v>7786.901742481823</v>
      </c>
      <c r="S227" s="115">
        <f t="shared" si="74"/>
        <v>4806.9772795763074</v>
      </c>
      <c r="T227" s="115">
        <f t="shared" si="75"/>
        <v>9151.1130095431181</v>
      </c>
      <c r="U227" s="115">
        <f t="shared" si="76"/>
        <v>1</v>
      </c>
      <c r="V227" s="115">
        <f t="shared" si="77"/>
        <v>0</v>
      </c>
      <c r="W227" s="115">
        <f t="shared" si="78"/>
        <v>1</v>
      </c>
      <c r="X227" s="115">
        <f t="shared" si="79"/>
        <v>1</v>
      </c>
      <c r="Y227" s="115">
        <f t="shared" si="80"/>
        <v>0</v>
      </c>
      <c r="Z227" s="115">
        <f t="shared" si="81"/>
        <v>1</v>
      </c>
      <c r="AA227" s="115">
        <f t="shared" si="58"/>
        <v>4.263167976135172E-6</v>
      </c>
      <c r="AB227" s="115">
        <f t="shared" si="82"/>
        <v>0</v>
      </c>
      <c r="AC227" s="115">
        <f t="shared" si="83"/>
        <v>0</v>
      </c>
    </row>
    <row r="228" spans="2:29" s="105" customFormat="1">
      <c r="B228" s="106">
        <f t="shared" si="59"/>
        <v>-3.4800000000000635</v>
      </c>
      <c r="C228" s="115">
        <f t="shared" si="60"/>
        <v>3.3113112148254269E-4</v>
      </c>
      <c r="D228" s="115">
        <f t="shared" si="61"/>
        <v>1506718.524940362</v>
      </c>
      <c r="E228" s="115">
        <f t="shared" si="62"/>
        <v>1</v>
      </c>
      <c r="F228" s="115">
        <f t="shared" si="63"/>
        <v>1</v>
      </c>
      <c r="G228" s="115">
        <f t="shared" si="64"/>
        <v>1499938.5668585177</v>
      </c>
      <c r="H228" s="115">
        <f t="shared" si="65"/>
        <v>1</v>
      </c>
      <c r="I228" s="115">
        <f t="shared" si="66"/>
        <v>1</v>
      </c>
      <c r="J228" s="115">
        <f t="shared" si="67"/>
        <v>3.836333057862343E-6</v>
      </c>
      <c r="K228" s="115">
        <f t="shared" si="68"/>
        <v>0</v>
      </c>
      <c r="L228" s="115">
        <f t="shared" si="69"/>
        <v>0</v>
      </c>
      <c r="M228" s="111"/>
      <c r="N228" s="123">
        <f t="shared" si="57"/>
        <v>2.0805581972490107E-3</v>
      </c>
      <c r="O228" s="115">
        <f t="shared" si="70"/>
        <v>9256.5084795082203</v>
      </c>
      <c r="P228" s="115">
        <f t="shared" si="71"/>
        <v>1</v>
      </c>
      <c r="Q228" s="115">
        <f t="shared" si="72"/>
        <v>1</v>
      </c>
      <c r="R228" s="115">
        <f t="shared" si="73"/>
        <v>7884.2634755951713</v>
      </c>
      <c r="S228" s="115">
        <f t="shared" si="74"/>
        <v>4901.43107105527</v>
      </c>
      <c r="T228" s="115">
        <f t="shared" si="75"/>
        <v>9283.6219815818677</v>
      </c>
      <c r="U228" s="115">
        <f t="shared" si="76"/>
        <v>1</v>
      </c>
      <c r="V228" s="115">
        <f t="shared" si="77"/>
        <v>0</v>
      </c>
      <c r="W228" s="115">
        <f t="shared" si="78"/>
        <v>1</v>
      </c>
      <c r="X228" s="115">
        <f t="shared" si="79"/>
        <v>1</v>
      </c>
      <c r="Y228" s="115">
        <f t="shared" si="80"/>
        <v>0</v>
      </c>
      <c r="Z228" s="115">
        <f t="shared" si="81"/>
        <v>1</v>
      </c>
      <c r="AA228" s="115">
        <f t="shared" si="58"/>
        <v>1.6135220096165087E-6</v>
      </c>
      <c r="AB228" s="115">
        <f t="shared" si="82"/>
        <v>0</v>
      </c>
      <c r="AC228" s="115">
        <f t="shared" si="83"/>
        <v>0</v>
      </c>
    </row>
    <row r="229" spans="2:29" s="105" customFormat="1">
      <c r="B229" s="106">
        <f t="shared" si="59"/>
        <v>-3.4600000000000635</v>
      </c>
      <c r="C229" s="115">
        <f t="shared" si="60"/>
        <v>3.4673685045248057E-4</v>
      </c>
      <c r="D229" s="115">
        <f t="shared" si="61"/>
        <v>1493396.7620390644</v>
      </c>
      <c r="E229" s="115">
        <f t="shared" si="62"/>
        <v>1</v>
      </c>
      <c r="F229" s="115">
        <f t="shared" si="63"/>
        <v>1</v>
      </c>
      <c r="G229" s="115">
        <f t="shared" si="64"/>
        <v>1488012.7513843493</v>
      </c>
      <c r="H229" s="115">
        <f t="shared" si="65"/>
        <v>1</v>
      </c>
      <c r="I229" s="115">
        <f t="shared" si="66"/>
        <v>1</v>
      </c>
      <c r="J229" s="115">
        <f t="shared" si="67"/>
        <v>2.4603569173325164E-6</v>
      </c>
      <c r="K229" s="115">
        <f t="shared" si="68"/>
        <v>0</v>
      </c>
      <c r="L229" s="115">
        <f t="shared" si="69"/>
        <v>0</v>
      </c>
      <c r="M229" s="111"/>
      <c r="N229" s="123">
        <f t="shared" si="57"/>
        <v>2.1786118842207513E-3</v>
      </c>
      <c r="O229" s="115">
        <f t="shared" si="70"/>
        <v>9408.6031863865755</v>
      </c>
      <c r="P229" s="115">
        <f t="shared" si="71"/>
        <v>1</v>
      </c>
      <c r="Q229" s="115">
        <f t="shared" si="72"/>
        <v>1</v>
      </c>
      <c r="R229" s="115">
        <f t="shared" si="73"/>
        <v>7982.0974719815949</v>
      </c>
      <c r="S229" s="115">
        <f t="shared" si="74"/>
        <v>5000.8383238009392</v>
      </c>
      <c r="T229" s="115">
        <f t="shared" si="75"/>
        <v>9419.249651273245</v>
      </c>
      <c r="U229" s="115">
        <f t="shared" si="76"/>
        <v>1</v>
      </c>
      <c r="V229" s="115">
        <f t="shared" si="77"/>
        <v>0</v>
      </c>
      <c r="W229" s="115">
        <f t="shared" si="78"/>
        <v>1</v>
      </c>
      <c r="X229" s="115">
        <f t="shared" si="79"/>
        <v>1</v>
      </c>
      <c r="Y229" s="115">
        <f t="shared" si="80"/>
        <v>0</v>
      </c>
      <c r="Z229" s="115">
        <f t="shared" si="81"/>
        <v>1</v>
      </c>
      <c r="AA229" s="115">
        <f t="shared" si="58"/>
        <v>2.412336946755244E-7</v>
      </c>
      <c r="AB229" s="115">
        <f t="shared" si="82"/>
        <v>0</v>
      </c>
      <c r="AC229" s="115">
        <f t="shared" si="83"/>
        <v>0</v>
      </c>
    </row>
    <row r="230" spans="2:29" s="105" customFormat="1">
      <c r="B230" s="106">
        <f t="shared" si="59"/>
        <v>-3.4400000000000635</v>
      </c>
      <c r="C230" s="115">
        <f t="shared" si="60"/>
        <v>3.6307805477004811E-4</v>
      </c>
      <c r="D230" s="115">
        <f t="shared" si="61"/>
        <v>1480080.0329761927</v>
      </c>
      <c r="E230" s="115">
        <f t="shared" si="62"/>
        <v>1</v>
      </c>
      <c r="F230" s="115">
        <f t="shared" si="63"/>
        <v>1</v>
      </c>
      <c r="G230" s="115">
        <f t="shared" si="64"/>
        <v>1476183.0141252652</v>
      </c>
      <c r="H230" s="115">
        <f t="shared" si="65"/>
        <v>1</v>
      </c>
      <c r="I230" s="115">
        <f t="shared" si="66"/>
        <v>1</v>
      </c>
      <c r="J230" s="115">
        <f t="shared" si="67"/>
        <v>1.3110159658563984E-6</v>
      </c>
      <c r="K230" s="115">
        <f t="shared" si="68"/>
        <v>0</v>
      </c>
      <c r="L230" s="115">
        <f t="shared" si="69"/>
        <v>0</v>
      </c>
      <c r="M230" s="111"/>
      <c r="N230" s="123">
        <f t="shared" si="57"/>
        <v>2.2812866990905112E-3</v>
      </c>
      <c r="O230" s="115">
        <f t="shared" si="70"/>
        <v>9564.0739165232899</v>
      </c>
      <c r="P230" s="115">
        <f t="shared" si="71"/>
        <v>1</v>
      </c>
      <c r="Q230" s="115">
        <f t="shared" si="72"/>
        <v>1</v>
      </c>
      <c r="R230" s="115">
        <f t="shared" si="73"/>
        <v>8080.7438537753915</v>
      </c>
      <c r="S230" s="115">
        <f t="shared" si="74"/>
        <v>5105.53515795362</v>
      </c>
      <c r="T230" s="115">
        <f t="shared" si="75"/>
        <v>9558.4993842877484</v>
      </c>
      <c r="U230" s="115">
        <f t="shared" si="76"/>
        <v>1</v>
      </c>
      <c r="V230" s="115">
        <f t="shared" si="77"/>
        <v>0</v>
      </c>
      <c r="W230" s="115">
        <f t="shared" si="78"/>
        <v>1</v>
      </c>
      <c r="X230" s="115">
        <f t="shared" si="79"/>
        <v>1</v>
      </c>
      <c r="Y230" s="115">
        <f t="shared" si="80"/>
        <v>0</v>
      </c>
      <c r="Z230" s="115">
        <f t="shared" si="81"/>
        <v>1</v>
      </c>
      <c r="AA230" s="115">
        <f t="shared" si="58"/>
        <v>6.4113993996550504E-8</v>
      </c>
      <c r="AB230" s="115">
        <f t="shared" si="82"/>
        <v>0</v>
      </c>
      <c r="AC230" s="115">
        <f t="shared" si="83"/>
        <v>0</v>
      </c>
    </row>
    <row r="231" spans="2:29" s="105" customFormat="1">
      <c r="B231" s="106">
        <f t="shared" si="59"/>
        <v>-3.4200000000000634</v>
      </c>
      <c r="C231" s="115">
        <f t="shared" si="60"/>
        <v>3.801893963205054E-4</v>
      </c>
      <c r="D231" s="115">
        <f t="shared" si="61"/>
        <v>1466769.685650904</v>
      </c>
      <c r="E231" s="115">
        <f t="shared" si="62"/>
        <v>1</v>
      </c>
      <c r="F231" s="115">
        <f t="shared" si="63"/>
        <v>1</v>
      </c>
      <c r="G231" s="115">
        <f t="shared" si="64"/>
        <v>1464427.5386821353</v>
      </c>
      <c r="H231" s="115">
        <f t="shared" si="65"/>
        <v>1</v>
      </c>
      <c r="I231" s="115">
        <f t="shared" si="66"/>
        <v>1</v>
      </c>
      <c r="J231" s="115">
        <f t="shared" si="67"/>
        <v>4.8168930540109343E-7</v>
      </c>
      <c r="K231" s="115">
        <f t="shared" si="68"/>
        <v>0</v>
      </c>
      <c r="L231" s="115">
        <f t="shared" si="69"/>
        <v>0</v>
      </c>
      <c r="M231" s="111"/>
      <c r="N231" s="123">
        <f t="shared" si="57"/>
        <v>2.3888004289064763E-3</v>
      </c>
      <c r="O231" s="115">
        <f t="shared" si="70"/>
        <v>9723.0028864903943</v>
      </c>
      <c r="P231" s="115">
        <f t="shared" si="71"/>
        <v>1</v>
      </c>
      <c r="Q231" s="115">
        <f t="shared" si="72"/>
        <v>1</v>
      </c>
      <c r="R231" s="115">
        <f t="shared" si="73"/>
        <v>8180.5780507507516</v>
      </c>
      <c r="S231" s="115">
        <f t="shared" si="74"/>
        <v>5215.8275506231203</v>
      </c>
      <c r="T231" s="115">
        <f t="shared" si="75"/>
        <v>9701.8923041983999</v>
      </c>
      <c r="U231" s="115">
        <f t="shared" si="76"/>
        <v>1</v>
      </c>
      <c r="V231" s="115">
        <f t="shared" si="77"/>
        <v>0</v>
      </c>
      <c r="W231" s="115">
        <f t="shared" si="78"/>
        <v>1</v>
      </c>
      <c r="X231" s="115">
        <f t="shared" si="79"/>
        <v>1</v>
      </c>
      <c r="Y231" s="115">
        <f t="shared" si="80"/>
        <v>0</v>
      </c>
      <c r="Z231" s="115">
        <f t="shared" si="81"/>
        <v>1</v>
      </c>
      <c r="AA231" s="115">
        <f t="shared" si="58"/>
        <v>8.9107039053022853E-7</v>
      </c>
      <c r="AB231" s="115">
        <f t="shared" si="82"/>
        <v>0</v>
      </c>
      <c r="AC231" s="115">
        <f t="shared" si="83"/>
        <v>0</v>
      </c>
    </row>
    <row r="232" spans="2:29" s="105" customFormat="1">
      <c r="B232" s="106">
        <f t="shared" si="59"/>
        <v>-3.4000000000000634</v>
      </c>
      <c r="C232" s="115">
        <f t="shared" si="60"/>
        <v>3.9810717055343881E-4</v>
      </c>
      <c r="D232" s="115">
        <f t="shared" si="61"/>
        <v>1453467.0745399548</v>
      </c>
      <c r="E232" s="115">
        <f t="shared" si="62"/>
        <v>1</v>
      </c>
      <c r="F232" s="115">
        <f t="shared" si="63"/>
        <v>1</v>
      </c>
      <c r="G232" s="115">
        <f t="shared" si="64"/>
        <v>1452723.1480626187</v>
      </c>
      <c r="H232" s="115">
        <f t="shared" si="65"/>
        <v>1</v>
      </c>
      <c r="I232" s="115">
        <f t="shared" si="66"/>
        <v>1</v>
      </c>
      <c r="J232" s="115">
        <f t="shared" si="67"/>
        <v>4.9435688889336314E-8</v>
      </c>
      <c r="K232" s="115">
        <f t="shared" si="68"/>
        <v>0</v>
      </c>
      <c r="L232" s="115">
        <f t="shared" si="69"/>
        <v>0</v>
      </c>
      <c r="M232" s="111"/>
      <c r="N232" s="123">
        <f t="shared" si="57"/>
        <v>2.5013811247042044E-3</v>
      </c>
      <c r="O232" s="115">
        <f t="shared" si="70"/>
        <v>9885.4743806159076</v>
      </c>
      <c r="P232" s="115">
        <f t="shared" si="71"/>
        <v>1</v>
      </c>
      <c r="Q232" s="115">
        <f t="shared" si="72"/>
        <v>1</v>
      </c>
      <c r="R232" s="115">
        <f t="shared" si="73"/>
        <v>8282.0075347340626</v>
      </c>
      <c r="S232" s="115">
        <f t="shared" si="74"/>
        <v>5331.9879039060534</v>
      </c>
      <c r="T232" s="115">
        <f t="shared" si="75"/>
        <v>9849.9616147877587</v>
      </c>
      <c r="U232" s="115">
        <f t="shared" si="76"/>
        <v>1</v>
      </c>
      <c r="V232" s="115">
        <f t="shared" si="77"/>
        <v>0</v>
      </c>
      <c r="W232" s="115">
        <f t="shared" si="78"/>
        <v>1</v>
      </c>
      <c r="X232" s="115">
        <f t="shared" si="79"/>
        <v>1</v>
      </c>
      <c r="Y232" s="115">
        <f t="shared" si="80"/>
        <v>0</v>
      </c>
      <c r="Z232" s="115">
        <f t="shared" si="81"/>
        <v>1</v>
      </c>
      <c r="AA232" s="115">
        <f t="shared" si="58"/>
        <v>2.4428966621754797E-6</v>
      </c>
      <c r="AB232" s="115">
        <f t="shared" si="82"/>
        <v>0</v>
      </c>
      <c r="AC232" s="115">
        <f t="shared" si="83"/>
        <v>0</v>
      </c>
    </row>
    <row r="233" spans="2:29" s="105" customFormat="1">
      <c r="B233" s="106">
        <f t="shared" si="59"/>
        <v>-3.3800000000000634</v>
      </c>
      <c r="C233" s="115">
        <f t="shared" si="60"/>
        <v>4.1686938347027409E-4</v>
      </c>
      <c r="D233" s="115">
        <f t="shared" si="61"/>
        <v>1440173.5602527002</v>
      </c>
      <c r="E233" s="115">
        <f t="shared" si="62"/>
        <v>1</v>
      </c>
      <c r="F233" s="115">
        <f t="shared" si="63"/>
        <v>1</v>
      </c>
      <c r="G233" s="115">
        <f t="shared" si="64"/>
        <v>1441045.7489284547</v>
      </c>
      <c r="H233" s="115">
        <f t="shared" si="65"/>
        <v>1</v>
      </c>
      <c r="I233" s="115">
        <f t="shared" si="66"/>
        <v>1</v>
      </c>
      <c r="J233" s="115">
        <f t="shared" si="67"/>
        <v>6.9134829227329421E-8</v>
      </c>
      <c r="K233" s="115">
        <f t="shared" si="68"/>
        <v>0</v>
      </c>
      <c r="L233" s="115">
        <f t="shared" si="69"/>
        <v>0</v>
      </c>
      <c r="M233" s="111"/>
      <c r="N233" s="123">
        <f t="shared" si="57"/>
        <v>2.6192675852334387E-3</v>
      </c>
      <c r="O233" s="115">
        <f t="shared" si="70"/>
        <v>10051.57480108028</v>
      </c>
      <c r="P233" s="115">
        <f t="shared" si="71"/>
        <v>1</v>
      </c>
      <c r="Q233" s="115">
        <f t="shared" si="72"/>
        <v>1</v>
      </c>
      <c r="R233" s="115">
        <f t="shared" si="73"/>
        <v>8385.4683744679951</v>
      </c>
      <c r="S233" s="115">
        <f t="shared" si="74"/>
        <v>5454.2518942503129</v>
      </c>
      <c r="T233" s="115">
        <f t="shared" si="75"/>
        <v>10003.246652219272</v>
      </c>
      <c r="U233" s="115">
        <f t="shared" si="76"/>
        <v>1</v>
      </c>
      <c r="V233" s="115">
        <f t="shared" si="77"/>
        <v>0</v>
      </c>
      <c r="W233" s="115">
        <f t="shared" si="78"/>
        <v>1</v>
      </c>
      <c r="X233" s="115">
        <f t="shared" si="79"/>
        <v>1</v>
      </c>
      <c r="Y233" s="115">
        <f t="shared" si="80"/>
        <v>0</v>
      </c>
      <c r="Z233" s="115">
        <f t="shared" si="81"/>
        <v>1</v>
      </c>
      <c r="AA233" s="115">
        <f t="shared" si="58"/>
        <v>4.3811993693049016E-6</v>
      </c>
      <c r="AB233" s="115">
        <f t="shared" si="82"/>
        <v>0</v>
      </c>
      <c r="AC233" s="115">
        <f t="shared" si="83"/>
        <v>0</v>
      </c>
    </row>
    <row r="234" spans="2:29" s="105" customFormat="1">
      <c r="B234" s="106">
        <f t="shared" si="59"/>
        <v>-3.3600000000000634</v>
      </c>
      <c r="C234" s="115">
        <f t="shared" si="60"/>
        <v>4.3651583224010203E-4</v>
      </c>
      <c r="D234" s="115">
        <f t="shared" si="61"/>
        <v>1426890.509077121</v>
      </c>
      <c r="E234" s="115">
        <f t="shared" si="62"/>
        <v>1</v>
      </c>
      <c r="F234" s="115">
        <f t="shared" si="63"/>
        <v>1</v>
      </c>
      <c r="G234" s="115">
        <f t="shared" si="64"/>
        <v>1429370.8027781737</v>
      </c>
      <c r="H234" s="115">
        <f t="shared" si="65"/>
        <v>1</v>
      </c>
      <c r="I234" s="115">
        <f t="shared" si="66"/>
        <v>1</v>
      </c>
      <c r="J234" s="115">
        <f t="shared" si="67"/>
        <v>5.6890424998255136E-7</v>
      </c>
      <c r="K234" s="115">
        <f t="shared" si="68"/>
        <v>0</v>
      </c>
      <c r="L234" s="115">
        <f t="shared" si="69"/>
        <v>0</v>
      </c>
      <c r="M234" s="111"/>
      <c r="N234" s="123">
        <f t="shared" si="57"/>
        <v>2.7427098634822782E-3</v>
      </c>
      <c r="O234" s="115">
        <f t="shared" si="70"/>
        <v>10221.392719048483</v>
      </c>
      <c r="P234" s="115">
        <f t="shared" si="71"/>
        <v>1</v>
      </c>
      <c r="Q234" s="115">
        <f t="shared" si="72"/>
        <v>1</v>
      </c>
      <c r="R234" s="115">
        <f t="shared" si="73"/>
        <v>8491.4216156049097</v>
      </c>
      <c r="S234" s="115">
        <f t="shared" si="74"/>
        <v>5582.8155613420622</v>
      </c>
      <c r="T234" s="115">
        <f t="shared" si="75"/>
        <v>10162.286683907583</v>
      </c>
      <c r="U234" s="115">
        <f t="shared" si="76"/>
        <v>1</v>
      </c>
      <c r="V234" s="115">
        <f t="shared" si="77"/>
        <v>0</v>
      </c>
      <c r="W234" s="115">
        <f t="shared" si="78"/>
        <v>1</v>
      </c>
      <c r="X234" s="115">
        <f t="shared" si="79"/>
        <v>1</v>
      </c>
      <c r="Y234" s="115">
        <f t="shared" si="80"/>
        <v>0</v>
      </c>
      <c r="Z234" s="115">
        <f t="shared" si="81"/>
        <v>1</v>
      </c>
      <c r="AA234" s="115">
        <f t="shared" si="58"/>
        <v>6.3435087537795145E-6</v>
      </c>
      <c r="AB234" s="115">
        <f t="shared" si="82"/>
        <v>0</v>
      </c>
      <c r="AC234" s="115">
        <f t="shared" si="83"/>
        <v>0</v>
      </c>
    </row>
    <row r="235" spans="2:29" s="105" customFormat="1">
      <c r="B235" s="106">
        <f t="shared" si="59"/>
        <v>-3.3400000000000634</v>
      </c>
      <c r="C235" s="115">
        <f t="shared" si="60"/>
        <v>4.5708818961480798E-4</v>
      </c>
      <c r="D235" s="115">
        <f t="shared" si="61"/>
        <v>1413619.2925170297</v>
      </c>
      <c r="E235" s="115">
        <f t="shared" si="62"/>
        <v>1</v>
      </c>
      <c r="F235" s="115">
        <f t="shared" si="63"/>
        <v>1</v>
      </c>
      <c r="G235" s="115">
        <f t="shared" si="64"/>
        <v>1417673.8119059422</v>
      </c>
      <c r="H235" s="115">
        <f t="shared" si="65"/>
        <v>1</v>
      </c>
      <c r="I235" s="115">
        <f t="shared" si="66"/>
        <v>1</v>
      </c>
      <c r="J235" s="115">
        <f t="shared" si="67"/>
        <v>1.5471709712143697E-6</v>
      </c>
      <c r="K235" s="115">
        <f t="shared" si="68"/>
        <v>0</v>
      </c>
      <c r="L235" s="115">
        <f t="shared" si="69"/>
        <v>0</v>
      </c>
      <c r="M235" s="111"/>
      <c r="N235" s="123">
        <f t="shared" si="57"/>
        <v>2.8719697970730784E-3</v>
      </c>
      <c r="O235" s="115">
        <f t="shared" si="70"/>
        <v>10395.01892684837</v>
      </c>
      <c r="P235" s="115">
        <f t="shared" si="71"/>
        <v>1</v>
      </c>
      <c r="Q235" s="115">
        <f t="shared" si="72"/>
        <v>1</v>
      </c>
      <c r="R235" s="115">
        <f t="shared" si="73"/>
        <v>8600.3494711442618</v>
      </c>
      <c r="S235" s="115">
        <f t="shared" si="74"/>
        <v>5717.8326016084484</v>
      </c>
      <c r="T235" s="115">
        <f t="shared" si="75"/>
        <v>10327.614472172547</v>
      </c>
      <c r="U235" s="115">
        <f t="shared" si="76"/>
        <v>1</v>
      </c>
      <c r="V235" s="115">
        <f t="shared" si="77"/>
        <v>0</v>
      </c>
      <c r="W235" s="115">
        <f t="shared" si="78"/>
        <v>1</v>
      </c>
      <c r="X235" s="115">
        <f t="shared" si="79"/>
        <v>1</v>
      </c>
      <c r="Y235" s="115">
        <f t="shared" si="80"/>
        <v>0</v>
      </c>
      <c r="Z235" s="115">
        <f t="shared" si="81"/>
        <v>1</v>
      </c>
      <c r="AA235" s="115">
        <f t="shared" si="58"/>
        <v>7.9821335188951343E-6</v>
      </c>
      <c r="AB235" s="115">
        <f t="shared" si="82"/>
        <v>0</v>
      </c>
      <c r="AC235" s="115">
        <f t="shared" si="83"/>
        <v>0</v>
      </c>
    </row>
    <row r="236" spans="2:29" s="105" customFormat="1">
      <c r="B236" s="106">
        <f t="shared" si="59"/>
        <v>-3.3200000000000633</v>
      </c>
      <c r="C236" s="115">
        <f t="shared" si="60"/>
        <v>4.7863009232256806E-4</v>
      </c>
      <c r="D236" s="115">
        <f t="shared" si="61"/>
        <v>1400361.2868206853</v>
      </c>
      <c r="E236" s="115">
        <f t="shared" si="62"/>
        <v>1</v>
      </c>
      <c r="F236" s="115">
        <f t="shared" si="63"/>
        <v>1</v>
      </c>
      <c r="G236" s="115">
        <f t="shared" si="64"/>
        <v>1405930.8071011268</v>
      </c>
      <c r="H236" s="115">
        <f t="shared" si="65"/>
        <v>1</v>
      </c>
      <c r="I236" s="115">
        <f t="shared" si="66"/>
        <v>1</v>
      </c>
      <c r="J236" s="115">
        <f t="shared" si="67"/>
        <v>2.9716632143106201E-6</v>
      </c>
      <c r="K236" s="115">
        <f t="shared" si="68"/>
        <v>0</v>
      </c>
      <c r="L236" s="115">
        <f t="shared" si="69"/>
        <v>0</v>
      </c>
      <c r="M236" s="111"/>
      <c r="N236" s="123">
        <f t="shared" si="57"/>
        <v>3.0073215636551684E-3</v>
      </c>
      <c r="O236" s="115">
        <f t="shared" si="70"/>
        <v>10572.546491206851</v>
      </c>
      <c r="P236" s="115">
        <f t="shared" si="71"/>
        <v>1</v>
      </c>
      <c r="Q236" s="115">
        <f t="shared" si="72"/>
        <v>1</v>
      </c>
      <c r="R236" s="115">
        <f t="shared" si="73"/>
        <v>8712.7512909085071</v>
      </c>
      <c r="S236" s="115">
        <f t="shared" si="74"/>
        <v>5859.4118433280519</v>
      </c>
      <c r="T236" s="115">
        <f t="shared" si="75"/>
        <v>10499.749625917797</v>
      </c>
      <c r="U236" s="115">
        <f t="shared" si="76"/>
        <v>1</v>
      </c>
      <c r="V236" s="115">
        <f t="shared" si="77"/>
        <v>0</v>
      </c>
      <c r="W236" s="115">
        <f t="shared" si="78"/>
        <v>1</v>
      </c>
      <c r="X236" s="115">
        <f t="shared" si="79"/>
        <v>1</v>
      </c>
      <c r="Y236" s="115">
        <f t="shared" si="80"/>
        <v>0</v>
      </c>
      <c r="Z236" s="115">
        <f t="shared" si="81"/>
        <v>1</v>
      </c>
      <c r="AA236" s="115">
        <f t="shared" si="58"/>
        <v>9.0039630742229435E-6</v>
      </c>
      <c r="AB236" s="115">
        <f t="shared" si="82"/>
        <v>0</v>
      </c>
      <c r="AC236" s="115">
        <f t="shared" si="83"/>
        <v>0</v>
      </c>
    </row>
    <row r="237" spans="2:29" s="105" customFormat="1">
      <c r="B237" s="106">
        <f t="shared" si="59"/>
        <v>-3.3000000000000633</v>
      </c>
      <c r="C237" s="115">
        <f t="shared" si="60"/>
        <v>5.0118723362719913E-4</v>
      </c>
      <c r="D237" s="115">
        <f t="shared" si="61"/>
        <v>1387117.8725010504</v>
      </c>
      <c r="E237" s="115">
        <f t="shared" si="62"/>
        <v>1</v>
      </c>
      <c r="F237" s="115">
        <f t="shared" si="63"/>
        <v>1</v>
      </c>
      <c r="G237" s="115">
        <f t="shared" si="64"/>
        <v>1394118.8237189883</v>
      </c>
      <c r="H237" s="115">
        <f t="shared" si="65"/>
        <v>1</v>
      </c>
      <c r="I237" s="115">
        <f t="shared" si="66"/>
        <v>1</v>
      </c>
      <c r="J237" s="115">
        <f t="shared" si="67"/>
        <v>4.7804485641885203E-6</v>
      </c>
      <c r="K237" s="115">
        <f t="shared" si="68"/>
        <v>0</v>
      </c>
      <c r="L237" s="115">
        <f t="shared" si="69"/>
        <v>0</v>
      </c>
      <c r="M237" s="111"/>
      <c r="N237" s="123">
        <f t="shared" si="57"/>
        <v>3.1490522624724E-3</v>
      </c>
      <c r="O237" s="115">
        <f t="shared" si="70"/>
        <v>10754.070807553573</v>
      </c>
      <c r="P237" s="115">
        <f t="shared" si="71"/>
        <v>1</v>
      </c>
      <c r="Q237" s="115">
        <f t="shared" si="72"/>
        <v>1</v>
      </c>
      <c r="R237" s="115">
        <f t="shared" si="73"/>
        <v>8829.139265482283</v>
      </c>
      <c r="S237" s="115">
        <f t="shared" si="74"/>
        <v>6007.6148965346756</v>
      </c>
      <c r="T237" s="115">
        <f t="shared" si="75"/>
        <v>10679.191772524096</v>
      </c>
      <c r="U237" s="115">
        <f t="shared" si="76"/>
        <v>1</v>
      </c>
      <c r="V237" s="115">
        <f t="shared" si="77"/>
        <v>0</v>
      </c>
      <c r="W237" s="115">
        <f t="shared" si="78"/>
        <v>1</v>
      </c>
      <c r="X237" s="115">
        <f t="shared" si="79"/>
        <v>1</v>
      </c>
      <c r="Y237" s="115">
        <f t="shared" si="80"/>
        <v>0</v>
      </c>
      <c r="Z237" s="115">
        <f t="shared" si="81"/>
        <v>1</v>
      </c>
      <c r="AA237" s="115">
        <f t="shared" si="58"/>
        <v>9.208227840470456E-6</v>
      </c>
      <c r="AB237" s="115">
        <f t="shared" si="82"/>
        <v>0</v>
      </c>
      <c r="AC237" s="115">
        <f t="shared" si="83"/>
        <v>0</v>
      </c>
    </row>
    <row r="238" spans="2:29" s="105" customFormat="1">
      <c r="B238" s="106">
        <f t="shared" si="59"/>
        <v>-3.2800000000000633</v>
      </c>
      <c r="C238" s="115">
        <f t="shared" si="60"/>
        <v>5.2480746024969585E-4</v>
      </c>
      <c r="D238" s="115">
        <f t="shared" si="61"/>
        <v>1373890.4338479382</v>
      </c>
      <c r="E238" s="115">
        <f t="shared" si="62"/>
        <v>1</v>
      </c>
      <c r="F238" s="115">
        <f t="shared" si="63"/>
        <v>1</v>
      </c>
      <c r="G238" s="115">
        <f t="shared" si="64"/>
        <v>1382216.3530142584</v>
      </c>
      <c r="H238" s="115">
        <f t="shared" si="65"/>
        <v>1</v>
      </c>
      <c r="I238" s="115">
        <f t="shared" si="66"/>
        <v>1</v>
      </c>
      <c r="J238" s="115">
        <f t="shared" si="67"/>
        <v>6.884993829238414E-6</v>
      </c>
      <c r="K238" s="115">
        <f t="shared" si="68"/>
        <v>0</v>
      </c>
      <c r="L238" s="115">
        <f t="shared" si="69"/>
        <v>0</v>
      </c>
      <c r="M238" s="111"/>
      <c r="N238" s="123">
        <f t="shared" si="57"/>
        <v>3.2974625233391239E-3</v>
      </c>
      <c r="O238" s="115">
        <f t="shared" si="70"/>
        <v>10939.689655402231</v>
      </c>
      <c r="P238" s="115">
        <f t="shared" si="71"/>
        <v>1</v>
      </c>
      <c r="Q238" s="115">
        <f t="shared" si="72"/>
        <v>1</v>
      </c>
      <c r="R238" s="115">
        <f t="shared" si="73"/>
        <v>8950.0338112075715</v>
      </c>
      <c r="S238" s="115">
        <f t="shared" si="74"/>
        <v>6162.4539906292821</v>
      </c>
      <c r="T238" s="115">
        <f t="shared" si="75"/>
        <v>10866.413594575788</v>
      </c>
      <c r="U238" s="115">
        <f t="shared" si="76"/>
        <v>1</v>
      </c>
      <c r="V238" s="115">
        <f t="shared" si="77"/>
        <v>0</v>
      </c>
      <c r="W238" s="115">
        <f t="shared" si="78"/>
        <v>1</v>
      </c>
      <c r="X238" s="115">
        <f t="shared" si="79"/>
        <v>1</v>
      </c>
      <c r="Y238" s="115">
        <f t="shared" si="80"/>
        <v>0</v>
      </c>
      <c r="Z238" s="115">
        <f t="shared" si="81"/>
        <v>1</v>
      </c>
      <c r="AA238" s="115">
        <f t="shared" si="58"/>
        <v>8.5192229518241195E-6</v>
      </c>
      <c r="AB238" s="115">
        <f t="shared" si="82"/>
        <v>0</v>
      </c>
      <c r="AC238" s="115">
        <f t="shared" si="83"/>
        <v>0</v>
      </c>
    </row>
    <row r="239" spans="2:29" s="105" customFormat="1">
      <c r="B239" s="106">
        <f t="shared" si="59"/>
        <v>-3.2600000000000633</v>
      </c>
      <c r="C239" s="115">
        <f t="shared" si="60"/>
        <v>5.4954087385754411E-4</v>
      </c>
      <c r="D239" s="115">
        <f t="shared" si="61"/>
        <v>1360680.3584322087</v>
      </c>
      <c r="E239" s="115">
        <f t="shared" si="62"/>
        <v>1</v>
      </c>
      <c r="F239" s="115">
        <f t="shared" si="63"/>
        <v>1</v>
      </c>
      <c r="G239" s="115">
        <f t="shared" si="64"/>
        <v>1370203.7565043906</v>
      </c>
      <c r="H239" s="115">
        <f t="shared" si="65"/>
        <v>1</v>
      </c>
      <c r="I239" s="115">
        <f t="shared" si="66"/>
        <v>1</v>
      </c>
      <c r="J239" s="115">
        <f t="shared" si="67"/>
        <v>9.1750717337715118E-6</v>
      </c>
      <c r="K239" s="115">
        <f t="shared" si="68"/>
        <v>0</v>
      </c>
      <c r="L239" s="115">
        <f t="shared" si="69"/>
        <v>0</v>
      </c>
      <c r="M239" s="111"/>
      <c r="N239" s="123">
        <f t="shared" si="57"/>
        <v>3.4528671443163515E-3</v>
      </c>
      <c r="O239" s="115">
        <f t="shared" si="70"/>
        <v>11129.503254818788</v>
      </c>
      <c r="P239" s="115">
        <f t="shared" si="71"/>
        <v>1</v>
      </c>
      <c r="Q239" s="115">
        <f t="shared" si="72"/>
        <v>1</v>
      </c>
      <c r="R239" s="115">
        <f t="shared" si="73"/>
        <v>9075.9585790258334</v>
      </c>
      <c r="S239" s="115">
        <f t="shared" si="74"/>
        <v>6323.8900350476788</v>
      </c>
      <c r="T239" s="115">
        <f t="shared" si="75"/>
        <v>11061.853791456835</v>
      </c>
      <c r="U239" s="115">
        <f t="shared" si="76"/>
        <v>1</v>
      </c>
      <c r="V239" s="115">
        <f t="shared" si="77"/>
        <v>0</v>
      </c>
      <c r="W239" s="115">
        <f t="shared" si="78"/>
        <v>1</v>
      </c>
      <c r="X239" s="115">
        <f t="shared" si="79"/>
        <v>1</v>
      </c>
      <c r="Y239" s="115">
        <f t="shared" si="80"/>
        <v>0</v>
      </c>
      <c r="Z239" s="115">
        <f t="shared" si="81"/>
        <v>1</v>
      </c>
      <c r="AA239" s="115">
        <f t="shared" si="58"/>
        <v>7.0111990044802381E-6</v>
      </c>
      <c r="AB239" s="115">
        <f t="shared" si="82"/>
        <v>0</v>
      </c>
      <c r="AC239" s="115">
        <f t="shared" si="83"/>
        <v>0</v>
      </c>
    </row>
    <row r="240" spans="2:29" s="105" customFormat="1">
      <c r="B240" s="106">
        <f t="shared" si="59"/>
        <v>-3.2400000000000633</v>
      </c>
      <c r="C240" s="115">
        <f t="shared" si="60"/>
        <v>5.7543993733707251E-4</v>
      </c>
      <c r="D240" s="115">
        <f t="shared" si="61"/>
        <v>1347489.0366024072</v>
      </c>
      <c r="E240" s="115">
        <f t="shared" si="62"/>
        <v>1</v>
      </c>
      <c r="F240" s="115">
        <f t="shared" si="63"/>
        <v>1</v>
      </c>
      <c r="G240" s="115">
        <f t="shared" si="64"/>
        <v>1358063.6325948604</v>
      </c>
      <c r="H240" s="115">
        <f t="shared" si="65"/>
        <v>1</v>
      </c>
      <c r="I240" s="115">
        <f t="shared" si="66"/>
        <v>1</v>
      </c>
      <c r="J240" s="115">
        <f t="shared" si="67"/>
        <v>1.1525203943313789E-5</v>
      </c>
      <c r="K240" s="115">
        <f t="shared" si="68"/>
        <v>0</v>
      </c>
      <c r="L240" s="115">
        <f t="shared" si="69"/>
        <v>0</v>
      </c>
      <c r="M240" s="111"/>
      <c r="N240" s="123">
        <f t="shared" si="57"/>
        <v>3.6155957594406359E-3</v>
      </c>
      <c r="O240" s="115">
        <f t="shared" si="70"/>
        <v>11323.614323985124</v>
      </c>
      <c r="P240" s="115">
        <f t="shared" si="71"/>
        <v>1</v>
      </c>
      <c r="Q240" s="115">
        <f t="shared" si="72"/>
        <v>1</v>
      </c>
      <c r="R240" s="115">
        <f t="shared" si="73"/>
        <v>9207.435031809564</v>
      </c>
      <c r="S240" s="115">
        <f t="shared" si="74"/>
        <v>6491.8309625467846</v>
      </c>
      <c r="T240" s="115">
        <f t="shared" si="75"/>
        <v>11265.910043634962</v>
      </c>
      <c r="U240" s="115">
        <f t="shared" si="76"/>
        <v>1</v>
      </c>
      <c r="V240" s="115">
        <f t="shared" si="77"/>
        <v>0</v>
      </c>
      <c r="W240" s="115">
        <f t="shared" si="78"/>
        <v>1</v>
      </c>
      <c r="X240" s="115">
        <f t="shared" si="79"/>
        <v>1</v>
      </c>
      <c r="Y240" s="115">
        <f t="shared" si="80"/>
        <v>0</v>
      </c>
      <c r="Z240" s="115">
        <f t="shared" si="81"/>
        <v>1</v>
      </c>
      <c r="AA240" s="115">
        <f t="shared" si="58"/>
        <v>4.923028931408719E-6</v>
      </c>
      <c r="AB240" s="115">
        <f t="shared" si="82"/>
        <v>0</v>
      </c>
      <c r="AC240" s="115">
        <f t="shared" si="83"/>
        <v>0</v>
      </c>
    </row>
    <row r="241" spans="2:29" s="105" customFormat="1">
      <c r="B241" s="106">
        <f t="shared" si="59"/>
        <v>-3.2200000000000633</v>
      </c>
      <c r="C241" s="115">
        <f t="shared" si="60"/>
        <v>6.0255958607426975E-4</v>
      </c>
      <c r="D241" s="115">
        <f t="shared" si="61"/>
        <v>1334317.860973974</v>
      </c>
      <c r="E241" s="115">
        <f t="shared" si="62"/>
        <v>1</v>
      </c>
      <c r="F241" s="115">
        <f t="shared" si="63"/>
        <v>1</v>
      </c>
      <c r="G241" s="115">
        <f t="shared" si="64"/>
        <v>1345781.1266881924</v>
      </c>
      <c r="H241" s="115">
        <f t="shared" si="65"/>
        <v>1</v>
      </c>
      <c r="I241" s="115">
        <f t="shared" si="66"/>
        <v>1</v>
      </c>
      <c r="J241" s="115">
        <f t="shared" si="67"/>
        <v>1.3802220456776862E-5</v>
      </c>
      <c r="K241" s="115">
        <f t="shared" si="68"/>
        <v>0</v>
      </c>
      <c r="L241" s="115">
        <f t="shared" si="69"/>
        <v>0</v>
      </c>
      <c r="M241" s="111"/>
      <c r="N241" s="123">
        <f t="shared" si="57"/>
        <v>3.785993537922065E-3</v>
      </c>
      <c r="O241" s="115">
        <f t="shared" si="70"/>
        <v>11522.12813786605</v>
      </c>
      <c r="P241" s="115">
        <f t="shared" si="71"/>
        <v>1</v>
      </c>
      <c r="Q241" s="115">
        <f t="shared" si="72"/>
        <v>1</v>
      </c>
      <c r="R241" s="115">
        <f t="shared" si="73"/>
        <v>9344.9765428826031</v>
      </c>
      <c r="S241" s="115">
        <f t="shared" si="74"/>
        <v>6666.1304396248415</v>
      </c>
      <c r="T241" s="115">
        <f t="shared" si="75"/>
        <v>11478.932076857976</v>
      </c>
      <c r="U241" s="115">
        <f t="shared" si="76"/>
        <v>1</v>
      </c>
      <c r="V241" s="115">
        <f t="shared" si="77"/>
        <v>0</v>
      </c>
      <c r="W241" s="115">
        <f t="shared" si="78"/>
        <v>1</v>
      </c>
      <c r="X241" s="115">
        <f t="shared" si="79"/>
        <v>1</v>
      </c>
      <c r="Y241" s="115">
        <f t="shared" si="80"/>
        <v>0</v>
      </c>
      <c r="Z241" s="115">
        <f t="shared" si="81"/>
        <v>1</v>
      </c>
      <c r="AA241" s="115">
        <f t="shared" si="58"/>
        <v>2.6608611766589044E-6</v>
      </c>
      <c r="AB241" s="115">
        <f t="shared" si="82"/>
        <v>0</v>
      </c>
      <c r="AC241" s="115">
        <f t="shared" si="83"/>
        <v>0</v>
      </c>
    </row>
    <row r="242" spans="2:29" s="105" customFormat="1">
      <c r="B242" s="106">
        <f t="shared" si="59"/>
        <v>-3.2000000000000632</v>
      </c>
      <c r="C242" s="115">
        <f t="shared" si="60"/>
        <v>6.3095734448010104E-4</v>
      </c>
      <c r="D242" s="115">
        <f t="shared" si="61"/>
        <v>1321168.2259114468</v>
      </c>
      <c r="E242" s="115">
        <f t="shared" si="62"/>
        <v>1</v>
      </c>
      <c r="F242" s="115">
        <f t="shared" si="63"/>
        <v>1</v>
      </c>
      <c r="G242" s="115">
        <f t="shared" si="64"/>
        <v>1333344.1784024036</v>
      </c>
      <c r="H242" s="115">
        <f t="shared" si="65"/>
        <v>1</v>
      </c>
      <c r="I242" s="115">
        <f t="shared" si="66"/>
        <v>1</v>
      </c>
      <c r="J242" s="115">
        <f t="shared" si="67"/>
        <v>1.5873440816682089E-5</v>
      </c>
      <c r="K242" s="115">
        <f t="shared" si="68"/>
        <v>0</v>
      </c>
      <c r="L242" s="115">
        <f t="shared" si="69"/>
        <v>0</v>
      </c>
      <c r="M242" s="111"/>
      <c r="N242" s="123">
        <f t="shared" si="57"/>
        <v>3.9644219162944198E-3</v>
      </c>
      <c r="O242" s="115">
        <f t="shared" si="70"/>
        <v>11725.152587987172</v>
      </c>
      <c r="P242" s="115">
        <f t="shared" si="71"/>
        <v>1</v>
      </c>
      <c r="Q242" s="115">
        <f t="shared" si="72"/>
        <v>1</v>
      </c>
      <c r="R242" s="115">
        <f t="shared" si="73"/>
        <v>9489.0819831507015</v>
      </c>
      <c r="S242" s="115">
        <f t="shared" si="74"/>
        <v>6846.5870530727743</v>
      </c>
      <c r="T242" s="115">
        <f t="shared" si="75"/>
        <v>11701.214943682513</v>
      </c>
      <c r="U242" s="115">
        <f t="shared" si="76"/>
        <v>1</v>
      </c>
      <c r="V242" s="115">
        <f t="shared" si="77"/>
        <v>0</v>
      </c>
      <c r="W242" s="115">
        <f t="shared" si="78"/>
        <v>1</v>
      </c>
      <c r="X242" s="115">
        <f t="shared" si="79"/>
        <v>1</v>
      </c>
      <c r="Y242" s="115">
        <f t="shared" si="80"/>
        <v>0</v>
      </c>
      <c r="Z242" s="115">
        <f t="shared" si="81"/>
        <v>1</v>
      </c>
      <c r="AA242" s="115">
        <f t="shared" si="58"/>
        <v>7.8773806137366265E-7</v>
      </c>
      <c r="AB242" s="115">
        <f t="shared" si="82"/>
        <v>0</v>
      </c>
      <c r="AC242" s="115">
        <f t="shared" si="83"/>
        <v>0</v>
      </c>
    </row>
    <row r="243" spans="2:29" s="105" customFormat="1">
      <c r="B243" s="106">
        <f t="shared" si="59"/>
        <v>-3.1800000000000632</v>
      </c>
      <c r="C243" s="115">
        <f t="shared" si="60"/>
        <v>6.6069344800749933E-4</v>
      </c>
      <c r="D243" s="115">
        <f t="shared" si="61"/>
        <v>1308041.5270038249</v>
      </c>
      <c r="E243" s="115">
        <f t="shared" si="62"/>
        <v>1</v>
      </c>
      <c r="F243" s="115">
        <f t="shared" si="63"/>
        <v>1</v>
      </c>
      <c r="G243" s="115">
        <f t="shared" si="64"/>
        <v>1320743.7021975603</v>
      </c>
      <c r="H243" s="115">
        <f t="shared" si="65"/>
        <v>1</v>
      </c>
      <c r="I243" s="115">
        <f t="shared" si="66"/>
        <v>1</v>
      </c>
      <c r="J243" s="115">
        <f t="shared" si="67"/>
        <v>1.761494773786221E-5</v>
      </c>
      <c r="K243" s="115">
        <f t="shared" si="68"/>
        <v>0</v>
      </c>
      <c r="L243" s="115">
        <f t="shared" si="69"/>
        <v>0</v>
      </c>
      <c r="M243" s="111"/>
      <c r="N243" s="123">
        <f t="shared" si="57"/>
        <v>4.1512593650705398E-3</v>
      </c>
      <c r="O243" s="115">
        <f t="shared" si="70"/>
        <v>11932.798243329911</v>
      </c>
      <c r="P243" s="115">
        <f t="shared" si="71"/>
        <v>1</v>
      </c>
      <c r="Q243" s="115">
        <f t="shared" si="72"/>
        <v>1</v>
      </c>
      <c r="R243" s="115">
        <f t="shared" si="73"/>
        <v>9640.2287859696553</v>
      </c>
      <c r="S243" s="115">
        <f t="shared" si="74"/>
        <v>7032.9441042580393</v>
      </c>
      <c r="T243" s="115">
        <f t="shared" si="75"/>
        <v>11932.992659825777</v>
      </c>
      <c r="U243" s="115">
        <f t="shared" si="76"/>
        <v>1</v>
      </c>
      <c r="V243" s="115">
        <f t="shared" si="77"/>
        <v>0</v>
      </c>
      <c r="W243" s="115">
        <f t="shared" si="78"/>
        <v>1</v>
      </c>
      <c r="X243" s="115">
        <f t="shared" si="79"/>
        <v>1</v>
      </c>
      <c r="Y243" s="115">
        <f t="shared" si="80"/>
        <v>0</v>
      </c>
      <c r="Z243" s="115">
        <f t="shared" si="81"/>
        <v>1</v>
      </c>
      <c r="AA243" s="115">
        <f t="shared" si="58"/>
        <v>5.0066032133273122E-11</v>
      </c>
      <c r="AB243" s="115">
        <f t="shared" si="82"/>
        <v>0</v>
      </c>
      <c r="AC243" s="115">
        <f t="shared" si="83"/>
        <v>0</v>
      </c>
    </row>
    <row r="244" spans="2:29" s="105" customFormat="1">
      <c r="B244" s="106">
        <f t="shared" si="59"/>
        <v>-3.1600000000000632</v>
      </c>
      <c r="C244" s="115">
        <f t="shared" si="60"/>
        <v>6.9183097091883507E-4</v>
      </c>
      <c r="D244" s="115">
        <f t="shared" si="61"/>
        <v>1294939.1605334848</v>
      </c>
      <c r="E244" s="115">
        <f t="shared" si="62"/>
        <v>1</v>
      </c>
      <c r="F244" s="115">
        <f t="shared" si="63"/>
        <v>1</v>
      </c>
      <c r="G244" s="115">
        <f t="shared" si="64"/>
        <v>1307973.7004788001</v>
      </c>
      <c r="H244" s="115">
        <f t="shared" si="65"/>
        <v>1</v>
      </c>
      <c r="I244" s="115">
        <f t="shared" si="66"/>
        <v>1</v>
      </c>
      <c r="J244" s="115">
        <f t="shared" si="67"/>
        <v>1.8919429245338062E-5</v>
      </c>
      <c r="K244" s="115">
        <f t="shared" si="68"/>
        <v>0</v>
      </c>
      <c r="L244" s="115">
        <f t="shared" si="69"/>
        <v>0</v>
      </c>
      <c r="M244" s="111"/>
      <c r="N244" s="123">
        <f t="shared" ref="N244:N307" si="84">2*PI()*C244</f>
        <v>4.346902191529012E-3</v>
      </c>
      <c r="O244" s="115">
        <f t="shared" si="70"/>
        <v>12145.178412349656</v>
      </c>
      <c r="P244" s="115">
        <f t="shared" si="71"/>
        <v>1</v>
      </c>
      <c r="Q244" s="115">
        <f t="shared" si="72"/>
        <v>1</v>
      </c>
      <c r="R244" s="115">
        <f t="shared" si="73"/>
        <v>9798.8655076674622</v>
      </c>
      <c r="S244" s="115">
        <f t="shared" si="74"/>
        <v>7224.8901618410027</v>
      </c>
      <c r="T244" s="115">
        <f t="shared" si="75"/>
        <v>12174.432351778132</v>
      </c>
      <c r="U244" s="115">
        <f t="shared" si="76"/>
        <v>1</v>
      </c>
      <c r="V244" s="115">
        <f t="shared" si="77"/>
        <v>0</v>
      </c>
      <c r="W244" s="115">
        <f t="shared" si="78"/>
        <v>1</v>
      </c>
      <c r="X244" s="115">
        <f t="shared" si="79"/>
        <v>1</v>
      </c>
      <c r="Y244" s="115">
        <f t="shared" si="80"/>
        <v>0</v>
      </c>
      <c r="Z244" s="115">
        <f t="shared" si="81"/>
        <v>1</v>
      </c>
      <c r="AA244" s="115">
        <f t="shared" ref="AA244:AA307" si="85">(LOG10(O244)-LOG10(T244))^2</f>
        <v>1.0916527395790417E-6</v>
      </c>
      <c r="AB244" s="115">
        <f t="shared" si="82"/>
        <v>0</v>
      </c>
      <c r="AC244" s="115">
        <f t="shared" si="83"/>
        <v>0</v>
      </c>
    </row>
    <row r="245" spans="2:29" s="105" customFormat="1">
      <c r="B245" s="106">
        <f t="shared" ref="B245:B308" si="86">B244+0.02</f>
        <v>-3.1400000000000632</v>
      </c>
      <c r="C245" s="115">
        <f t="shared" ref="C245:C308" si="87">10^B245</f>
        <v>7.2443596007488434E-4</v>
      </c>
      <c r="D245" s="115">
        <f t="shared" ref="D245:D308" si="88">IF(AND($D$12&lt;&gt;"",$E$12&lt;&gt;"",$F$12&lt;&gt;"",$G$12&lt;&gt;""),10^($D$12+$E$12/(1+EXP($F$12+$G$12*LOG10($C245)))),1)</f>
        <v>1281862.52293896</v>
      </c>
      <c r="E245" s="115">
        <f t="shared" ref="E245:E308" si="89">IF(AND($D$13&lt;&gt;"",$E$13&lt;&gt;"",$F$13&lt;&gt;"",$G$13&lt;&gt;""),10^($D$13+$E$13/(1+EXP($F$13+$G$13*LOG10($C245)))),1)</f>
        <v>1</v>
      </c>
      <c r="F245" s="115">
        <f t="shared" ref="F245:F308" si="90">IF(AND($D$14&lt;&gt;"",$E$14&lt;&gt;"",$F$14&lt;&gt;"",$G$14&lt;&gt;""),10^($D$14+$E$14/(1+EXP($F$14+$G$14*LOG10($C245)))),1)</f>
        <v>1</v>
      </c>
      <c r="G245" s="115">
        <f t="shared" ref="G245:G308" si="91">IF(OR($C$28="",$C$28=0),1,$C$28+$C$29*EXP(-C245/$F$29)+$C$30*EXP(-C245/$F$30)+$C$31*EXP(-C245/$F$31)+$C$32*EXP(-C245/$F$32)+$C$33*EXP(-C245/$F$33)+$C$34*EXP(-C245/$F$34)+$C$35*EXP(-C245/$F$35)+$C$36*EXP(-C245/$F$36)+$C$37*EXP(-C245/$F$37)+$C$38*EXP(-C245/$F$38)+$C$39*EXP(-C245/$F$39)+$C$40*EXP(-C245/$F$40)+$C$41*EXP(-C245/$F$41)+$C$42*EXP(-C245/$F$42))</f>
        <v>1295031.3109251896</v>
      </c>
      <c r="H245" s="115">
        <f t="shared" ref="H245:H308" si="92">IF(OR($D$28="",$D$28=0),1,$D$28+$D$29*EXP(-C245/$F$29)+$D$30*EXP(-C245/$F$30)+$D$31*EXP(-C245/$F$31)+$D$32*EXP(-C245/$F$32)+$D$33*EXP(-C245/$F$33)+$D$34*EXP(-C245/$F$34)+$D$35*EXP(-C245/$F$35)+$D$36*EXP(-C245/$F$36)+$D$37*EXP(-C245/$F$37)+$D$38*EXP(-C245/$F$38)+$D$39*EXP(-C245/$F$39)+$D$40*EXP(-C245/$F$40)+$D$41*EXP(-C245/$F$41)+$D$42*EXP(-C245/$F$42))</f>
        <v>1</v>
      </c>
      <c r="I245" s="115">
        <f t="shared" ref="I245:I308" si="93">IF(OR($E$28="",$E$28=0),1,$E$28+$E$29*EXP(-C245/$F$29)+$E$30*EXP(-C245/$F$30)+$E$31*EXP(-C245/$F$31)+$E$32*EXP(-C245/$F$32)+$E$33*EXP(-C245/$F$33)+$E$34*EXP(-C245/$F$34)+$E$35*EXP(-C245/$F$35)+$E$36*EXP(-C245/$F$36)+$E$37*EXP(-C245/$F$37)+$E$38*EXP(-C245/$F$38)+$E$39*EXP(-C245/$F$39)+$E$40*EXP(-C245/$F$40)+$E$41*EXP(-C245/$F$41)+$E$42*EXP(-C245/$F$42))</f>
        <v>1</v>
      </c>
      <c r="J245" s="115">
        <f t="shared" ref="J245:J308" si="94">(LOG10(D245)-LOG10(G245))^2</f>
        <v>1.9703107825434498E-5</v>
      </c>
      <c r="K245" s="115">
        <f t="shared" ref="K245:K308" si="95">(LOG10(E245)-LOG10(H245))^2</f>
        <v>0</v>
      </c>
      <c r="L245" s="115">
        <f t="shared" ref="L245:L308" si="96">(LOG10(F245)-LOG10(I245))^2</f>
        <v>0</v>
      </c>
      <c r="M245" s="111"/>
      <c r="N245" s="123">
        <f t="shared" si="84"/>
        <v>4.5517653803350509E-3</v>
      </c>
      <c r="O245" s="115">
        <f t="shared" ref="O245:O308" si="97">IF(AND($L$12&lt;&gt;"",$M$12&lt;&gt;"",$N$12&lt;&gt;"",$O$12&lt;&gt;""),10^($L$12+$M$12/(1+EXP($N$12+$O$12*LOG10($C245)))),1)</f>
        <v>12362.40920612178</v>
      </c>
      <c r="P245" s="115">
        <f t="shared" ref="P245:P308" si="98">IF(AND($L$13&lt;&gt;"",$M$13&lt;&gt;"",$N$13&lt;&gt;"",$O$13&lt;&gt;""),10^($L$13+$M$13/(1+EXP($N$13+$O$13*LOG10($C245)))),1)</f>
        <v>1</v>
      </c>
      <c r="Q245" s="115">
        <f t="shared" ref="Q245:Q308" si="99">IF(AND($L$14&lt;&gt;"",$M$14&lt;&gt;"",$N$14&lt;&gt;"",$O$14&lt;&gt;""),10^($L$14+$M$14/(1+EXP($N$14+$O$14*LOG10($C245)))),1)</f>
        <v>1</v>
      </c>
      <c r="R245" s="115">
        <f t="shared" ref="R245:R308" si="100">IF(OR($C$28="",$C$28=0),1,$C$28+($N245^2*$F$29^2*$C$29)/($N245^2*$F$29^2+1)+($N245^2*$F$30^2*$C$30)/($N245^2*$F$30^2+1)+($N245^2*$F$31^2*$C$31)/($N245^2*$F$31^2+1)+($N245^2*$F$32^2*$C$32)/($N245^2*$F$32^2+1)+($N245^2*$F$33^2*$C$33)/($N245^2*$F$33^2+1)+($N245^2*$F$34^2*$C$34)/($N245^2*$F$34^2+1)+($N245^2*$F$35^2*$C$35)/($N245^2*$F$35^2+1)+($N245^2*$F$36^2*$C$36)/($N245^2*$F$36^2+1)+($N245^2*$F$37^2*$C$37)/($N245^2*$F$37^2+1)+($N245^2*$F$38^2*$C$38)/($N245^2*$F$38^2+1)+($N245^2*$F$39^2*$C$39)/($N245^2*$F$39^2+1)+($N245^2*$F$40^2*$C$40)/($N245^2*$F$40^2+1)+($N245^2*$F$41^2*$C$41)/($N245^2*$F$41^2+1)+($N245^2*$F$42^2*$C$42)/($N245^2*$F$42^2+1))</f>
        <v>9965.4039372885636</v>
      </c>
      <c r="S245" s="115">
        <f t="shared" ref="S245:S308" si="101">IF(OR($C$28="",$C$28=0),0,($N245*$F$29*$C$29)/($N245^2*$F$29^2+1)+($N245*$F$30*$C$30)/($N245^2*$F$30^2+1)+($N245*$F$31*$C$31)/($N245^2*$F$31^2+1)+($N245*$F$32*$C$32)/($N245^2*$F$32^2+1)+($N245*$F$33*$C$33)/($N245^2*$F$33^2+1)+($N245*$F$34*$C$34)/($N245^2*$F$34^2+1)+($N245*$F$35*$C$35)/($N245^2*$F$35^2+1)+($N245*$F$36*$C$36)/($N245^2*$F$36^2+1)+($N245*$F$37*$C$37)/($N245^2*$F$37^2+1)+($N245*$F$38*$C$38)/($N245^2*$F$38^2+1)+($N245*$F$39*$C$39)/($N245^2*$F$39^2+1)+($N245*$F$40*$C$40)/($N245^2*$F$40^2+1)+($N245*$F$41*$C$41)/($N245^2*$F$41^2+1)+($N245*$F$42*$C$42)/($N245^2*$F$42^2+1))</f>
        <v>7422.0605373736889</v>
      </c>
      <c r="T245" s="115">
        <f t="shared" ref="T245:T308" si="102">SQRT(R245^2+S245^2)</f>
        <v>12425.629088853661</v>
      </c>
      <c r="U245" s="115">
        <f t="shared" ref="U245:U308" si="103">IF(OR($D$28="",$D$28=0),1,$D$28+($N245^2*$F$29^2*$D$29)/($N245^2*$F$29^2+1)+($N245^2*$F$30^2*$D$30)/($N245^2*$F$30^2+1)+($N245^2*$F$31^2*$D$31)/($N245^2*$F$31^2+1)+($N245^2*$F$32^2*$D$32)/($N245^2*$F$32^2+1)+($N245^2*$F$33^2*$D$33)/($N245^2*$F$33^2+1)+($N245^2*$F$34^2*$D$34)/($N245^2*$F$34^2+1)+($N245^2*$F$35^2*$D$35)/($N245^2*$F$35^2+1)+($N245^2*$F$36^2*$D$36)/($N245^2*$F$36^2+1)+($N245^2*$F$37^2*$D$37)/($N245^2*$F$37^2+1)+($N245^2*$F$38^2*$D$38)/($N245^2*$F$38^2+1)+($N245^2*$F$39^2*$D$39)/($N245^2*$F$39^2+1)+($N245^2*$F$40^2*$D$40)/($N245^2*$F$40^2+1)+($N245^2*$F$41^2*$D$41)/($N245^2*$F$41^2+1)+($N245^2*$F$42^2*$D$42)/($N245^2*$F$42^2+1))</f>
        <v>1</v>
      </c>
      <c r="V245" s="115">
        <f t="shared" ref="V245:V308" si="104">IF(OR($D$28="",$D$28=0),0,($N245*$F$29*$D$29)/($N245^2*$F$29^2+1)+($N245*$F$30*$D$30)/($N245^2*$F$30^2+1)+($N245*$F$31*$D$31)/($N245^2*$F$31^2+1)+($N245*$F$32*$D$32)/($N245^2*$F$32^2+1)+($N245*$F$33*$D$33)/($N245^2*$F$33^2+1)+($N245*$F$34*$D$34)/($N245^2*$F$34^2+1)+($N245*$F$35*$D$35)/($N245^2*$F$35^2+1)+($N245*$F$36*$D$36)/($N245^2*$F$36^2+1)+($N245*$F$37*$D$37)/($N245^2*$F$37^2+1)+($N245*$F$38*$D$38)/($N245^2*$F$38^2+1)+($N245*$F$39*$D$39)/($N245^2*$F$39^2+1)+($N245*$F$40*$D$40)/($N245^2*$F$40^2+1)+($N245*$F$41*$D$41)/($N245^2*$F$41^2+1)+($N245*$F$42*$D$42)/($N245^2*$F$42^2+1))</f>
        <v>0</v>
      </c>
      <c r="W245" s="115">
        <f t="shared" ref="W245:W308" si="105">SQRT(U245^2+V245^2)</f>
        <v>1</v>
      </c>
      <c r="X245" s="115">
        <f t="shared" ref="X245:X308" si="106">IF(OR($E$28="",$E$28=0),1,$E$28+($N245^2*$F$29^2*$E$29)/($N245^2*$F$29^2+1)+($N245^2*$F$30^2*$E$30)/($N245^2*$F$30^2+1)+($N245^2*$F$31^2*$E$31)/($N245^2*$F$31^2+1)+($N245^2*$F$32^2*$E$32)/($N245^2*$F$32^2+1)+($N245^2*$F$33^2*$E$33)/($N245^2*$F$33^2+1)+($N245^2*$F$34^2*$E$34)/($N245^2*$F$34^2+1)+($N245^2*$F$35^2*$E$35)/($N245^2*$F$35^2+1)+($N245^2*$F$36^2*$E$36)/($N245^2*$F$36^2+1)+($N245^2*$F$37^2*$E$37)/($N245^2*$F$37^2+1)+($N245^2*$F$38^2*$E$38)/($N245^2*$F$38^2+1)+($N245^2*$F$39^2*$E$39)/($N245^2*$F$39^2+1)+($N245^2*$F$40^2*$E$40)/($N245^2*$F$40^2+1)+($N245^2*$F$41^2*$E$41)/($N245^2*$F$41^2+1)+($N245^2*$F$42^2*$E$42)/($N245^2*$F$42^2+1))</f>
        <v>1</v>
      </c>
      <c r="Y245" s="115">
        <f t="shared" ref="Y245:Y308" si="107">IF(OR($E$28="",$E$28=0),0,($N245*$F$29*$E$29)/($N245^2*$F$29^2+1)+($N245*$F$30*$E$30)/($N245^2*$F$30^2+1)+($N245*$F$31*$E$31)/($N245^2*$F$31^2+1)+($N245*$F$32*$E$32)/($N245^2*$F$32^2+1)+($N245*$F$33*$E$33)/($N245^2*$F$33^2+1)+($N245*$F$34*$E$34)/($N245^2*$F$34^2+1)+($N245*$F$35*$E$35)/($N245^2*$F$35^2+1)+($N245*$F$36*$E$36)/($N245^2*$F$36^2+1)+($N245*$F$37*$E$37)/($N245^2*$F$37^2+1)+($N245*$F$38*$E$38)/($N245^2*$F$38^2+1)+($N245*$F$39*$E$39)/($N245^2*$F$39^2+1)+($N245*$F$40*$E$40)/($N245^2*$F$40^2+1)+($N245*$F$41*$E$41)/($N245^2*$F$41^2+1)+($N245*$F$42*$E$42)/($N245^2*$F$42^2+1))</f>
        <v>0</v>
      </c>
      <c r="Z245" s="115">
        <f t="shared" ref="Z245:Z308" si="108">SQRT(X245^2+Y245^2)</f>
        <v>1</v>
      </c>
      <c r="AA245" s="115">
        <f t="shared" si="85"/>
        <v>4.9074236576812258E-6</v>
      </c>
      <c r="AB245" s="115">
        <f t="shared" ref="AB245:AB308" si="109">(LOG10(P245)-LOG10(W245))^2</f>
        <v>0</v>
      </c>
      <c r="AC245" s="115">
        <f t="shared" ref="AC245:AC308" si="110">(LOG10(Q245)-LOG10(Z245))^2</f>
        <v>0</v>
      </c>
    </row>
    <row r="246" spans="2:29" s="105" customFormat="1">
      <c r="B246" s="106">
        <f t="shared" si="86"/>
        <v>-3.1200000000000632</v>
      </c>
      <c r="C246" s="115">
        <f t="shared" si="87"/>
        <v>7.5857757502907294E-4</v>
      </c>
      <c r="D246" s="115">
        <f t="shared" si="88"/>
        <v>1268813.0102718433</v>
      </c>
      <c r="E246" s="115">
        <f t="shared" si="89"/>
        <v>1</v>
      </c>
      <c r="F246" s="115">
        <f t="shared" si="90"/>
        <v>1</v>
      </c>
      <c r="G246" s="115">
        <f t="shared" si="91"/>
        <v>1281916.7922040666</v>
      </c>
      <c r="H246" s="115">
        <f t="shared" si="92"/>
        <v>1</v>
      </c>
      <c r="I246" s="115">
        <f t="shared" si="93"/>
        <v>1</v>
      </c>
      <c r="J246" s="115">
        <f t="shared" si="94"/>
        <v>1.9911347711030087E-5</v>
      </c>
      <c r="K246" s="115">
        <f t="shared" si="95"/>
        <v>0</v>
      </c>
      <c r="L246" s="115">
        <f t="shared" si="96"/>
        <v>0</v>
      </c>
      <c r="M246" s="111"/>
      <c r="N246" s="123">
        <f t="shared" si="84"/>
        <v>4.7662834737785915E-3</v>
      </c>
      <c r="O246" s="115">
        <f t="shared" si="97"/>
        <v>12584.609602619475</v>
      </c>
      <c r="P246" s="115">
        <f t="shared" si="98"/>
        <v>1</v>
      </c>
      <c r="Q246" s="115">
        <f t="shared" si="99"/>
        <v>1</v>
      </c>
      <c r="R246" s="115">
        <f t="shared" si="100"/>
        <v>10140.210850984755</v>
      </c>
      <c r="S246" s="115">
        <f t="shared" si="101"/>
        <v>7624.0398546170645</v>
      </c>
      <c r="T246" s="115">
        <f t="shared" si="102"/>
        <v>12686.601586209696</v>
      </c>
      <c r="U246" s="115">
        <f t="shared" si="103"/>
        <v>1</v>
      </c>
      <c r="V246" s="115">
        <f t="shared" si="104"/>
        <v>0</v>
      </c>
      <c r="W246" s="115">
        <f t="shared" si="105"/>
        <v>1</v>
      </c>
      <c r="X246" s="115">
        <f t="shared" si="106"/>
        <v>1</v>
      </c>
      <c r="Y246" s="115">
        <f t="shared" si="107"/>
        <v>0</v>
      </c>
      <c r="Z246" s="115">
        <f t="shared" si="108"/>
        <v>1</v>
      </c>
      <c r="AA246" s="115">
        <f t="shared" si="85"/>
        <v>1.2288907979486468E-5</v>
      </c>
      <c r="AB246" s="115">
        <f t="shared" si="109"/>
        <v>0</v>
      </c>
      <c r="AC246" s="115">
        <f t="shared" si="110"/>
        <v>0</v>
      </c>
    </row>
    <row r="247" spans="2:29" s="105" customFormat="1">
      <c r="B247" s="106">
        <f t="shared" si="86"/>
        <v>-3.1000000000000631</v>
      </c>
      <c r="C247" s="115">
        <f t="shared" si="87"/>
        <v>7.9432823472416541E-4</v>
      </c>
      <c r="D247" s="115">
        <f t="shared" si="88"/>
        <v>1255792.0176482685</v>
      </c>
      <c r="E247" s="115">
        <f t="shared" si="89"/>
        <v>1</v>
      </c>
      <c r="F247" s="115">
        <f t="shared" si="90"/>
        <v>1</v>
      </c>
      <c r="G247" s="115">
        <f t="shared" si="91"/>
        <v>1268633.4542084839</v>
      </c>
      <c r="H247" s="115">
        <f t="shared" si="92"/>
        <v>1</v>
      </c>
      <c r="I247" s="115">
        <f t="shared" si="93"/>
        <v>1</v>
      </c>
      <c r="J247" s="115">
        <f t="shared" si="94"/>
        <v>1.9522625345193052E-5</v>
      </c>
      <c r="K247" s="115">
        <f t="shared" si="95"/>
        <v>0</v>
      </c>
      <c r="L247" s="115">
        <f t="shared" si="96"/>
        <v>0</v>
      </c>
      <c r="M247" s="111"/>
      <c r="N247" s="123">
        <f t="shared" si="84"/>
        <v>4.9909114934967736E-3</v>
      </c>
      <c r="O247" s="115">
        <f t="shared" si="97"/>
        <v>12811.90151212684</v>
      </c>
      <c r="P247" s="115">
        <f t="shared" si="98"/>
        <v>1</v>
      </c>
      <c r="Q247" s="115">
        <f t="shared" si="99"/>
        <v>1</v>
      </c>
      <c r="R247" s="115">
        <f t="shared" si="100"/>
        <v>10323.599553322128</v>
      </c>
      <c r="S247" s="115">
        <f t="shared" si="101"/>
        <v>7830.3658803428698</v>
      </c>
      <c r="T247" s="115">
        <f t="shared" si="102"/>
        <v>12957.288974063618</v>
      </c>
      <c r="U247" s="115">
        <f t="shared" si="103"/>
        <v>1</v>
      </c>
      <c r="V247" s="115">
        <f t="shared" si="104"/>
        <v>0</v>
      </c>
      <c r="W247" s="115">
        <f t="shared" si="105"/>
        <v>1</v>
      </c>
      <c r="X247" s="115">
        <f t="shared" si="106"/>
        <v>1</v>
      </c>
      <c r="Y247" s="115">
        <f t="shared" si="107"/>
        <v>0</v>
      </c>
      <c r="Z247" s="115">
        <f t="shared" si="108"/>
        <v>1</v>
      </c>
      <c r="AA247" s="115">
        <f t="shared" si="85"/>
        <v>2.4015420122276899E-5</v>
      </c>
      <c r="AB247" s="115">
        <f t="shared" si="109"/>
        <v>0</v>
      </c>
      <c r="AC247" s="115">
        <f t="shared" si="110"/>
        <v>0</v>
      </c>
    </row>
    <row r="248" spans="2:29" s="105" customFormat="1">
      <c r="B248" s="106">
        <f t="shared" si="86"/>
        <v>-3.0800000000000631</v>
      </c>
      <c r="C248" s="115">
        <f t="shared" si="87"/>
        <v>8.3176377110254923E-4</v>
      </c>
      <c r="D248" s="115">
        <f t="shared" si="88"/>
        <v>1242800.938695227</v>
      </c>
      <c r="E248" s="115">
        <f t="shared" si="89"/>
        <v>1</v>
      </c>
      <c r="F248" s="115">
        <f t="shared" si="90"/>
        <v>1</v>
      </c>
      <c r="G248" s="115">
        <f t="shared" si="91"/>
        <v>1255187.5403760825</v>
      </c>
      <c r="H248" s="115">
        <f t="shared" si="92"/>
        <v>1</v>
      </c>
      <c r="I248" s="115">
        <f t="shared" si="93"/>
        <v>1</v>
      </c>
      <c r="J248" s="115">
        <f t="shared" si="94"/>
        <v>1.85506535679862E-5</v>
      </c>
      <c r="K248" s="115">
        <f t="shared" si="95"/>
        <v>0</v>
      </c>
      <c r="L248" s="115">
        <f t="shared" si="96"/>
        <v>0</v>
      </c>
      <c r="M248" s="111"/>
      <c r="N248" s="123">
        <f t="shared" si="84"/>
        <v>5.2261259056358214E-3</v>
      </c>
      <c r="O248" s="115">
        <f t="shared" si="97"/>
        <v>13044.409843788595</v>
      </c>
      <c r="P248" s="115">
        <f t="shared" si="98"/>
        <v>1</v>
      </c>
      <c r="Q248" s="115">
        <f t="shared" si="99"/>
        <v>1</v>
      </c>
      <c r="R248" s="115">
        <f t="shared" si="100"/>
        <v>10515.821397724829</v>
      </c>
      <c r="S248" s="115">
        <f t="shared" si="101"/>
        <v>8040.5347698388196</v>
      </c>
      <c r="T248" s="115">
        <f t="shared" si="102"/>
        <v>13237.548831027381</v>
      </c>
      <c r="U248" s="115">
        <f t="shared" si="103"/>
        <v>1</v>
      </c>
      <c r="V248" s="115">
        <f t="shared" si="104"/>
        <v>0</v>
      </c>
      <c r="W248" s="115">
        <f t="shared" si="105"/>
        <v>1</v>
      </c>
      <c r="X248" s="115">
        <f t="shared" si="106"/>
        <v>1</v>
      </c>
      <c r="Y248" s="115">
        <f t="shared" si="107"/>
        <v>0</v>
      </c>
      <c r="Z248" s="115">
        <f t="shared" si="108"/>
        <v>1</v>
      </c>
      <c r="AA248" s="115">
        <f t="shared" si="85"/>
        <v>4.074447191856081E-5</v>
      </c>
      <c r="AB248" s="115">
        <f t="shared" si="109"/>
        <v>0</v>
      </c>
      <c r="AC248" s="115">
        <f t="shared" si="110"/>
        <v>0</v>
      </c>
    </row>
    <row r="249" spans="2:29" s="105" customFormat="1">
      <c r="B249" s="106">
        <f t="shared" si="86"/>
        <v>-3.0600000000000631</v>
      </c>
      <c r="C249" s="115">
        <f t="shared" si="87"/>
        <v>8.7096358995595365E-4</v>
      </c>
      <c r="D249" s="115">
        <f t="shared" si="88"/>
        <v>1229841.164992135</v>
      </c>
      <c r="E249" s="115">
        <f t="shared" si="89"/>
        <v>1</v>
      </c>
      <c r="F249" s="115">
        <f t="shared" si="90"/>
        <v>1</v>
      </c>
      <c r="G249" s="115">
        <f t="shared" si="91"/>
        <v>1241588.0704358805</v>
      </c>
      <c r="H249" s="115">
        <f t="shared" si="92"/>
        <v>1</v>
      </c>
      <c r="I249" s="115">
        <f t="shared" si="93"/>
        <v>1</v>
      </c>
      <c r="J249" s="115">
        <f t="shared" si="94"/>
        <v>1.7044557908928574E-5</v>
      </c>
      <c r="K249" s="115">
        <f t="shared" si="95"/>
        <v>0</v>
      </c>
      <c r="L249" s="115">
        <f t="shared" si="96"/>
        <v>0</v>
      </c>
      <c r="M249" s="111"/>
      <c r="N249" s="123">
        <f t="shared" si="84"/>
        <v>5.4724256314996342E-3</v>
      </c>
      <c r="O249" s="115">
        <f t="shared" si="97"/>
        <v>13282.262573298076</v>
      </c>
      <c r="P249" s="115">
        <f t="shared" si="98"/>
        <v>1</v>
      </c>
      <c r="Q249" s="115">
        <f t="shared" si="99"/>
        <v>1</v>
      </c>
      <c r="R249" s="115">
        <f t="shared" si="100"/>
        <v>10717.05752871919</v>
      </c>
      <c r="S249" s="115">
        <f t="shared" si="101"/>
        <v>8254.0078525735953</v>
      </c>
      <c r="T249" s="115">
        <f t="shared" si="102"/>
        <v>13527.156674786584</v>
      </c>
      <c r="U249" s="115">
        <f t="shared" si="103"/>
        <v>1</v>
      </c>
      <c r="V249" s="115">
        <f t="shared" si="104"/>
        <v>0</v>
      </c>
      <c r="W249" s="115">
        <f t="shared" si="105"/>
        <v>1</v>
      </c>
      <c r="X249" s="115">
        <f t="shared" si="106"/>
        <v>1</v>
      </c>
      <c r="Y249" s="115">
        <f t="shared" si="107"/>
        <v>0</v>
      </c>
      <c r="Z249" s="115">
        <f t="shared" si="108"/>
        <v>1</v>
      </c>
      <c r="AA249" s="115">
        <f t="shared" si="85"/>
        <v>6.2955635274427772E-5</v>
      </c>
      <c r="AB249" s="115">
        <f t="shared" si="109"/>
        <v>0</v>
      </c>
      <c r="AC249" s="115">
        <f t="shared" si="110"/>
        <v>0</v>
      </c>
    </row>
    <row r="250" spans="2:29" s="105" customFormat="1">
      <c r="B250" s="106">
        <f t="shared" si="86"/>
        <v>-3.0400000000000631</v>
      </c>
      <c r="C250" s="115">
        <f t="shared" si="87"/>
        <v>9.1201083935577661E-4</v>
      </c>
      <c r="D250" s="115">
        <f t="shared" si="88"/>
        <v>1216914.0855080136</v>
      </c>
      <c r="E250" s="115">
        <f t="shared" si="89"/>
        <v>1</v>
      </c>
      <c r="F250" s="115">
        <f t="shared" si="90"/>
        <v>1</v>
      </c>
      <c r="G250" s="115">
        <f t="shared" si="91"/>
        <v>1227846.652067695</v>
      </c>
      <c r="H250" s="115">
        <f t="shared" si="92"/>
        <v>1</v>
      </c>
      <c r="I250" s="115">
        <f t="shared" si="93"/>
        <v>1</v>
      </c>
      <c r="J250" s="115">
        <f t="shared" si="94"/>
        <v>1.508710592439021E-5</v>
      </c>
      <c r="K250" s="115">
        <f t="shared" si="95"/>
        <v>0</v>
      </c>
      <c r="L250" s="115">
        <f t="shared" si="96"/>
        <v>0</v>
      </c>
      <c r="M250" s="111"/>
      <c r="N250" s="123">
        <f t="shared" si="84"/>
        <v>5.7303331058287379E-3</v>
      </c>
      <c r="O250" s="115">
        <f t="shared" si="97"/>
        <v>13525.590811722866</v>
      </c>
      <c r="P250" s="115">
        <f t="shared" si="98"/>
        <v>1</v>
      </c>
      <c r="Q250" s="115">
        <f t="shared" si="99"/>
        <v>1</v>
      </c>
      <c r="R250" s="115">
        <f t="shared" si="100"/>
        <v>10927.411136222696</v>
      </c>
      <c r="S250" s="115">
        <f t="shared" si="101"/>
        <v>8470.2200413022183</v>
      </c>
      <c r="T250" s="115">
        <f t="shared" si="102"/>
        <v>13825.807089935892</v>
      </c>
      <c r="U250" s="115">
        <f t="shared" si="103"/>
        <v>1</v>
      </c>
      <c r="V250" s="115">
        <f t="shared" si="104"/>
        <v>0</v>
      </c>
      <c r="W250" s="115">
        <f t="shared" si="105"/>
        <v>1</v>
      </c>
      <c r="X250" s="115">
        <f t="shared" si="106"/>
        <v>1</v>
      </c>
      <c r="Y250" s="115">
        <f t="shared" si="107"/>
        <v>0</v>
      </c>
      <c r="Z250" s="115">
        <f t="shared" si="108"/>
        <v>1</v>
      </c>
      <c r="AA250" s="115">
        <f t="shared" si="85"/>
        <v>9.0901890640490249E-5</v>
      </c>
      <c r="AB250" s="115">
        <f t="shared" si="109"/>
        <v>0</v>
      </c>
      <c r="AC250" s="115">
        <f t="shared" si="110"/>
        <v>0</v>
      </c>
    </row>
    <row r="251" spans="2:29" s="105" customFormat="1">
      <c r="B251" s="106">
        <f t="shared" si="86"/>
        <v>-3.0200000000000631</v>
      </c>
      <c r="C251" s="115">
        <f t="shared" si="87"/>
        <v>9.5499258602129637E-4</v>
      </c>
      <c r="D251" s="115">
        <f t="shared" si="88"/>
        <v>1204021.086034674</v>
      </c>
      <c r="E251" s="115">
        <f t="shared" si="89"/>
        <v>1</v>
      </c>
      <c r="F251" s="115">
        <f t="shared" si="90"/>
        <v>1</v>
      </c>
      <c r="G251" s="115">
        <f t="shared" si="91"/>
        <v>1213977.2694892709</v>
      </c>
      <c r="H251" s="115">
        <f t="shared" si="92"/>
        <v>1</v>
      </c>
      <c r="I251" s="115">
        <f t="shared" si="93"/>
        <v>1</v>
      </c>
      <c r="J251" s="115">
        <f t="shared" si="94"/>
        <v>1.2791082532305116E-5</v>
      </c>
      <c r="K251" s="115">
        <f t="shared" si="95"/>
        <v>0</v>
      </c>
      <c r="L251" s="115">
        <f t="shared" si="96"/>
        <v>0</v>
      </c>
      <c r="M251" s="111"/>
      <c r="N251" s="123">
        <f t="shared" si="84"/>
        <v>6.0003953849544463E-3</v>
      </c>
      <c r="O251" s="115">
        <f t="shared" si="97"/>
        <v>13774.528875467162</v>
      </c>
      <c r="P251" s="115">
        <f t="shared" si="98"/>
        <v>1</v>
      </c>
      <c r="Q251" s="115">
        <f t="shared" si="99"/>
        <v>1</v>
      </c>
      <c r="R251" s="115">
        <f t="shared" si="100"/>
        <v>11146.900552836709</v>
      </c>
      <c r="S251" s="115">
        <f t="shared" si="101"/>
        <v>8688.5898909404314</v>
      </c>
      <c r="T251" s="115">
        <f t="shared" si="102"/>
        <v>14133.116649479107</v>
      </c>
      <c r="U251" s="115">
        <f t="shared" si="103"/>
        <v>1</v>
      </c>
      <c r="V251" s="115">
        <f t="shared" si="104"/>
        <v>0</v>
      </c>
      <c r="W251" s="115">
        <f t="shared" si="105"/>
        <v>1</v>
      </c>
      <c r="X251" s="115">
        <f t="shared" si="106"/>
        <v>1</v>
      </c>
      <c r="Y251" s="115">
        <f t="shared" si="107"/>
        <v>0</v>
      </c>
      <c r="Z251" s="115">
        <f t="shared" si="108"/>
        <v>1</v>
      </c>
      <c r="AA251" s="115">
        <f t="shared" si="85"/>
        <v>1.2457215540394068E-4</v>
      </c>
      <c r="AB251" s="115">
        <f t="shared" si="109"/>
        <v>0</v>
      </c>
      <c r="AC251" s="115">
        <f t="shared" si="110"/>
        <v>0</v>
      </c>
    </row>
    <row r="252" spans="2:29" s="105" customFormat="1">
      <c r="B252" s="106">
        <f t="shared" si="86"/>
        <v>-3.0000000000000631</v>
      </c>
      <c r="C252" s="115">
        <f t="shared" si="87"/>
        <v>9.9999999999985452E-4</v>
      </c>
      <c r="D252" s="115">
        <f t="shared" si="88"/>
        <v>1191163.5486162968</v>
      </c>
      <c r="E252" s="115">
        <f t="shared" si="89"/>
        <v>1</v>
      </c>
      <c r="F252" s="115">
        <f t="shared" si="90"/>
        <v>1</v>
      </c>
      <c r="G252" s="115">
        <f t="shared" si="91"/>
        <v>1199996.0560054912</v>
      </c>
      <c r="H252" s="115">
        <f t="shared" si="92"/>
        <v>1</v>
      </c>
      <c r="I252" s="115">
        <f t="shared" si="93"/>
        <v>1</v>
      </c>
      <c r="J252" s="115">
        <f t="shared" si="94"/>
        <v>1.0293983141875371E-5</v>
      </c>
      <c r="K252" s="115">
        <f t="shared" si="95"/>
        <v>0</v>
      </c>
      <c r="L252" s="115">
        <f t="shared" si="96"/>
        <v>0</v>
      </c>
      <c r="M252" s="111"/>
      <c r="N252" s="123">
        <f t="shared" si="84"/>
        <v>6.2831853071786724E-3</v>
      </c>
      <c r="O252" s="115">
        <f t="shared" si="97"/>
        <v>14029.214357367486</v>
      </c>
      <c r="P252" s="115">
        <f t="shared" si="98"/>
        <v>1</v>
      </c>
      <c r="Q252" s="115">
        <f t="shared" si="99"/>
        <v>1</v>
      </c>
      <c r="R252" s="115">
        <f t="shared" si="100"/>
        <v>11375.453554495301</v>
      </c>
      <c r="S252" s="115">
        <f t="shared" si="101"/>
        <v>8908.5312625716942</v>
      </c>
      <c r="T252" s="115">
        <f t="shared" si="102"/>
        <v>14448.6287524698</v>
      </c>
      <c r="U252" s="115">
        <f t="shared" si="103"/>
        <v>1</v>
      </c>
      <c r="V252" s="115">
        <f t="shared" si="104"/>
        <v>0</v>
      </c>
      <c r="W252" s="115">
        <f t="shared" si="105"/>
        <v>1</v>
      </c>
      <c r="X252" s="115">
        <f t="shared" si="106"/>
        <v>1</v>
      </c>
      <c r="Y252" s="115">
        <f t="shared" si="107"/>
        <v>0</v>
      </c>
      <c r="Z252" s="115">
        <f t="shared" si="108"/>
        <v>1</v>
      </c>
      <c r="AA252" s="115">
        <f t="shared" si="85"/>
        <v>1.6366804654270429E-4</v>
      </c>
      <c r="AB252" s="115">
        <f t="shared" si="109"/>
        <v>0</v>
      </c>
      <c r="AC252" s="115">
        <f t="shared" si="110"/>
        <v>0</v>
      </c>
    </row>
    <row r="253" spans="2:29" s="105" customFormat="1">
      <c r="B253" s="106">
        <f t="shared" si="86"/>
        <v>-2.980000000000063</v>
      </c>
      <c r="C253" s="115">
        <f t="shared" si="87"/>
        <v>1.0471285480507472E-3</v>
      </c>
      <c r="D253" s="115">
        <f t="shared" si="88"/>
        <v>1178342.8509758217</v>
      </c>
      <c r="E253" s="115">
        <f t="shared" si="89"/>
        <v>1</v>
      </c>
      <c r="F253" s="115">
        <f t="shared" si="90"/>
        <v>1</v>
      </c>
      <c r="G253" s="115">
        <f t="shared" si="91"/>
        <v>1185921.0562020296</v>
      </c>
      <c r="H253" s="115">
        <f t="shared" si="92"/>
        <v>1</v>
      </c>
      <c r="I253" s="115">
        <f t="shared" si="93"/>
        <v>1</v>
      </c>
      <c r="J253" s="115">
        <f t="shared" si="94"/>
        <v>7.7512618526074809E-6</v>
      </c>
      <c r="K253" s="115">
        <f t="shared" si="95"/>
        <v>0</v>
      </c>
      <c r="L253" s="115">
        <f t="shared" si="96"/>
        <v>0</v>
      </c>
      <c r="M253" s="111"/>
      <c r="N253" s="123">
        <f t="shared" si="84"/>
        <v>6.5793027078407482E-3</v>
      </c>
      <c r="O253" s="115">
        <f t="shared" si="97"/>
        <v>14289.788198919217</v>
      </c>
      <c r="P253" s="115">
        <f t="shared" si="98"/>
        <v>1</v>
      </c>
      <c r="Q253" s="115">
        <f t="shared" si="99"/>
        <v>1</v>
      </c>
      <c r="R253" s="115">
        <f t="shared" si="100"/>
        <v>11612.903238315354</v>
      </c>
      <c r="S253" s="115">
        <f t="shared" si="101"/>
        <v>9129.4664651141993</v>
      </c>
      <c r="T253" s="115">
        <f t="shared" si="102"/>
        <v>14771.820455181547</v>
      </c>
      <c r="U253" s="115">
        <f t="shared" si="103"/>
        <v>1</v>
      </c>
      <c r="V253" s="115">
        <f t="shared" si="104"/>
        <v>0</v>
      </c>
      <c r="W253" s="115">
        <f t="shared" si="105"/>
        <v>1</v>
      </c>
      <c r="X253" s="115">
        <f t="shared" si="106"/>
        <v>1</v>
      </c>
      <c r="Y253" s="115">
        <f t="shared" si="107"/>
        <v>0</v>
      </c>
      <c r="Z253" s="115">
        <f t="shared" si="108"/>
        <v>1</v>
      </c>
      <c r="AA253" s="115">
        <f t="shared" si="85"/>
        <v>2.0759705040626866E-4</v>
      </c>
      <c r="AB253" s="115">
        <f t="shared" si="109"/>
        <v>0</v>
      </c>
      <c r="AC253" s="115">
        <f t="shared" si="110"/>
        <v>0</v>
      </c>
    </row>
    <row r="254" spans="2:29" s="105" customFormat="1">
      <c r="B254" s="106">
        <f t="shared" si="86"/>
        <v>-2.960000000000063</v>
      </c>
      <c r="C254" s="115">
        <f t="shared" si="87"/>
        <v>1.0964781961430251E-3</v>
      </c>
      <c r="D254" s="115">
        <f t="shared" si="88"/>
        <v>1165560.3659385606</v>
      </c>
      <c r="E254" s="115">
        <f t="shared" si="89"/>
        <v>1</v>
      </c>
      <c r="F254" s="115">
        <f t="shared" si="90"/>
        <v>1</v>
      </c>
      <c r="G254" s="115">
        <f t="shared" si="91"/>
        <v>1171771.9819091249</v>
      </c>
      <c r="H254" s="115">
        <f t="shared" si="92"/>
        <v>1</v>
      </c>
      <c r="I254" s="115">
        <f t="shared" si="93"/>
        <v>1</v>
      </c>
      <c r="J254" s="115">
        <f t="shared" si="94"/>
        <v>5.3284257130602326E-6</v>
      </c>
      <c r="K254" s="115">
        <f t="shared" si="95"/>
        <v>0</v>
      </c>
      <c r="L254" s="115">
        <f t="shared" si="96"/>
        <v>0</v>
      </c>
      <c r="M254" s="111"/>
      <c r="N254" s="123">
        <f t="shared" si="84"/>
        <v>6.8893756916486321E-3</v>
      </c>
      <c r="O254" s="115">
        <f t="shared" si="97"/>
        <v>14556.394763626926</v>
      </c>
      <c r="P254" s="115">
        <f t="shared" si="98"/>
        <v>1</v>
      </c>
      <c r="Q254" s="115">
        <f t="shared" si="99"/>
        <v>1</v>
      </c>
      <c r="R254" s="115">
        <f t="shared" si="100"/>
        <v>11858.985844826533</v>
      </c>
      <c r="S254" s="115">
        <f t="shared" si="101"/>
        <v>9350.8406561401625</v>
      </c>
      <c r="T254" s="115">
        <f t="shared" si="102"/>
        <v>15102.111317439025</v>
      </c>
      <c r="U254" s="115">
        <f t="shared" si="103"/>
        <v>1</v>
      </c>
      <c r="V254" s="115">
        <f t="shared" si="104"/>
        <v>0</v>
      </c>
      <c r="W254" s="115">
        <f t="shared" si="105"/>
        <v>1</v>
      </c>
      <c r="X254" s="115">
        <f t="shared" si="106"/>
        <v>1</v>
      </c>
      <c r="Y254" s="115">
        <f t="shared" si="107"/>
        <v>0</v>
      </c>
      <c r="Z254" s="115">
        <f t="shared" si="108"/>
        <v>1</v>
      </c>
      <c r="AA254" s="115">
        <f t="shared" si="85"/>
        <v>2.5548321002841082E-4</v>
      </c>
      <c r="AB254" s="115">
        <f t="shared" si="109"/>
        <v>0</v>
      </c>
      <c r="AC254" s="115">
        <f t="shared" si="110"/>
        <v>0</v>
      </c>
    </row>
    <row r="255" spans="2:29" s="105" customFormat="1">
      <c r="B255" s="106">
        <f t="shared" si="86"/>
        <v>-2.940000000000063</v>
      </c>
      <c r="C255" s="115">
        <f t="shared" si="87"/>
        <v>1.1481536214967151E-3</v>
      </c>
      <c r="D255" s="115">
        <f t="shared" si="88"/>
        <v>1152817.4608534467</v>
      </c>
      <c r="E255" s="115">
        <f t="shared" si="89"/>
        <v>1</v>
      </c>
      <c r="F255" s="115">
        <f t="shared" si="90"/>
        <v>1</v>
      </c>
      <c r="G255" s="115">
        <f t="shared" si="91"/>
        <v>1157569.9644739279</v>
      </c>
      <c r="H255" s="115">
        <f t="shared" si="92"/>
        <v>1</v>
      </c>
      <c r="I255" s="115">
        <f t="shared" si="93"/>
        <v>1</v>
      </c>
      <c r="J255" s="115">
        <f t="shared" si="94"/>
        <v>3.1923105078507142E-6</v>
      </c>
      <c r="K255" s="115">
        <f t="shared" si="95"/>
        <v>0</v>
      </c>
      <c r="L255" s="115">
        <f t="shared" si="96"/>
        <v>0</v>
      </c>
      <c r="M255" s="111"/>
      <c r="N255" s="123">
        <f t="shared" si="84"/>
        <v>7.2140619649731915E-3</v>
      </c>
      <c r="O255" s="115">
        <f t="shared" si="97"/>
        <v>14829.181911473532</v>
      </c>
      <c r="P255" s="115">
        <f t="shared" si="98"/>
        <v>1</v>
      </c>
      <c r="Q255" s="115">
        <f t="shared" si="99"/>
        <v>1</v>
      </c>
      <c r="R255" s="115">
        <f t="shared" si="100"/>
        <v>12113.340861532639</v>
      </c>
      <c r="S255" s="115">
        <f t="shared" si="101"/>
        <v>9572.1371893121268</v>
      </c>
      <c r="T255" s="115">
        <f t="shared" si="102"/>
        <v>15438.874220573485</v>
      </c>
      <c r="U255" s="115">
        <f t="shared" si="103"/>
        <v>1</v>
      </c>
      <c r="V255" s="115">
        <f t="shared" si="104"/>
        <v>0</v>
      </c>
      <c r="W255" s="115">
        <f t="shared" si="105"/>
        <v>1</v>
      </c>
      <c r="X255" s="115">
        <f t="shared" si="106"/>
        <v>1</v>
      </c>
      <c r="Y255" s="115">
        <f t="shared" si="107"/>
        <v>0</v>
      </c>
      <c r="Z255" s="115">
        <f t="shared" si="108"/>
        <v>1</v>
      </c>
      <c r="AA255" s="115">
        <f t="shared" si="85"/>
        <v>3.0619527281934458E-4</v>
      </c>
      <c r="AB255" s="115">
        <f t="shared" si="109"/>
        <v>0</v>
      </c>
      <c r="AC255" s="115">
        <f t="shared" si="110"/>
        <v>0</v>
      </c>
    </row>
    <row r="256" spans="2:29" s="105" customFormat="1">
      <c r="B256" s="106">
        <f t="shared" si="86"/>
        <v>-2.920000000000063</v>
      </c>
      <c r="C256" s="115">
        <f t="shared" si="87"/>
        <v>1.2022644346172382E-3</v>
      </c>
      <c r="D256" s="115">
        <f t="shared" si="88"/>
        <v>1140115.4970123996</v>
      </c>
      <c r="E256" s="115">
        <f t="shared" si="89"/>
        <v>1</v>
      </c>
      <c r="F256" s="115">
        <f t="shared" si="90"/>
        <v>1</v>
      </c>
      <c r="G256" s="115">
        <f t="shared" si="91"/>
        <v>1143337.3044245306</v>
      </c>
      <c r="H256" s="115">
        <f t="shared" si="92"/>
        <v>1</v>
      </c>
      <c r="I256" s="115">
        <f t="shared" si="93"/>
        <v>1</v>
      </c>
      <c r="J256" s="115">
        <f t="shared" si="94"/>
        <v>1.5019112295717042E-6</v>
      </c>
      <c r="K256" s="115">
        <f t="shared" si="95"/>
        <v>0</v>
      </c>
      <c r="L256" s="115">
        <f t="shared" si="96"/>
        <v>0</v>
      </c>
      <c r="M256" s="111"/>
      <c r="N256" s="123">
        <f t="shared" si="84"/>
        <v>7.5540502309316034E-3</v>
      </c>
      <c r="O256" s="115">
        <f t="shared" si="97"/>
        <v>15108.30107449844</v>
      </c>
      <c r="P256" s="115">
        <f t="shared" si="98"/>
        <v>1</v>
      </c>
      <c r="Q256" s="115">
        <f t="shared" si="99"/>
        <v>1</v>
      </c>
      <c r="R256" s="115">
        <f t="shared" si="100"/>
        <v>12375.513688997995</v>
      </c>
      <c r="S256" s="115">
        <f t="shared" si="101"/>
        <v>9792.8935054267058</v>
      </c>
      <c r="T256" s="115">
        <f t="shared" si="102"/>
        <v>15781.44804114012</v>
      </c>
      <c r="U256" s="115">
        <f t="shared" si="103"/>
        <v>1</v>
      </c>
      <c r="V256" s="115">
        <f t="shared" si="104"/>
        <v>0</v>
      </c>
      <c r="W256" s="115">
        <f t="shared" si="105"/>
        <v>1</v>
      </c>
      <c r="X256" s="115">
        <f t="shared" si="106"/>
        <v>1</v>
      </c>
      <c r="Y256" s="115">
        <f t="shared" si="107"/>
        <v>0</v>
      </c>
      <c r="Z256" s="115">
        <f t="shared" si="108"/>
        <v>1</v>
      </c>
      <c r="AA256" s="115">
        <f t="shared" si="85"/>
        <v>3.5839105405342803E-4</v>
      </c>
      <c r="AB256" s="115">
        <f t="shared" si="109"/>
        <v>0</v>
      </c>
      <c r="AC256" s="115">
        <f t="shared" si="110"/>
        <v>0</v>
      </c>
    </row>
    <row r="257" spans="2:29" s="105" customFormat="1">
      <c r="B257" s="106">
        <f t="shared" si="86"/>
        <v>-2.900000000000063</v>
      </c>
      <c r="C257" s="115">
        <f t="shared" si="87"/>
        <v>1.258925411793984E-3</v>
      </c>
      <c r="D257" s="115">
        <f t="shared" si="88"/>
        <v>1127455.8290681809</v>
      </c>
      <c r="E257" s="115">
        <f t="shared" si="89"/>
        <v>1</v>
      </c>
      <c r="F257" s="115">
        <f t="shared" si="90"/>
        <v>1</v>
      </c>
      <c r="G257" s="115">
        <f t="shared" si="91"/>
        <v>1129097.218419469</v>
      </c>
      <c r="H257" s="115">
        <f t="shared" si="92"/>
        <v>1</v>
      </c>
      <c r="I257" s="115">
        <f t="shared" si="93"/>
        <v>1</v>
      </c>
      <c r="J257" s="115">
        <f t="shared" si="94"/>
        <v>3.9917275856935055E-7</v>
      </c>
      <c r="K257" s="115">
        <f t="shared" si="95"/>
        <v>0</v>
      </c>
      <c r="L257" s="115">
        <f t="shared" si="96"/>
        <v>0</v>
      </c>
      <c r="M257" s="111"/>
      <c r="N257" s="123">
        <f t="shared" si="84"/>
        <v>7.9100616502189702E-3</v>
      </c>
      <c r="O257" s="115">
        <f t="shared" si="97"/>
        <v>15393.907333476302</v>
      </c>
      <c r="P257" s="115">
        <f t="shared" si="98"/>
        <v>1</v>
      </c>
      <c r="Q257" s="115">
        <f t="shared" si="99"/>
        <v>1</v>
      </c>
      <c r="R257" s="115">
        <f t="shared" si="100"/>
        <v>12644.96106936041</v>
      </c>
      <c r="S257" s="115">
        <f t="shared" si="101"/>
        <v>10012.717084596057</v>
      </c>
      <c r="T257" s="115">
        <f t="shared" si="102"/>
        <v>16129.151988303729</v>
      </c>
      <c r="U257" s="115">
        <f t="shared" si="103"/>
        <v>1</v>
      </c>
      <c r="V257" s="115">
        <f t="shared" si="104"/>
        <v>0</v>
      </c>
      <c r="W257" s="115">
        <f t="shared" si="105"/>
        <v>1</v>
      </c>
      <c r="X257" s="115">
        <f t="shared" si="106"/>
        <v>1</v>
      </c>
      <c r="Y257" s="115">
        <f t="shared" si="107"/>
        <v>0</v>
      </c>
      <c r="Z257" s="115">
        <f t="shared" si="108"/>
        <v>1</v>
      </c>
      <c r="AA257" s="115">
        <f t="shared" si="85"/>
        <v>4.1057565219701682E-4</v>
      </c>
      <c r="AB257" s="115">
        <f t="shared" si="109"/>
        <v>0</v>
      </c>
      <c r="AC257" s="115">
        <f t="shared" si="110"/>
        <v>0</v>
      </c>
    </row>
    <row r="258" spans="2:29" s="105" customFormat="1">
      <c r="B258" s="106">
        <f t="shared" si="86"/>
        <v>-2.880000000000063</v>
      </c>
      <c r="C258" s="115">
        <f t="shared" si="87"/>
        <v>1.318256738556215E-3</v>
      </c>
      <c r="D258" s="115">
        <f t="shared" si="88"/>
        <v>1114839.804451277</v>
      </c>
      <c r="E258" s="115">
        <f t="shared" si="89"/>
        <v>1</v>
      </c>
      <c r="F258" s="115">
        <f t="shared" si="90"/>
        <v>1</v>
      </c>
      <c r="G258" s="115">
        <f t="shared" si="91"/>
        <v>1114873.5825470926</v>
      </c>
      <c r="H258" s="115">
        <f t="shared" si="92"/>
        <v>1</v>
      </c>
      <c r="I258" s="115">
        <f t="shared" si="93"/>
        <v>1</v>
      </c>
      <c r="J258" s="115">
        <f t="shared" si="94"/>
        <v>1.7314137332029767E-10</v>
      </c>
      <c r="K258" s="115">
        <f t="shared" si="95"/>
        <v>0</v>
      </c>
      <c r="L258" s="115">
        <f t="shared" si="96"/>
        <v>0</v>
      </c>
      <c r="M258" s="111"/>
      <c r="N258" s="123">
        <f t="shared" si="84"/>
        <v>8.2828513707868916E-3</v>
      </c>
      <c r="O258" s="115">
        <f t="shared" si="97"/>
        <v>15686.159495683496</v>
      </c>
      <c r="P258" s="115">
        <f t="shared" si="98"/>
        <v>1</v>
      </c>
      <c r="Q258" s="115">
        <f t="shared" si="99"/>
        <v>1</v>
      </c>
      <c r="R258" s="115">
        <f t="shared" si="100"/>
        <v>12921.059372705082</v>
      </c>
      <c r="S258" s="115">
        <f t="shared" si="101"/>
        <v>10231.300916388938</v>
      </c>
      <c r="T258" s="115">
        <f t="shared" si="102"/>
        <v>16481.301336808054</v>
      </c>
      <c r="U258" s="115">
        <f t="shared" si="103"/>
        <v>1</v>
      </c>
      <c r="V258" s="115">
        <f t="shared" si="104"/>
        <v>0</v>
      </c>
      <c r="W258" s="115">
        <f t="shared" si="105"/>
        <v>1</v>
      </c>
      <c r="X258" s="115">
        <f t="shared" si="106"/>
        <v>1</v>
      </c>
      <c r="Y258" s="115">
        <f t="shared" si="107"/>
        <v>0</v>
      </c>
      <c r="Z258" s="115">
        <f t="shared" si="108"/>
        <v>1</v>
      </c>
      <c r="AA258" s="115">
        <f t="shared" si="85"/>
        <v>4.6117018464749565E-4</v>
      </c>
      <c r="AB258" s="115">
        <f t="shared" si="109"/>
        <v>0</v>
      </c>
      <c r="AC258" s="115">
        <f t="shared" si="110"/>
        <v>0</v>
      </c>
    </row>
    <row r="259" spans="2:29" s="105" customFormat="1">
      <c r="B259" s="106">
        <f t="shared" si="86"/>
        <v>-2.8600000000000629</v>
      </c>
      <c r="C259" s="115">
        <f t="shared" si="87"/>
        <v>1.3803842646026834E-3</v>
      </c>
      <c r="D259" s="115">
        <f t="shared" si="88"/>
        <v>1102268.7627861614</v>
      </c>
      <c r="E259" s="115">
        <f t="shared" si="89"/>
        <v>1</v>
      </c>
      <c r="F259" s="115">
        <f t="shared" si="90"/>
        <v>1</v>
      </c>
      <c r="G259" s="115">
        <f t="shared" si="91"/>
        <v>1100690.6706177827</v>
      </c>
      <c r="H259" s="115">
        <f t="shared" si="92"/>
        <v>1</v>
      </c>
      <c r="I259" s="115">
        <f t="shared" si="93"/>
        <v>1</v>
      </c>
      <c r="J259" s="115">
        <f t="shared" si="94"/>
        <v>3.8715109494633927E-7</v>
      </c>
      <c r="K259" s="115">
        <f t="shared" si="95"/>
        <v>0</v>
      </c>
      <c r="L259" s="115">
        <f t="shared" si="96"/>
        <v>0</v>
      </c>
      <c r="M259" s="111"/>
      <c r="N259" s="123">
        <f t="shared" si="84"/>
        <v>8.6732101296134786E-3</v>
      </c>
      <c r="O259" s="115">
        <f t="shared" si="97"/>
        <v>15985.220173740723</v>
      </c>
      <c r="P259" s="115">
        <f t="shared" si="98"/>
        <v>1</v>
      </c>
      <c r="Q259" s="115">
        <f t="shared" si="99"/>
        <v>1</v>
      </c>
      <c r="R259" s="115">
        <f t="shared" si="100"/>
        <v>13203.115713988016</v>
      </c>
      <c r="S259" s="115">
        <f t="shared" si="101"/>
        <v>10448.437909992979</v>
      </c>
      <c r="T259" s="115">
        <f t="shared" si="102"/>
        <v>16837.22421647748</v>
      </c>
      <c r="U259" s="115">
        <f t="shared" si="103"/>
        <v>1</v>
      </c>
      <c r="V259" s="115">
        <f t="shared" si="104"/>
        <v>0</v>
      </c>
      <c r="W259" s="115">
        <f t="shared" si="105"/>
        <v>1</v>
      </c>
      <c r="X259" s="115">
        <f t="shared" si="106"/>
        <v>1</v>
      </c>
      <c r="Y259" s="115">
        <f t="shared" si="107"/>
        <v>0</v>
      </c>
      <c r="Z259" s="115">
        <f t="shared" si="108"/>
        <v>1</v>
      </c>
      <c r="AA259" s="115">
        <f t="shared" si="85"/>
        <v>5.0858696992137911E-4</v>
      </c>
      <c r="AB259" s="115">
        <f t="shared" si="109"/>
        <v>0</v>
      </c>
      <c r="AC259" s="115">
        <f t="shared" si="110"/>
        <v>0</v>
      </c>
    </row>
    <row r="260" spans="2:29" s="105" customFormat="1">
      <c r="B260" s="106">
        <f t="shared" si="86"/>
        <v>-2.8400000000000629</v>
      </c>
      <c r="C260" s="115">
        <f t="shared" si="87"/>
        <v>1.4454397707457179E-3</v>
      </c>
      <c r="D260" s="115">
        <f t="shared" si="88"/>
        <v>1089744.0353075506</v>
      </c>
      <c r="E260" s="115">
        <f t="shared" si="89"/>
        <v>1</v>
      </c>
      <c r="F260" s="115">
        <f t="shared" si="90"/>
        <v>1</v>
      </c>
      <c r="G260" s="115">
        <f t="shared" si="91"/>
        <v>1086572.8860813966</v>
      </c>
      <c r="H260" s="115">
        <f t="shared" si="92"/>
        <v>1</v>
      </c>
      <c r="I260" s="115">
        <f t="shared" si="93"/>
        <v>1</v>
      </c>
      <c r="J260" s="115">
        <f t="shared" si="94"/>
        <v>1.6018369580535696E-6</v>
      </c>
      <c r="K260" s="115">
        <f t="shared" si="95"/>
        <v>0</v>
      </c>
      <c r="L260" s="115">
        <f t="shared" si="96"/>
        <v>0</v>
      </c>
      <c r="M260" s="111"/>
      <c r="N260" s="123">
        <f t="shared" si="84"/>
        <v>9.0819659299625245E-3</v>
      </c>
      <c r="O260" s="115">
        <f t="shared" si="97"/>
        <v>16291.255865514793</v>
      </c>
      <c r="P260" s="115">
        <f t="shared" si="98"/>
        <v>1</v>
      </c>
      <c r="Q260" s="115">
        <f t="shared" si="99"/>
        <v>1</v>
      </c>
      <c r="R260" s="115">
        <f t="shared" si="100"/>
        <v>13490.381739471541</v>
      </c>
      <c r="S260" s="115">
        <f t="shared" si="101"/>
        <v>10664.03366340627</v>
      </c>
      <c r="T260" s="115">
        <f t="shared" si="102"/>
        <v>17196.279058300064</v>
      </c>
      <c r="U260" s="115">
        <f t="shared" si="103"/>
        <v>1</v>
      </c>
      <c r="V260" s="115">
        <f t="shared" si="104"/>
        <v>0</v>
      </c>
      <c r="W260" s="115">
        <f t="shared" si="105"/>
        <v>1</v>
      </c>
      <c r="X260" s="115">
        <f t="shared" si="106"/>
        <v>1</v>
      </c>
      <c r="Y260" s="115">
        <f t="shared" si="107"/>
        <v>0</v>
      </c>
      <c r="Z260" s="115">
        <f t="shared" si="108"/>
        <v>1</v>
      </c>
      <c r="AA260" s="115">
        <f t="shared" si="85"/>
        <v>5.5130662109643177E-4</v>
      </c>
      <c r="AB260" s="115">
        <f t="shared" si="109"/>
        <v>0</v>
      </c>
      <c r="AC260" s="115">
        <f t="shared" si="110"/>
        <v>0</v>
      </c>
    </row>
    <row r="261" spans="2:29" s="105" customFormat="1">
      <c r="B261" s="106">
        <f t="shared" si="86"/>
        <v>-2.8200000000000629</v>
      </c>
      <c r="C261" s="115">
        <f t="shared" si="87"/>
        <v>1.5135612484359882E-3</v>
      </c>
      <c r="D261" s="115">
        <f t="shared" si="88"/>
        <v>1077266.9442769533</v>
      </c>
      <c r="E261" s="115">
        <f t="shared" si="89"/>
        <v>1</v>
      </c>
      <c r="F261" s="115">
        <f t="shared" si="90"/>
        <v>1</v>
      </c>
      <c r="G261" s="115">
        <f t="shared" si="91"/>
        <v>1072544.4865665995</v>
      </c>
      <c r="H261" s="115">
        <f t="shared" si="92"/>
        <v>1</v>
      </c>
      <c r="I261" s="115">
        <f t="shared" si="93"/>
        <v>1</v>
      </c>
      <c r="J261" s="115">
        <f t="shared" si="94"/>
        <v>3.640536842632497E-6</v>
      </c>
      <c r="K261" s="115">
        <f t="shared" si="95"/>
        <v>0</v>
      </c>
      <c r="L261" s="115">
        <f t="shared" si="96"/>
        <v>0</v>
      </c>
      <c r="M261" s="111"/>
      <c r="N261" s="123">
        <f t="shared" si="84"/>
        <v>9.5099857976893923E-3</v>
      </c>
      <c r="O261" s="115">
        <f t="shared" si="97"/>
        <v>16604.437035064744</v>
      </c>
      <c r="P261" s="115">
        <f t="shared" si="98"/>
        <v>1</v>
      </c>
      <c r="Q261" s="115">
        <f t="shared" si="99"/>
        <v>1</v>
      </c>
      <c r="R261" s="115">
        <f t="shared" si="100"/>
        <v>13782.069786146949</v>
      </c>
      <c r="S261" s="115">
        <f t="shared" si="101"/>
        <v>10878.117042776425</v>
      </c>
      <c r="T261" s="115">
        <f t="shared" si="102"/>
        <v>17557.87225111766</v>
      </c>
      <c r="U261" s="115">
        <f t="shared" si="103"/>
        <v>1</v>
      </c>
      <c r="V261" s="115">
        <f t="shared" si="104"/>
        <v>0</v>
      </c>
      <c r="W261" s="115">
        <f t="shared" si="105"/>
        <v>1</v>
      </c>
      <c r="X261" s="115">
        <f t="shared" si="106"/>
        <v>1</v>
      </c>
      <c r="Y261" s="115">
        <f t="shared" si="107"/>
        <v>0</v>
      </c>
      <c r="Z261" s="115">
        <f t="shared" si="108"/>
        <v>1</v>
      </c>
      <c r="AA261" s="115">
        <f t="shared" si="85"/>
        <v>5.8795237020192054E-4</v>
      </c>
      <c r="AB261" s="115">
        <f t="shared" si="109"/>
        <v>0</v>
      </c>
      <c r="AC261" s="115">
        <f t="shared" si="110"/>
        <v>0</v>
      </c>
    </row>
    <row r="262" spans="2:29" s="105" customFormat="1">
      <c r="B262" s="106">
        <f t="shared" si="86"/>
        <v>-2.8000000000000629</v>
      </c>
      <c r="C262" s="115">
        <f t="shared" si="87"/>
        <v>1.5848931924608827E-3</v>
      </c>
      <c r="D262" s="115">
        <f t="shared" si="88"/>
        <v>1064838.8024001482</v>
      </c>
      <c r="E262" s="115">
        <f t="shared" si="89"/>
        <v>1</v>
      </c>
      <c r="F262" s="115">
        <f t="shared" si="90"/>
        <v>1</v>
      </c>
      <c r="G262" s="115">
        <f t="shared" si="91"/>
        <v>1058629.300713141</v>
      </c>
      <c r="H262" s="115">
        <f t="shared" si="92"/>
        <v>1</v>
      </c>
      <c r="I262" s="115">
        <f t="shared" si="93"/>
        <v>1</v>
      </c>
      <c r="J262" s="115">
        <f t="shared" si="94"/>
        <v>6.4513871522047971E-6</v>
      </c>
      <c r="K262" s="115">
        <f t="shared" si="95"/>
        <v>0</v>
      </c>
      <c r="L262" s="115">
        <f t="shared" si="96"/>
        <v>0</v>
      </c>
      <c r="M262" s="111"/>
      <c r="N262" s="123">
        <f t="shared" si="84"/>
        <v>9.9581776203191662E-3</v>
      </c>
      <c r="O262" s="115">
        <f t="shared" si="97"/>
        <v>16924.938194611794</v>
      </c>
      <c r="P262" s="115">
        <f t="shared" si="98"/>
        <v>1</v>
      </c>
      <c r="Q262" s="115">
        <f t="shared" si="99"/>
        <v>1</v>
      </c>
      <c r="R262" s="115">
        <f t="shared" si="100"/>
        <v>14077.370990707528</v>
      </c>
      <c r="S262" s="115">
        <f t="shared" si="101"/>
        <v>11090.848090761059</v>
      </c>
      <c r="T262" s="115">
        <f t="shared" si="102"/>
        <v>17921.47553585787</v>
      </c>
      <c r="U262" s="115">
        <f t="shared" si="103"/>
        <v>1</v>
      </c>
      <c r="V262" s="115">
        <f t="shared" si="104"/>
        <v>0</v>
      </c>
      <c r="W262" s="115">
        <f t="shared" si="105"/>
        <v>1</v>
      </c>
      <c r="X262" s="115">
        <f t="shared" si="106"/>
        <v>1</v>
      </c>
      <c r="Y262" s="115">
        <f t="shared" si="107"/>
        <v>0</v>
      </c>
      <c r="Z262" s="115">
        <f t="shared" si="108"/>
        <v>1</v>
      </c>
      <c r="AA262" s="115">
        <f t="shared" si="85"/>
        <v>6.1735712458011827E-4</v>
      </c>
      <c r="AB262" s="115">
        <f t="shared" si="109"/>
        <v>0</v>
      </c>
      <c r="AC262" s="115">
        <f t="shared" si="110"/>
        <v>0</v>
      </c>
    </row>
    <row r="263" spans="2:29" s="105" customFormat="1">
      <c r="B263" s="106">
        <f t="shared" si="86"/>
        <v>-2.7800000000000629</v>
      </c>
      <c r="C263" s="115">
        <f t="shared" si="87"/>
        <v>1.6595869074373189E-3</v>
      </c>
      <c r="D263" s="115">
        <f t="shared" si="88"/>
        <v>1052460.9122459814</v>
      </c>
      <c r="E263" s="115">
        <f t="shared" si="89"/>
        <v>1</v>
      </c>
      <c r="F263" s="115">
        <f t="shared" si="90"/>
        <v>1</v>
      </c>
      <c r="G263" s="115">
        <f t="shared" si="91"/>
        <v>1044850.4378710832</v>
      </c>
      <c r="H263" s="115">
        <f t="shared" si="92"/>
        <v>1</v>
      </c>
      <c r="I263" s="115">
        <f t="shared" si="93"/>
        <v>1</v>
      </c>
      <c r="J263" s="115">
        <f t="shared" si="94"/>
        <v>9.9341352383947627E-6</v>
      </c>
      <c r="K263" s="115">
        <f t="shared" si="95"/>
        <v>0</v>
      </c>
      <c r="L263" s="115">
        <f t="shared" si="96"/>
        <v>0</v>
      </c>
      <c r="M263" s="111"/>
      <c r="N263" s="123">
        <f t="shared" si="84"/>
        <v>1.042749207279777E-2</v>
      </c>
      <c r="O263" s="115">
        <f t="shared" si="97"/>
        <v>17252.937987513349</v>
      </c>
      <c r="P263" s="115">
        <f t="shared" si="98"/>
        <v>1</v>
      </c>
      <c r="Q263" s="115">
        <f t="shared" si="99"/>
        <v>1</v>
      </c>
      <c r="R263" s="115">
        <f t="shared" si="100"/>
        <v>14375.47481669099</v>
      </c>
      <c r="S263" s="115">
        <f t="shared" si="101"/>
        <v>11302.522883320993</v>
      </c>
      <c r="T263" s="115">
        <f t="shared" si="102"/>
        <v>18286.642658872937</v>
      </c>
      <c r="U263" s="115">
        <f t="shared" si="103"/>
        <v>1</v>
      </c>
      <c r="V263" s="115">
        <f t="shared" si="104"/>
        <v>0</v>
      </c>
      <c r="W263" s="115">
        <f t="shared" si="105"/>
        <v>1</v>
      </c>
      <c r="X263" s="115">
        <f t="shared" si="106"/>
        <v>1</v>
      </c>
      <c r="Y263" s="115">
        <f t="shared" si="107"/>
        <v>0</v>
      </c>
      <c r="Z263" s="115">
        <f t="shared" si="108"/>
        <v>1</v>
      </c>
      <c r="AA263" s="115">
        <f t="shared" si="85"/>
        <v>6.3861924866704387E-4</v>
      </c>
      <c r="AB263" s="115">
        <f t="shared" si="109"/>
        <v>0</v>
      </c>
      <c r="AC263" s="115">
        <f t="shared" si="110"/>
        <v>0</v>
      </c>
    </row>
    <row r="264" spans="2:29" s="105" customFormat="1">
      <c r="B264" s="106">
        <f t="shared" si="86"/>
        <v>-2.7600000000000628</v>
      </c>
      <c r="C264" s="115">
        <f t="shared" si="87"/>
        <v>1.7378008287491234E-3</v>
      </c>
      <c r="D264" s="115">
        <f t="shared" si="88"/>
        <v>1040134.5656670228</v>
      </c>
      <c r="E264" s="115">
        <f t="shared" si="89"/>
        <v>1</v>
      </c>
      <c r="F264" s="115">
        <f t="shared" si="90"/>
        <v>1</v>
      </c>
      <c r="G264" s="115">
        <f t="shared" si="91"/>
        <v>1031229.9922852505</v>
      </c>
      <c r="H264" s="115">
        <f t="shared" si="92"/>
        <v>1</v>
      </c>
      <c r="I264" s="115">
        <f t="shared" si="93"/>
        <v>1</v>
      </c>
      <c r="J264" s="115">
        <f t="shared" si="94"/>
        <v>1.3942707519463191E-5</v>
      </c>
      <c r="K264" s="115">
        <f t="shared" si="95"/>
        <v>0</v>
      </c>
      <c r="L264" s="115">
        <f t="shared" si="96"/>
        <v>0</v>
      </c>
      <c r="M264" s="111"/>
      <c r="N264" s="123">
        <f t="shared" si="84"/>
        <v>1.0918924634001001E-2</v>
      </c>
      <c r="O264" s="115">
        <f t="shared" si="97"/>
        <v>17588.619272217486</v>
      </c>
      <c r="P264" s="115">
        <f t="shared" si="98"/>
        <v>1</v>
      </c>
      <c r="Q264" s="115">
        <f t="shared" si="99"/>
        <v>1</v>
      </c>
      <c r="R264" s="115">
        <f t="shared" si="100"/>
        <v>14675.589388711549</v>
      </c>
      <c r="S264" s="115">
        <f t="shared" si="101"/>
        <v>11513.575081518889</v>
      </c>
      <c r="T264" s="115">
        <f t="shared" si="102"/>
        <v>18653.024823439111</v>
      </c>
      <c r="U264" s="115">
        <f t="shared" si="103"/>
        <v>1</v>
      </c>
      <c r="V264" s="115">
        <f t="shared" si="104"/>
        <v>0</v>
      </c>
      <c r="W264" s="115">
        <f t="shared" si="105"/>
        <v>1</v>
      </c>
      <c r="X264" s="115">
        <f t="shared" si="106"/>
        <v>1</v>
      </c>
      <c r="Y264" s="115">
        <f t="shared" si="107"/>
        <v>0</v>
      </c>
      <c r="Z264" s="115">
        <f t="shared" si="108"/>
        <v>1</v>
      </c>
      <c r="AA264" s="115">
        <f t="shared" si="85"/>
        <v>6.5114382858761928E-4</v>
      </c>
      <c r="AB264" s="115">
        <f t="shared" si="109"/>
        <v>0</v>
      </c>
      <c r="AC264" s="115">
        <f t="shared" si="110"/>
        <v>0</v>
      </c>
    </row>
    <row r="265" spans="2:29" s="105" customFormat="1">
      <c r="B265" s="106">
        <f t="shared" si="86"/>
        <v>-2.7400000000000628</v>
      </c>
      <c r="C265" s="115">
        <f t="shared" si="87"/>
        <v>1.8197008586097192E-3</v>
      </c>
      <c r="D265" s="115">
        <f t="shared" si="88"/>
        <v>1027861.0432225262</v>
      </c>
      <c r="E265" s="115">
        <f t="shared" si="89"/>
        <v>1</v>
      </c>
      <c r="F265" s="115">
        <f t="shared" si="90"/>
        <v>1</v>
      </c>
      <c r="G265" s="115">
        <f t="shared" si="91"/>
        <v>1017788.7444851454</v>
      </c>
      <c r="H265" s="115">
        <f t="shared" si="92"/>
        <v>1</v>
      </c>
      <c r="I265" s="115">
        <f t="shared" si="93"/>
        <v>1</v>
      </c>
      <c r="J265" s="115">
        <f t="shared" si="94"/>
        <v>1.8290697162656349E-5</v>
      </c>
      <c r="K265" s="115">
        <f t="shared" si="95"/>
        <v>0</v>
      </c>
      <c r="L265" s="115">
        <f t="shared" si="96"/>
        <v>0</v>
      </c>
      <c r="M265" s="111"/>
      <c r="N265" s="123">
        <f t="shared" si="84"/>
        <v>1.1433517698278665E-2</v>
      </c>
      <c r="O265" s="115">
        <f t="shared" si="97"/>
        <v>17932.169207173047</v>
      </c>
      <c r="P265" s="115">
        <f t="shared" si="98"/>
        <v>1</v>
      </c>
      <c r="Q265" s="115">
        <f t="shared" si="99"/>
        <v>1</v>
      </c>
      <c r="R265" s="115">
        <f t="shared" si="100"/>
        <v>14976.961978288</v>
      </c>
      <c r="S265" s="115">
        <f t="shared" si="101"/>
        <v>11724.574069710266</v>
      </c>
      <c r="T265" s="115">
        <f t="shared" si="102"/>
        <v>19020.384518069204</v>
      </c>
      <c r="U265" s="115">
        <f t="shared" si="103"/>
        <v>1</v>
      </c>
      <c r="V265" s="115">
        <f t="shared" si="104"/>
        <v>0</v>
      </c>
      <c r="W265" s="115">
        <f t="shared" si="105"/>
        <v>1</v>
      </c>
      <c r="X265" s="115">
        <f t="shared" si="106"/>
        <v>1</v>
      </c>
      <c r="Y265" s="115">
        <f t="shared" si="107"/>
        <v>0</v>
      </c>
      <c r="Z265" s="115">
        <f t="shared" si="108"/>
        <v>1</v>
      </c>
      <c r="AA265" s="115">
        <f t="shared" si="85"/>
        <v>6.5466715207276708E-4</v>
      </c>
      <c r="AB265" s="115">
        <f t="shared" si="109"/>
        <v>0</v>
      </c>
      <c r="AC265" s="115">
        <f t="shared" si="110"/>
        <v>0</v>
      </c>
    </row>
    <row r="266" spans="2:29" s="105" customFormat="1">
      <c r="B266" s="106">
        <f t="shared" si="86"/>
        <v>-2.7200000000000628</v>
      </c>
      <c r="C266" s="115">
        <f t="shared" si="87"/>
        <v>1.9054607179629702E-3</v>
      </c>
      <c r="D266" s="115">
        <f t="shared" si="88"/>
        <v>1015641.6136042684</v>
      </c>
      <c r="E266" s="115">
        <f t="shared" si="89"/>
        <v>1</v>
      </c>
      <c r="F266" s="115">
        <f t="shared" si="90"/>
        <v>1</v>
      </c>
      <c r="G266" s="115">
        <f t="shared" si="91"/>
        <v>1004545.8636860441</v>
      </c>
      <c r="H266" s="115">
        <f t="shared" si="92"/>
        <v>1</v>
      </c>
      <c r="I266" s="115">
        <f t="shared" si="93"/>
        <v>1</v>
      </c>
      <c r="J266" s="115">
        <f t="shared" si="94"/>
        <v>2.275974115345309E-5</v>
      </c>
      <c r="K266" s="115">
        <f t="shared" si="95"/>
        <v>0</v>
      </c>
      <c r="L266" s="115">
        <f t="shared" si="96"/>
        <v>0</v>
      </c>
      <c r="M266" s="111"/>
      <c r="N266" s="123">
        <f t="shared" si="84"/>
        <v>1.19723627865128E-2</v>
      </c>
      <c r="O266" s="115">
        <f t="shared" si="97"/>
        <v>18283.779336668169</v>
      </c>
      <c r="P266" s="115">
        <f t="shared" si="98"/>
        <v>1</v>
      </c>
      <c r="Q266" s="115">
        <f t="shared" si="99"/>
        <v>1</v>
      </c>
      <c r="R266" s="115">
        <f t="shared" si="100"/>
        <v>15278.898980560427</v>
      </c>
      <c r="S266" s="115">
        <f t="shared" si="101"/>
        <v>11936.219723090579</v>
      </c>
      <c r="T266" s="115">
        <f t="shared" si="102"/>
        <v>19388.607359376459</v>
      </c>
      <c r="U266" s="115">
        <f t="shared" si="103"/>
        <v>1</v>
      </c>
      <c r="V266" s="115">
        <f t="shared" si="104"/>
        <v>0</v>
      </c>
      <c r="W266" s="115">
        <f t="shared" si="105"/>
        <v>1</v>
      </c>
      <c r="X266" s="115">
        <f t="shared" si="106"/>
        <v>1</v>
      </c>
      <c r="Y266" s="115">
        <f t="shared" si="107"/>
        <v>0</v>
      </c>
      <c r="Z266" s="115">
        <f t="shared" si="108"/>
        <v>1</v>
      </c>
      <c r="AA266" s="115">
        <f t="shared" si="85"/>
        <v>6.4926324699516832E-4</v>
      </c>
      <c r="AB266" s="115">
        <f t="shared" si="109"/>
        <v>0</v>
      </c>
      <c r="AC266" s="115">
        <f t="shared" si="110"/>
        <v>0</v>
      </c>
    </row>
    <row r="267" spans="2:29" s="105" customFormat="1">
      <c r="B267" s="106">
        <f t="shared" si="86"/>
        <v>-2.7000000000000628</v>
      </c>
      <c r="C267" s="115">
        <f t="shared" si="87"/>
        <v>1.995262314968591E-3</v>
      </c>
      <c r="D267" s="115">
        <f t="shared" si="88"/>
        <v>1003477.5330656909</v>
      </c>
      <c r="E267" s="115">
        <f t="shared" si="89"/>
        <v>1</v>
      </c>
      <c r="F267" s="115">
        <f t="shared" si="90"/>
        <v>1</v>
      </c>
      <c r="G267" s="115">
        <f t="shared" si="91"/>
        <v>991518.61601370829</v>
      </c>
      <c r="H267" s="115">
        <f t="shared" si="92"/>
        <v>1</v>
      </c>
      <c r="I267" s="115">
        <f t="shared" si="93"/>
        <v>1</v>
      </c>
      <c r="J267" s="115">
        <f t="shared" si="94"/>
        <v>2.7110567063307944E-5</v>
      </c>
      <c r="K267" s="115">
        <f t="shared" si="95"/>
        <v>0</v>
      </c>
      <c r="L267" s="115">
        <f t="shared" si="96"/>
        <v>0</v>
      </c>
      <c r="M267" s="111"/>
      <c r="N267" s="123">
        <f t="shared" si="84"/>
        <v>1.2536602861379779E-2</v>
      </c>
      <c r="O267" s="115">
        <f t="shared" si="97"/>
        <v>18643.645677566503</v>
      </c>
      <c r="P267" s="115">
        <f t="shared" si="98"/>
        <v>1</v>
      </c>
      <c r="Q267" s="115">
        <f t="shared" si="99"/>
        <v>1</v>
      </c>
      <c r="R267" s="115">
        <f t="shared" si="100"/>
        <v>15580.784755454473</v>
      </c>
      <c r="S267" s="115">
        <f t="shared" si="101"/>
        <v>12149.333994259925</v>
      </c>
      <c r="T267" s="115">
        <f t="shared" si="102"/>
        <v>19757.711661523012</v>
      </c>
      <c r="U267" s="115">
        <f t="shared" si="103"/>
        <v>1</v>
      </c>
      <c r="V267" s="115">
        <f t="shared" si="104"/>
        <v>0</v>
      </c>
      <c r="W267" s="115">
        <f t="shared" si="105"/>
        <v>1</v>
      </c>
      <c r="X267" s="115">
        <f t="shared" si="106"/>
        <v>1</v>
      </c>
      <c r="Y267" s="115">
        <f t="shared" si="107"/>
        <v>0</v>
      </c>
      <c r="Z267" s="115">
        <f t="shared" si="108"/>
        <v>1</v>
      </c>
      <c r="AA267" s="115">
        <f t="shared" si="85"/>
        <v>6.3533248455504242E-4</v>
      </c>
      <c r="AB267" s="115">
        <f t="shared" si="109"/>
        <v>0</v>
      </c>
      <c r="AC267" s="115">
        <f t="shared" si="110"/>
        <v>0</v>
      </c>
    </row>
    <row r="268" spans="2:29" s="105" customFormat="1">
      <c r="B268" s="106">
        <f t="shared" si="86"/>
        <v>-2.6800000000000628</v>
      </c>
      <c r="C268" s="115">
        <f t="shared" si="87"/>
        <v>2.0892961308537367E-3</v>
      </c>
      <c r="D268" s="115">
        <f t="shared" si="88"/>
        <v>991370.04485491128</v>
      </c>
      <c r="E268" s="115">
        <f t="shared" si="89"/>
        <v>1</v>
      </c>
      <c r="F268" s="115">
        <f t="shared" si="90"/>
        <v>1</v>
      </c>
      <c r="G268" s="115">
        <f t="shared" si="91"/>
        <v>978722.08424263273</v>
      </c>
      <c r="H268" s="115">
        <f t="shared" si="92"/>
        <v>1</v>
      </c>
      <c r="I268" s="115">
        <f t="shared" si="93"/>
        <v>1</v>
      </c>
      <c r="J268" s="115">
        <f t="shared" si="94"/>
        <v>3.1096283321650959E-5</v>
      </c>
      <c r="K268" s="115">
        <f t="shared" si="95"/>
        <v>0</v>
      </c>
      <c r="L268" s="115">
        <f t="shared" si="96"/>
        <v>0</v>
      </c>
      <c r="M268" s="111"/>
      <c r="N268" s="123">
        <f t="shared" si="84"/>
        <v>1.3127434751727356E-2</v>
      </c>
      <c r="O268" s="115">
        <f t="shared" si="97"/>
        <v>19011.96880691047</v>
      </c>
      <c r="P268" s="115">
        <f t="shared" si="98"/>
        <v>1</v>
      </c>
      <c r="Q268" s="115">
        <f t="shared" si="99"/>
        <v>1</v>
      </c>
      <c r="R268" s="115">
        <f t="shared" si="100"/>
        <v>15882.098777199173</v>
      </c>
      <c r="S268" s="115">
        <f t="shared" si="101"/>
        <v>12364.849639182512</v>
      </c>
      <c r="T268" s="115">
        <f t="shared" si="102"/>
        <v>20127.855528304633</v>
      </c>
      <c r="U268" s="115">
        <f t="shared" si="103"/>
        <v>1</v>
      </c>
      <c r="V268" s="115">
        <f t="shared" si="104"/>
        <v>0</v>
      </c>
      <c r="W268" s="115">
        <f t="shared" si="105"/>
        <v>1</v>
      </c>
      <c r="X268" s="115">
        <f t="shared" si="106"/>
        <v>1</v>
      </c>
      <c r="Y268" s="115">
        <f t="shared" si="107"/>
        <v>0</v>
      </c>
      <c r="Z268" s="115">
        <f t="shared" si="108"/>
        <v>1</v>
      </c>
      <c r="AA268" s="115">
        <f t="shared" si="85"/>
        <v>6.1357338338933901E-4</v>
      </c>
      <c r="AB268" s="115">
        <f t="shared" si="109"/>
        <v>0</v>
      </c>
      <c r="AC268" s="115">
        <f t="shared" si="110"/>
        <v>0</v>
      </c>
    </row>
    <row r="269" spans="2:29" s="105" customFormat="1">
      <c r="B269" s="106">
        <f t="shared" si="86"/>
        <v>-2.6600000000000628</v>
      </c>
      <c r="C269" s="115">
        <f t="shared" si="87"/>
        <v>2.187761623949235E-3</v>
      </c>
      <c r="D269" s="115">
        <f t="shared" si="88"/>
        <v>979320.37865206809</v>
      </c>
      <c r="E269" s="115">
        <f t="shared" si="89"/>
        <v>1</v>
      </c>
      <c r="F269" s="115">
        <f t="shared" si="90"/>
        <v>1</v>
      </c>
      <c r="G269" s="115">
        <f t="shared" si="91"/>
        <v>966168.90544505278</v>
      </c>
      <c r="H269" s="115">
        <f t="shared" si="92"/>
        <v>1</v>
      </c>
      <c r="I269" s="115">
        <f t="shared" si="93"/>
        <v>1</v>
      </c>
      <c r="J269" s="115">
        <f t="shared" si="94"/>
        <v>3.4477277779649647E-5</v>
      </c>
      <c r="K269" s="115">
        <f t="shared" si="95"/>
        <v>0</v>
      </c>
      <c r="L269" s="115">
        <f t="shared" si="96"/>
        <v>0</v>
      </c>
      <c r="M269" s="111"/>
      <c r="N269" s="123">
        <f t="shared" si="84"/>
        <v>1.3746111691209185E-2</v>
      </c>
      <c r="O269" s="115">
        <f t="shared" si="97"/>
        <v>19388.953950355452</v>
      </c>
      <c r="P269" s="115">
        <f t="shared" si="98"/>
        <v>1</v>
      </c>
      <c r="Q269" s="115">
        <f t="shared" si="99"/>
        <v>1</v>
      </c>
      <c r="R269" s="115">
        <f t="shared" si="100"/>
        <v>16182.430635882753</v>
      </c>
      <c r="S269" s="115">
        <f t="shared" si="101"/>
        <v>12583.796508291054</v>
      </c>
      <c r="T269" s="115">
        <f t="shared" si="102"/>
        <v>20499.341351546755</v>
      </c>
      <c r="U269" s="115">
        <f t="shared" si="103"/>
        <v>1</v>
      </c>
      <c r="V269" s="115">
        <f t="shared" si="104"/>
        <v>0</v>
      </c>
      <c r="W269" s="115">
        <f t="shared" si="105"/>
        <v>1</v>
      </c>
      <c r="X269" s="115">
        <f t="shared" si="106"/>
        <v>1</v>
      </c>
      <c r="Y269" s="115">
        <f t="shared" si="107"/>
        <v>0</v>
      </c>
      <c r="Z269" s="115">
        <f t="shared" si="108"/>
        <v>1</v>
      </c>
      <c r="AA269" s="115">
        <f t="shared" si="85"/>
        <v>5.8493977073130032E-4</v>
      </c>
      <c r="AB269" s="115">
        <f t="shared" si="109"/>
        <v>0</v>
      </c>
      <c r="AC269" s="115">
        <f t="shared" si="110"/>
        <v>0</v>
      </c>
    </row>
    <row r="270" spans="2:29" s="105" customFormat="1">
      <c r="B270" s="106">
        <f t="shared" si="86"/>
        <v>-2.6400000000000627</v>
      </c>
      <c r="C270" s="115">
        <f t="shared" si="87"/>
        <v>2.2908676527674402E-3</v>
      </c>
      <c r="D270" s="115">
        <f t="shared" si="88"/>
        <v>967329.75001155341</v>
      </c>
      <c r="E270" s="115">
        <f t="shared" si="89"/>
        <v>1</v>
      </c>
      <c r="F270" s="115">
        <f t="shared" si="90"/>
        <v>1</v>
      </c>
      <c r="G270" s="115">
        <f t="shared" si="91"/>
        <v>953869.03345108358</v>
      </c>
      <c r="H270" s="115">
        <f t="shared" si="92"/>
        <v>1</v>
      </c>
      <c r="I270" s="115">
        <f t="shared" si="93"/>
        <v>1</v>
      </c>
      <c r="J270" s="115">
        <f t="shared" si="94"/>
        <v>3.703689584882488E-5</v>
      </c>
      <c r="K270" s="115">
        <f t="shared" si="95"/>
        <v>0</v>
      </c>
      <c r="L270" s="115">
        <f t="shared" si="96"/>
        <v>0</v>
      </c>
      <c r="M270" s="111"/>
      <c r="N270" s="123">
        <f t="shared" si="84"/>
        <v>1.4393945976561366E-2</v>
      </c>
      <c r="O270" s="115">
        <f t="shared" si="97"/>
        <v>19774.811071398708</v>
      </c>
      <c r="P270" s="115">
        <f t="shared" si="98"/>
        <v>1</v>
      </c>
      <c r="Q270" s="115">
        <f t="shared" si="99"/>
        <v>1</v>
      </c>
      <c r="R270" s="115">
        <f t="shared" si="100"/>
        <v>16481.492554870576</v>
      </c>
      <c r="S270" s="115">
        <f t="shared" si="101"/>
        <v>12807.28590185414</v>
      </c>
      <c r="T270" s="115">
        <f t="shared" si="102"/>
        <v>20872.617684614597</v>
      </c>
      <c r="U270" s="115">
        <f t="shared" si="103"/>
        <v>1</v>
      </c>
      <c r="V270" s="115">
        <f t="shared" si="104"/>
        <v>0</v>
      </c>
      <c r="W270" s="115">
        <f t="shared" si="105"/>
        <v>1</v>
      </c>
      <c r="X270" s="115">
        <f t="shared" si="106"/>
        <v>1</v>
      </c>
      <c r="Y270" s="115">
        <f t="shared" si="107"/>
        <v>0</v>
      </c>
      <c r="Z270" s="115">
        <f t="shared" si="108"/>
        <v>1</v>
      </c>
      <c r="AA270" s="115">
        <f t="shared" si="85"/>
        <v>5.5058630085676945E-4</v>
      </c>
      <c r="AB270" s="115">
        <f t="shared" si="109"/>
        <v>0</v>
      </c>
      <c r="AC270" s="115">
        <f t="shared" si="110"/>
        <v>0</v>
      </c>
    </row>
    <row r="271" spans="2:29" s="105" customFormat="1">
      <c r="B271" s="106">
        <f t="shared" si="86"/>
        <v>-2.6200000000000627</v>
      </c>
      <c r="C271" s="115">
        <f t="shared" si="87"/>
        <v>2.3988329190191434E-3</v>
      </c>
      <c r="D271" s="115">
        <f t="shared" si="88"/>
        <v>955399.35980958305</v>
      </c>
      <c r="E271" s="115">
        <f t="shared" si="89"/>
        <v>1</v>
      </c>
      <c r="F271" s="115">
        <f t="shared" si="90"/>
        <v>1</v>
      </c>
      <c r="G271" s="115">
        <f t="shared" si="91"/>
        <v>941829.53328983637</v>
      </c>
      <c r="H271" s="115">
        <f t="shared" si="92"/>
        <v>1</v>
      </c>
      <c r="I271" s="115">
        <f t="shared" si="93"/>
        <v>1</v>
      </c>
      <c r="J271" s="115">
        <f t="shared" si="94"/>
        <v>3.8596911765981076E-5</v>
      </c>
      <c r="K271" s="115">
        <f t="shared" si="95"/>
        <v>0</v>
      </c>
      <c r="L271" s="115">
        <f t="shared" si="96"/>
        <v>0</v>
      </c>
      <c r="M271" s="111"/>
      <c r="N271" s="123">
        <f t="shared" si="84"/>
        <v>1.5072311751159801E-2</v>
      </c>
      <c r="O271" s="115">
        <f t="shared" si="97"/>
        <v>20169.754961362352</v>
      </c>
      <c r="P271" s="115">
        <f t="shared" si="98"/>
        <v>1</v>
      </c>
      <c r="Q271" s="115">
        <f t="shared" si="99"/>
        <v>1</v>
      </c>
      <c r="R271" s="115">
        <f t="shared" si="100"/>
        <v>16779.129218012342</v>
      </c>
      <c r="S271" s="115">
        <f t="shared" si="101"/>
        <v>13036.493526688799</v>
      </c>
      <c r="T271" s="115">
        <f t="shared" si="102"/>
        <v>21248.278537005164</v>
      </c>
      <c r="U271" s="115">
        <f t="shared" si="103"/>
        <v>1</v>
      </c>
      <c r="V271" s="115">
        <f t="shared" si="104"/>
        <v>0</v>
      </c>
      <c r="W271" s="115">
        <f t="shared" si="105"/>
        <v>1</v>
      </c>
      <c r="X271" s="115">
        <f t="shared" si="106"/>
        <v>1</v>
      </c>
      <c r="Y271" s="115">
        <f t="shared" si="107"/>
        <v>0</v>
      </c>
      <c r="Z271" s="115">
        <f t="shared" si="108"/>
        <v>1</v>
      </c>
      <c r="AA271" s="115">
        <f t="shared" si="85"/>
        <v>5.1180595099821924E-4</v>
      </c>
      <c r="AB271" s="115">
        <f t="shared" si="109"/>
        <v>0</v>
      </c>
      <c r="AC271" s="115">
        <f t="shared" si="110"/>
        <v>0</v>
      </c>
    </row>
    <row r="272" spans="2:29" s="105" customFormat="1">
      <c r="B272" s="106">
        <f t="shared" si="86"/>
        <v>-2.6000000000000627</v>
      </c>
      <c r="C272" s="115">
        <f t="shared" si="87"/>
        <v>2.5118864315092164E-3</v>
      </c>
      <c r="D272" s="115">
        <f t="shared" si="88"/>
        <v>943530.39369768451</v>
      </c>
      <c r="E272" s="115">
        <f t="shared" si="89"/>
        <v>1</v>
      </c>
      <c r="F272" s="115">
        <f t="shared" si="90"/>
        <v>1</v>
      </c>
      <c r="G272" s="115">
        <f t="shared" si="91"/>
        <v>930054.4147909875</v>
      </c>
      <c r="H272" s="115">
        <f t="shared" si="92"/>
        <v>1</v>
      </c>
      <c r="I272" s="115">
        <f t="shared" si="93"/>
        <v>1</v>
      </c>
      <c r="J272" s="115">
        <f t="shared" si="94"/>
        <v>3.9031705206674021E-5</v>
      </c>
      <c r="K272" s="115">
        <f t="shared" si="95"/>
        <v>0</v>
      </c>
      <c r="L272" s="115">
        <f t="shared" si="96"/>
        <v>0</v>
      </c>
      <c r="M272" s="111"/>
      <c r="N272" s="123">
        <f t="shared" si="84"/>
        <v>1.5782647919762471E-2</v>
      </c>
      <c r="O272" s="115">
        <f t="shared" si="97"/>
        <v>20574.005330088097</v>
      </c>
      <c r="P272" s="115">
        <f t="shared" si="98"/>
        <v>1</v>
      </c>
      <c r="Q272" s="115">
        <f t="shared" si="99"/>
        <v>1</v>
      </c>
      <c r="R272" s="115">
        <f t="shared" si="100"/>
        <v>17075.32483008226</v>
      </c>
      <c r="S272" s="115">
        <f t="shared" si="101"/>
        <v>13272.641593856102</v>
      </c>
      <c r="T272" s="115">
        <f t="shared" si="102"/>
        <v>21627.060200863703</v>
      </c>
      <c r="U272" s="115">
        <f t="shared" si="103"/>
        <v>1</v>
      </c>
      <c r="V272" s="115">
        <f t="shared" si="104"/>
        <v>0</v>
      </c>
      <c r="W272" s="115">
        <f t="shared" si="105"/>
        <v>1</v>
      </c>
      <c r="X272" s="115">
        <f t="shared" si="106"/>
        <v>1</v>
      </c>
      <c r="Y272" s="115">
        <f t="shared" si="107"/>
        <v>0</v>
      </c>
      <c r="Z272" s="115">
        <f t="shared" si="108"/>
        <v>1</v>
      </c>
      <c r="AA272" s="115">
        <f t="shared" si="85"/>
        <v>4.6996348131812457E-4</v>
      </c>
      <c r="AB272" s="115">
        <f t="shared" si="109"/>
        <v>0</v>
      </c>
      <c r="AC272" s="115">
        <f t="shared" si="110"/>
        <v>0</v>
      </c>
    </row>
    <row r="273" spans="2:29" s="105" customFormat="1">
      <c r="B273" s="106">
        <f t="shared" si="86"/>
        <v>-2.5800000000000627</v>
      </c>
      <c r="C273" s="115">
        <f t="shared" si="87"/>
        <v>2.6302679918950005E-3</v>
      </c>
      <c r="D273" s="115">
        <f t="shared" si="88"/>
        <v>931724.02156256407</v>
      </c>
      <c r="E273" s="115">
        <f t="shared" si="89"/>
        <v>1</v>
      </c>
      <c r="F273" s="115">
        <f t="shared" si="90"/>
        <v>1</v>
      </c>
      <c r="G273" s="115">
        <f t="shared" si="91"/>
        <v>918544.51225319924</v>
      </c>
      <c r="H273" s="115">
        <f t="shared" si="92"/>
        <v>1</v>
      </c>
      <c r="I273" s="115">
        <f t="shared" si="93"/>
        <v>1</v>
      </c>
      <c r="J273" s="115">
        <f t="shared" si="94"/>
        <v>3.8280029196633426E-5</v>
      </c>
      <c r="K273" s="115">
        <f t="shared" si="95"/>
        <v>0</v>
      </c>
      <c r="L273" s="115">
        <f t="shared" si="96"/>
        <v>0</v>
      </c>
      <c r="M273" s="111"/>
      <c r="N273" s="123">
        <f t="shared" si="84"/>
        <v>1.6526461200619423E-2</v>
      </c>
      <c r="O273" s="115">
        <f t="shared" si="97"/>
        <v>20987.786897298494</v>
      </c>
      <c r="P273" s="115">
        <f t="shared" si="98"/>
        <v>1</v>
      </c>
      <c r="Q273" s="115">
        <f t="shared" si="99"/>
        <v>1</v>
      </c>
      <c r="R273" s="115">
        <f t="shared" si="100"/>
        <v>17370.207453220912</v>
      </c>
      <c r="S273" s="115">
        <f t="shared" si="101"/>
        <v>13516.980567220466</v>
      </c>
      <c r="T273" s="115">
        <f t="shared" si="102"/>
        <v>22009.835770003989</v>
      </c>
      <c r="U273" s="115">
        <f t="shared" si="103"/>
        <v>1</v>
      </c>
      <c r="V273" s="115">
        <f t="shared" si="104"/>
        <v>0</v>
      </c>
      <c r="W273" s="115">
        <f t="shared" si="105"/>
        <v>1</v>
      </c>
      <c r="X273" s="115">
        <f t="shared" si="106"/>
        <v>1</v>
      </c>
      <c r="Y273" s="115">
        <f t="shared" si="107"/>
        <v>0</v>
      </c>
      <c r="Z273" s="115">
        <f t="shared" si="108"/>
        <v>1</v>
      </c>
      <c r="AA273" s="115">
        <f t="shared" si="85"/>
        <v>4.2642894830490315E-4</v>
      </c>
      <c r="AB273" s="115">
        <f t="shared" si="109"/>
        <v>0</v>
      </c>
      <c r="AC273" s="115">
        <f t="shared" si="110"/>
        <v>0</v>
      </c>
    </row>
    <row r="274" spans="2:29" s="105" customFormat="1">
      <c r="B274" s="106">
        <f t="shared" si="86"/>
        <v>-2.5600000000000627</v>
      </c>
      <c r="C274" s="115">
        <f t="shared" si="87"/>
        <v>2.7542287033377666E-3</v>
      </c>
      <c r="D274" s="115">
        <f t="shared" si="88"/>
        <v>919981.39699285291</v>
      </c>
      <c r="E274" s="115">
        <f t="shared" si="89"/>
        <v>1</v>
      </c>
      <c r="F274" s="115">
        <f t="shared" si="90"/>
        <v>1</v>
      </c>
      <c r="G274" s="115">
        <f t="shared" si="91"/>
        <v>907297.41651200189</v>
      </c>
      <c r="H274" s="115">
        <f t="shared" si="92"/>
        <v>1</v>
      </c>
      <c r="I274" s="115">
        <f t="shared" si="93"/>
        <v>1</v>
      </c>
      <c r="J274" s="115">
        <f t="shared" si="94"/>
        <v>3.6353318157714484E-5</v>
      </c>
      <c r="K274" s="115">
        <f t="shared" si="95"/>
        <v>0</v>
      </c>
      <c r="L274" s="115">
        <f t="shared" si="96"/>
        <v>0</v>
      </c>
      <c r="M274" s="111"/>
      <c r="N274" s="123">
        <f t="shared" si="84"/>
        <v>1.7305329321424139E-2</v>
      </c>
      <c r="O274" s="115">
        <f t="shared" si="97"/>
        <v>21411.329484575759</v>
      </c>
      <c r="P274" s="115">
        <f t="shared" si="98"/>
        <v>1</v>
      </c>
      <c r="Q274" s="115">
        <f t="shared" si="99"/>
        <v>1</v>
      </c>
      <c r="R274" s="115">
        <f t="shared" si="100"/>
        <v>17664.050763482388</v>
      </c>
      <c r="S274" s="115">
        <f t="shared" si="101"/>
        <v>13770.771016255288</v>
      </c>
      <c r="T274" s="115">
        <f t="shared" si="102"/>
        <v>22397.607545383489</v>
      </c>
      <c r="U274" s="115">
        <f t="shared" si="103"/>
        <v>1</v>
      </c>
      <c r="V274" s="115">
        <f t="shared" si="104"/>
        <v>0</v>
      </c>
      <c r="W274" s="115">
        <f t="shared" si="105"/>
        <v>1</v>
      </c>
      <c r="X274" s="115">
        <f t="shared" si="106"/>
        <v>1</v>
      </c>
      <c r="Y274" s="115">
        <f t="shared" si="107"/>
        <v>0</v>
      </c>
      <c r="Z274" s="115">
        <f t="shared" si="108"/>
        <v>1</v>
      </c>
      <c r="AA274" s="115">
        <f t="shared" si="85"/>
        <v>3.8251520761403213E-4</v>
      </c>
      <c r="AB274" s="115">
        <f t="shared" si="109"/>
        <v>0</v>
      </c>
      <c r="AC274" s="115">
        <f t="shared" si="110"/>
        <v>0</v>
      </c>
    </row>
    <row r="275" spans="2:29" s="105" customFormat="1">
      <c r="B275" s="106">
        <f t="shared" si="86"/>
        <v>-2.5400000000000627</v>
      </c>
      <c r="C275" s="115">
        <f t="shared" si="87"/>
        <v>2.8840315031261892E-3</v>
      </c>
      <c r="D275" s="115">
        <f t="shared" si="88"/>
        <v>908303.65675330267</v>
      </c>
      <c r="E275" s="115">
        <f t="shared" si="89"/>
        <v>1</v>
      </c>
      <c r="F275" s="115">
        <f t="shared" si="90"/>
        <v>1</v>
      </c>
      <c r="G275" s="115">
        <f t="shared" si="91"/>
        <v>896307.4648545183</v>
      </c>
      <c r="H275" s="115">
        <f t="shared" si="92"/>
        <v>1</v>
      </c>
      <c r="I275" s="115">
        <f t="shared" si="93"/>
        <v>1</v>
      </c>
      <c r="J275" s="115">
        <f t="shared" si="94"/>
        <v>3.3339643994561048E-5</v>
      </c>
      <c r="K275" s="115">
        <f t="shared" si="95"/>
        <v>0</v>
      </c>
      <c r="L275" s="115">
        <f t="shared" si="96"/>
        <v>0</v>
      </c>
      <c r="M275" s="111"/>
      <c r="N275" s="123">
        <f t="shared" si="84"/>
        <v>1.8120904365885527E-2</v>
      </c>
      <c r="O275" s="115">
        <f t="shared" si="97"/>
        <v>21844.868107907216</v>
      </c>
      <c r="P275" s="115">
        <f t="shared" si="98"/>
        <v>1</v>
      </c>
      <c r="Q275" s="115">
        <f t="shared" si="99"/>
        <v>1</v>
      </c>
      <c r="R275" s="115">
        <f t="shared" si="100"/>
        <v>17957.273449491207</v>
      </c>
      <c r="S275" s="115">
        <f t="shared" si="101"/>
        <v>14035.265950452111</v>
      </c>
      <c r="T275" s="115">
        <f t="shared" si="102"/>
        <v>22791.497538330434</v>
      </c>
      <c r="U275" s="115">
        <f t="shared" si="103"/>
        <v>1</v>
      </c>
      <c r="V275" s="115">
        <f t="shared" si="104"/>
        <v>0</v>
      </c>
      <c r="W275" s="115">
        <f t="shared" si="105"/>
        <v>1</v>
      </c>
      <c r="X275" s="115">
        <f t="shared" si="106"/>
        <v>1</v>
      </c>
      <c r="Y275" s="115">
        <f t="shared" si="107"/>
        <v>0</v>
      </c>
      <c r="Z275" s="115">
        <f t="shared" si="108"/>
        <v>1</v>
      </c>
      <c r="AA275" s="115">
        <f t="shared" si="85"/>
        <v>3.3942295527705665E-4</v>
      </c>
      <c r="AB275" s="115">
        <f t="shared" si="109"/>
        <v>0</v>
      </c>
      <c r="AC275" s="115">
        <f t="shared" si="110"/>
        <v>0</v>
      </c>
    </row>
    <row r="276" spans="2:29" s="105" customFormat="1">
      <c r="B276" s="106">
        <f t="shared" si="86"/>
        <v>-2.5200000000000626</v>
      </c>
      <c r="C276" s="115">
        <f t="shared" si="87"/>
        <v>3.0199517204015794E-3</v>
      </c>
      <c r="D276" s="115">
        <f t="shared" si="88"/>
        <v>896691.92026686075</v>
      </c>
      <c r="E276" s="115">
        <f t="shared" si="89"/>
        <v>1</v>
      </c>
      <c r="F276" s="115">
        <f t="shared" si="90"/>
        <v>1</v>
      </c>
      <c r="G276" s="115">
        <f t="shared" si="91"/>
        <v>885565.79303134454</v>
      </c>
      <c r="H276" s="115">
        <f t="shared" si="92"/>
        <v>1</v>
      </c>
      <c r="I276" s="115">
        <f t="shared" si="93"/>
        <v>1</v>
      </c>
      <c r="J276" s="115">
        <f t="shared" si="94"/>
        <v>2.9402681253334378E-5</v>
      </c>
      <c r="K276" s="115">
        <f t="shared" si="95"/>
        <v>0</v>
      </c>
      <c r="L276" s="115">
        <f t="shared" si="96"/>
        <v>0</v>
      </c>
      <c r="M276" s="111"/>
      <c r="N276" s="123">
        <f t="shared" si="84"/>
        <v>1.8974916278018918E-2</v>
      </c>
      <c r="O276" s="115">
        <f t="shared" si="97"/>
        <v>22288.643070742932</v>
      </c>
      <c r="P276" s="115">
        <f t="shared" si="98"/>
        <v>1</v>
      </c>
      <c r="Q276" s="115">
        <f t="shared" si="99"/>
        <v>1</v>
      </c>
      <c r="R276" s="115">
        <f t="shared" si="100"/>
        <v>18250.436526795602</v>
      </c>
      <c r="S276" s="115">
        <f t="shared" si="101"/>
        <v>14311.693925095869</v>
      </c>
      <c r="T276" s="115">
        <f t="shared" si="102"/>
        <v>23192.736285833569</v>
      </c>
      <c r="U276" s="115">
        <f t="shared" si="103"/>
        <v>1</v>
      </c>
      <c r="V276" s="115">
        <f t="shared" si="104"/>
        <v>0</v>
      </c>
      <c r="W276" s="115">
        <f t="shared" si="105"/>
        <v>1</v>
      </c>
      <c r="X276" s="115">
        <f t="shared" si="106"/>
        <v>1</v>
      </c>
      <c r="Y276" s="115">
        <f t="shared" si="107"/>
        <v>0</v>
      </c>
      <c r="Z276" s="115">
        <f t="shared" si="108"/>
        <v>1</v>
      </c>
      <c r="AA276" s="115">
        <f t="shared" si="85"/>
        <v>2.9819626915282452E-4</v>
      </c>
      <c r="AB276" s="115">
        <f t="shared" si="109"/>
        <v>0</v>
      </c>
      <c r="AC276" s="115">
        <f t="shared" si="110"/>
        <v>0</v>
      </c>
    </row>
    <row r="277" spans="2:29" s="105" customFormat="1">
      <c r="B277" s="106">
        <f t="shared" si="86"/>
        <v>-2.5000000000000626</v>
      </c>
      <c r="C277" s="115">
        <f t="shared" si="87"/>
        <v>3.1622776601679214E-3</v>
      </c>
      <c r="D277" s="115">
        <f t="shared" si="88"/>
        <v>885147.28910517087</v>
      </c>
      <c r="E277" s="115">
        <f t="shared" si="89"/>
        <v>1</v>
      </c>
      <c r="F277" s="115">
        <f t="shared" si="90"/>
        <v>1</v>
      </c>
      <c r="G277" s="115">
        <f t="shared" si="91"/>
        <v>875060.45212015253</v>
      </c>
      <c r="H277" s="115">
        <f t="shared" si="92"/>
        <v>1</v>
      </c>
      <c r="I277" s="115">
        <f t="shared" si="93"/>
        <v>1</v>
      </c>
      <c r="J277" s="115">
        <f t="shared" si="94"/>
        <v>2.4775377061984228E-5</v>
      </c>
      <c r="K277" s="115">
        <f t="shared" si="95"/>
        <v>0</v>
      </c>
      <c r="L277" s="115">
        <f t="shared" si="96"/>
        <v>0</v>
      </c>
      <c r="M277" s="111"/>
      <c r="N277" s="123">
        <f t="shared" si="84"/>
        <v>1.9869176531589323E-2</v>
      </c>
      <c r="O277" s="115">
        <f t="shared" si="97"/>
        <v>22742.900057507664</v>
      </c>
      <c r="P277" s="115">
        <f t="shared" si="98"/>
        <v>1</v>
      </c>
      <c r="Q277" s="115">
        <f t="shared" si="99"/>
        <v>1</v>
      </c>
      <c r="R277" s="115">
        <f t="shared" si="100"/>
        <v>18544.238866329284</v>
      </c>
      <c r="S277" s="115">
        <f t="shared" si="101"/>
        <v>14601.24311687408</v>
      </c>
      <c r="T277" s="115">
        <f t="shared" si="102"/>
        <v>23602.650183603117</v>
      </c>
      <c r="U277" s="115">
        <f t="shared" si="103"/>
        <v>1</v>
      </c>
      <c r="V277" s="115">
        <f t="shared" si="104"/>
        <v>0</v>
      </c>
      <c r="W277" s="115">
        <f t="shared" si="105"/>
        <v>1</v>
      </c>
      <c r="X277" s="115">
        <f t="shared" si="106"/>
        <v>1</v>
      </c>
      <c r="Y277" s="115">
        <f t="shared" si="107"/>
        <v>0</v>
      </c>
      <c r="Z277" s="115">
        <f t="shared" si="108"/>
        <v>1</v>
      </c>
      <c r="AA277" s="115">
        <f t="shared" si="85"/>
        <v>2.5969086736454274E-4</v>
      </c>
      <c r="AB277" s="115">
        <f t="shared" si="109"/>
        <v>0</v>
      </c>
      <c r="AC277" s="115">
        <f t="shared" si="110"/>
        <v>0</v>
      </c>
    </row>
    <row r="278" spans="2:29" s="105" customFormat="1">
      <c r="B278" s="106">
        <f t="shared" si="86"/>
        <v>-2.4800000000000626</v>
      </c>
      <c r="C278" s="115">
        <f t="shared" si="87"/>
        <v>3.3113112148254304E-3</v>
      </c>
      <c r="D278" s="115">
        <f t="shared" si="88"/>
        <v>873670.84648796753</v>
      </c>
      <c r="E278" s="115">
        <f t="shared" si="89"/>
        <v>1</v>
      </c>
      <c r="F278" s="115">
        <f t="shared" si="90"/>
        <v>1</v>
      </c>
      <c r="G278" s="115">
        <f t="shared" si="91"/>
        <v>864776.59123052878</v>
      </c>
      <c r="H278" s="115">
        <f t="shared" si="92"/>
        <v>1</v>
      </c>
      <c r="I278" s="115">
        <f t="shared" si="93"/>
        <v>1</v>
      </c>
      <c r="J278" s="115">
        <f t="shared" si="94"/>
        <v>1.9748414882186668E-5</v>
      </c>
      <c r="K278" s="115">
        <f t="shared" si="95"/>
        <v>0</v>
      </c>
      <c r="L278" s="115">
        <f t="shared" si="96"/>
        <v>0</v>
      </c>
      <c r="M278" s="111"/>
      <c r="N278" s="123">
        <f t="shared" si="84"/>
        <v>2.080558197249013E-2</v>
      </c>
      <c r="O278" s="115">
        <f t="shared" si="97"/>
        <v>23207.890227506912</v>
      </c>
      <c r="P278" s="115">
        <f t="shared" si="98"/>
        <v>1</v>
      </c>
      <c r="Q278" s="115">
        <f t="shared" si="99"/>
        <v>1</v>
      </c>
      <c r="R278" s="115">
        <f t="shared" si="100"/>
        <v>18839.511235123369</v>
      </c>
      <c r="S278" s="115">
        <f t="shared" si="101"/>
        <v>14905.046479896489</v>
      </c>
      <c r="T278" s="115">
        <f t="shared" si="102"/>
        <v>24022.647525745666</v>
      </c>
      <c r="U278" s="115">
        <f t="shared" si="103"/>
        <v>1</v>
      </c>
      <c r="V278" s="115">
        <f t="shared" si="104"/>
        <v>0</v>
      </c>
      <c r="W278" s="115">
        <f t="shared" si="105"/>
        <v>1</v>
      </c>
      <c r="X278" s="115">
        <f t="shared" si="106"/>
        <v>1</v>
      </c>
      <c r="Y278" s="115">
        <f t="shared" si="107"/>
        <v>0</v>
      </c>
      <c r="Z278" s="115">
        <f t="shared" si="108"/>
        <v>1</v>
      </c>
      <c r="AA278" s="115">
        <f t="shared" si="85"/>
        <v>2.2455644418634739E-4</v>
      </c>
      <c r="AB278" s="115">
        <f t="shared" si="109"/>
        <v>0</v>
      </c>
      <c r="AC278" s="115">
        <f t="shared" si="110"/>
        <v>0</v>
      </c>
    </row>
    <row r="279" spans="2:29" s="105" customFormat="1">
      <c r="B279" s="106">
        <f t="shared" si="86"/>
        <v>-2.4600000000000626</v>
      </c>
      <c r="C279" s="115">
        <f t="shared" si="87"/>
        <v>3.4673685045248158E-3</v>
      </c>
      <c r="D279" s="115">
        <f t="shared" si="88"/>
        <v>862263.65679188224</v>
      </c>
      <c r="E279" s="115">
        <f t="shared" si="89"/>
        <v>1</v>
      </c>
      <c r="F279" s="115">
        <f t="shared" si="90"/>
        <v>1</v>
      </c>
      <c r="G279" s="115">
        <f t="shared" si="91"/>
        <v>854696.70505290315</v>
      </c>
      <c r="H279" s="115">
        <f t="shared" si="92"/>
        <v>1</v>
      </c>
      <c r="I279" s="115">
        <f t="shared" si="93"/>
        <v>1</v>
      </c>
      <c r="J279" s="115">
        <f t="shared" si="94"/>
        <v>1.4653981120595513E-5</v>
      </c>
      <c r="K279" s="115">
        <f t="shared" si="95"/>
        <v>0</v>
      </c>
      <c r="L279" s="115">
        <f t="shared" si="96"/>
        <v>0</v>
      </c>
      <c r="M279" s="111"/>
      <c r="N279" s="123">
        <f t="shared" si="84"/>
        <v>2.1786118842207578E-2</v>
      </c>
      <c r="O279" s="115">
        <f t="shared" si="97"/>
        <v>23683.87030916303</v>
      </c>
      <c r="P279" s="115">
        <f t="shared" si="98"/>
        <v>1</v>
      </c>
      <c r="Q279" s="115">
        <f t="shared" si="99"/>
        <v>1</v>
      </c>
      <c r="R279" s="115">
        <f t="shared" si="100"/>
        <v>19137.209125299927</v>
      </c>
      <c r="S279" s="115">
        <f t="shared" si="101"/>
        <v>15224.168014092213</v>
      </c>
      <c r="T279" s="115">
        <f t="shared" si="102"/>
        <v>24454.203418364934</v>
      </c>
      <c r="U279" s="115">
        <f t="shared" si="103"/>
        <v>1</v>
      </c>
      <c r="V279" s="115">
        <f t="shared" si="104"/>
        <v>0</v>
      </c>
      <c r="W279" s="115">
        <f t="shared" si="105"/>
        <v>1</v>
      </c>
      <c r="X279" s="115">
        <f t="shared" si="106"/>
        <v>1</v>
      </c>
      <c r="Y279" s="115">
        <f t="shared" si="107"/>
        <v>0</v>
      </c>
      <c r="Z279" s="115">
        <f t="shared" si="108"/>
        <v>1</v>
      </c>
      <c r="AA279" s="115">
        <f t="shared" si="85"/>
        <v>1.9323352610713844E-4</v>
      </c>
      <c r="AB279" s="115">
        <f t="shared" si="109"/>
        <v>0</v>
      </c>
      <c r="AC279" s="115">
        <f t="shared" si="110"/>
        <v>0</v>
      </c>
    </row>
    <row r="280" spans="2:29" s="105" customFormat="1">
      <c r="B280" s="106">
        <f t="shared" si="86"/>
        <v>-2.4400000000000626</v>
      </c>
      <c r="C280" s="115">
        <f t="shared" si="87"/>
        <v>3.6307805477004888E-3</v>
      </c>
      <c r="D280" s="115">
        <f t="shared" si="88"/>
        <v>850926.76506912999</v>
      </c>
      <c r="E280" s="115">
        <f t="shared" si="89"/>
        <v>1</v>
      </c>
      <c r="F280" s="115">
        <f t="shared" si="90"/>
        <v>1</v>
      </c>
      <c r="G280" s="115">
        <f t="shared" si="91"/>
        <v>844800.94311292504</v>
      </c>
      <c r="H280" s="115">
        <f t="shared" si="92"/>
        <v>1</v>
      </c>
      <c r="I280" s="115">
        <f t="shared" si="93"/>
        <v>1</v>
      </c>
      <c r="J280" s="115">
        <f t="shared" si="94"/>
        <v>9.8457521601619772E-6</v>
      </c>
      <c r="K280" s="115">
        <f t="shared" si="95"/>
        <v>0</v>
      </c>
      <c r="L280" s="115">
        <f t="shared" si="96"/>
        <v>0</v>
      </c>
      <c r="M280" s="111"/>
      <c r="N280" s="123">
        <f t="shared" si="84"/>
        <v>2.2812866990905161E-2</v>
      </c>
      <c r="O280" s="115">
        <f t="shared" si="97"/>
        <v>24171.102694512647</v>
      </c>
      <c r="P280" s="115">
        <f t="shared" si="98"/>
        <v>1</v>
      </c>
      <c r="Q280" s="115">
        <f t="shared" si="99"/>
        <v>1</v>
      </c>
      <c r="R280" s="115">
        <f t="shared" si="100"/>
        <v>19438.404607731831</v>
      </c>
      <c r="S280" s="115">
        <f t="shared" si="101"/>
        <v>15559.590113036176</v>
      </c>
      <c r="T280" s="115">
        <f t="shared" si="102"/>
        <v>24898.843711698406</v>
      </c>
      <c r="U280" s="115">
        <f t="shared" si="103"/>
        <v>1</v>
      </c>
      <c r="V280" s="115">
        <f t="shared" si="104"/>
        <v>0</v>
      </c>
      <c r="W280" s="115">
        <f t="shared" si="105"/>
        <v>1</v>
      </c>
      <c r="X280" s="115">
        <f t="shared" si="106"/>
        <v>1</v>
      </c>
      <c r="Y280" s="115">
        <f t="shared" si="107"/>
        <v>0</v>
      </c>
      <c r="Z280" s="115">
        <f t="shared" si="108"/>
        <v>1</v>
      </c>
      <c r="AA280" s="115">
        <f t="shared" si="85"/>
        <v>1.6596436227073454E-4</v>
      </c>
      <c r="AB280" s="115">
        <f t="shared" si="109"/>
        <v>0</v>
      </c>
      <c r="AC280" s="115">
        <f t="shared" si="110"/>
        <v>0</v>
      </c>
    </row>
    <row r="281" spans="2:29" s="105" customFormat="1">
      <c r="B281" s="106">
        <f t="shared" si="86"/>
        <v>-2.4200000000000625</v>
      </c>
      <c r="C281" s="115">
        <f t="shared" si="87"/>
        <v>3.8018939632050619E-3</v>
      </c>
      <c r="D281" s="115">
        <f t="shared" si="88"/>
        <v>839661.1965765527</v>
      </c>
      <c r="E281" s="115">
        <f t="shared" si="89"/>
        <v>1</v>
      </c>
      <c r="F281" s="115">
        <f t="shared" si="90"/>
        <v>1</v>
      </c>
      <c r="G281" s="115">
        <f t="shared" si="91"/>
        <v>835067.47538143967</v>
      </c>
      <c r="H281" s="115">
        <f t="shared" si="92"/>
        <v>1</v>
      </c>
      <c r="I281" s="115">
        <f t="shared" si="93"/>
        <v>1</v>
      </c>
      <c r="J281" s="115">
        <f t="shared" si="94"/>
        <v>5.6763758983417202E-6</v>
      </c>
      <c r="K281" s="115">
        <f t="shared" si="95"/>
        <v>0</v>
      </c>
      <c r="L281" s="115">
        <f t="shared" si="96"/>
        <v>0</v>
      </c>
      <c r="M281" s="111"/>
      <c r="N281" s="123">
        <f t="shared" si="84"/>
        <v>2.3888004289064811E-2</v>
      </c>
      <c r="O281" s="115">
        <f t="shared" si="97"/>
        <v>24669.855533897895</v>
      </c>
      <c r="P281" s="115">
        <f t="shared" si="98"/>
        <v>1</v>
      </c>
      <c r="Q281" s="115">
        <f t="shared" si="99"/>
        <v>1</v>
      </c>
      <c r="R281" s="115">
        <f t="shared" si="100"/>
        <v>19744.277394389239</v>
      </c>
      <c r="S281" s="115">
        <f t="shared" si="101"/>
        <v>15912.201909947455</v>
      </c>
      <c r="T281" s="115">
        <f t="shared" si="102"/>
        <v>25358.128074633689</v>
      </c>
      <c r="U281" s="115">
        <f t="shared" si="103"/>
        <v>1</v>
      </c>
      <c r="V281" s="115">
        <f t="shared" si="104"/>
        <v>0</v>
      </c>
      <c r="W281" s="115">
        <f t="shared" si="105"/>
        <v>1</v>
      </c>
      <c r="X281" s="115">
        <f t="shared" si="106"/>
        <v>1</v>
      </c>
      <c r="Y281" s="115">
        <f t="shared" si="107"/>
        <v>0</v>
      </c>
      <c r="Z281" s="115">
        <f t="shared" si="108"/>
        <v>1</v>
      </c>
      <c r="AA281" s="115">
        <f t="shared" si="85"/>
        <v>1.4281647455274211E-4</v>
      </c>
      <c r="AB281" s="115">
        <f t="shared" si="109"/>
        <v>0</v>
      </c>
      <c r="AC281" s="115">
        <f t="shared" si="110"/>
        <v>0</v>
      </c>
    </row>
    <row r="282" spans="2:29" s="105" customFormat="1">
      <c r="B282" s="106">
        <f t="shared" si="86"/>
        <v>-2.4000000000000625</v>
      </c>
      <c r="C282" s="115">
        <f t="shared" si="87"/>
        <v>3.9810717055343958E-3</v>
      </c>
      <c r="D282" s="115">
        <f t="shared" si="88"/>
        <v>828467.95631548495</v>
      </c>
      <c r="E282" s="115">
        <f t="shared" si="89"/>
        <v>1</v>
      </c>
      <c r="F282" s="115">
        <f t="shared" si="90"/>
        <v>1</v>
      </c>
      <c r="G282" s="115">
        <f t="shared" si="91"/>
        <v>825472.90671059315</v>
      </c>
      <c r="H282" s="115">
        <f t="shared" si="92"/>
        <v>1</v>
      </c>
      <c r="I282" s="115">
        <f t="shared" si="93"/>
        <v>1</v>
      </c>
      <c r="J282" s="115">
        <f t="shared" si="94"/>
        <v>2.4739883393034717E-6</v>
      </c>
      <c r="K282" s="115">
        <f t="shared" si="95"/>
        <v>0</v>
      </c>
      <c r="L282" s="115">
        <f t="shared" si="96"/>
        <v>0</v>
      </c>
      <c r="M282" s="111"/>
      <c r="N282" s="123">
        <f t="shared" si="84"/>
        <v>2.5013811247042092E-2</v>
      </c>
      <c r="O282" s="115">
        <f t="shared" si="97"/>
        <v>25180.402830772466</v>
      </c>
      <c r="P282" s="115">
        <f t="shared" si="98"/>
        <v>1</v>
      </c>
      <c r="Q282" s="115">
        <f t="shared" si="99"/>
        <v>1</v>
      </c>
      <c r="R282" s="115">
        <f t="shared" si="100"/>
        <v>20056.1052332158</v>
      </c>
      <c r="S282" s="115">
        <f t="shared" si="101"/>
        <v>16282.788510424902</v>
      </c>
      <c r="T282" s="115">
        <f t="shared" si="102"/>
        <v>25833.632319150387</v>
      </c>
      <c r="U282" s="115">
        <f t="shared" si="103"/>
        <v>1</v>
      </c>
      <c r="V282" s="115">
        <f t="shared" si="104"/>
        <v>0</v>
      </c>
      <c r="W282" s="115">
        <f t="shared" si="105"/>
        <v>1</v>
      </c>
      <c r="X282" s="115">
        <f t="shared" si="106"/>
        <v>1</v>
      </c>
      <c r="Y282" s="115">
        <f t="shared" si="107"/>
        <v>0</v>
      </c>
      <c r="Z282" s="115">
        <f t="shared" si="108"/>
        <v>1</v>
      </c>
      <c r="AA282" s="115">
        <f t="shared" si="85"/>
        <v>1.2371669204382132E-4</v>
      </c>
      <c r="AB282" s="115">
        <f t="shared" si="109"/>
        <v>0</v>
      </c>
      <c r="AC282" s="115">
        <f t="shared" si="110"/>
        <v>0</v>
      </c>
    </row>
    <row r="283" spans="2:29" s="105" customFormat="1">
      <c r="B283" s="106">
        <f t="shared" si="86"/>
        <v>-2.3800000000000625</v>
      </c>
      <c r="C283" s="115">
        <f t="shared" si="87"/>
        <v>4.1686938347027525E-3</v>
      </c>
      <c r="D283" s="115">
        <f t="shared" si="88"/>
        <v>817348.02858295175</v>
      </c>
      <c r="E283" s="115">
        <f t="shared" si="89"/>
        <v>1</v>
      </c>
      <c r="F283" s="115">
        <f t="shared" si="90"/>
        <v>1</v>
      </c>
      <c r="G283" s="115">
        <f t="shared" si="91"/>
        <v>815992.7305315386</v>
      </c>
      <c r="H283" s="115">
        <f t="shared" si="92"/>
        <v>1</v>
      </c>
      <c r="I283" s="115">
        <f t="shared" si="93"/>
        <v>1</v>
      </c>
      <c r="J283" s="115">
        <f t="shared" si="94"/>
        <v>5.1945130486275708E-7</v>
      </c>
      <c r="K283" s="115">
        <f t="shared" si="95"/>
        <v>0</v>
      </c>
      <c r="L283" s="115">
        <f t="shared" si="96"/>
        <v>0</v>
      </c>
      <c r="M283" s="111"/>
      <c r="N283" s="123">
        <f t="shared" si="84"/>
        <v>2.6192675852334462E-2</v>
      </c>
      <c r="O283" s="115">
        <f t="shared" si="97"/>
        <v>25703.024536550063</v>
      </c>
      <c r="P283" s="115">
        <f t="shared" si="98"/>
        <v>1</v>
      </c>
      <c r="Q283" s="115">
        <f t="shared" si="99"/>
        <v>1</v>
      </c>
      <c r="R283" s="115">
        <f t="shared" si="100"/>
        <v>20375.253696051965</v>
      </c>
      <c r="S283" s="115">
        <f t="shared" si="101"/>
        <v>16672.020988798529</v>
      </c>
      <c r="T283" s="115">
        <f t="shared" si="102"/>
        <v>26326.930072255254</v>
      </c>
      <c r="U283" s="115">
        <f t="shared" si="103"/>
        <v>1</v>
      </c>
      <c r="V283" s="115">
        <f t="shared" si="104"/>
        <v>0</v>
      </c>
      <c r="W283" s="115">
        <f t="shared" si="105"/>
        <v>1</v>
      </c>
      <c r="X283" s="115">
        <f t="shared" si="106"/>
        <v>1</v>
      </c>
      <c r="Y283" s="115">
        <f t="shared" si="107"/>
        <v>0</v>
      </c>
      <c r="Z283" s="115">
        <f t="shared" si="108"/>
        <v>1</v>
      </c>
      <c r="AA283" s="115">
        <f t="shared" si="85"/>
        <v>1.0849282859629774E-4</v>
      </c>
      <c r="AB283" s="115">
        <f t="shared" si="109"/>
        <v>0</v>
      </c>
      <c r="AC283" s="115">
        <f t="shared" si="110"/>
        <v>0</v>
      </c>
    </row>
    <row r="284" spans="2:29" s="105" customFormat="1">
      <c r="B284" s="106">
        <f t="shared" si="86"/>
        <v>-2.3600000000000625</v>
      </c>
      <c r="C284" s="115">
        <f t="shared" si="87"/>
        <v>4.3651583224010295E-3</v>
      </c>
      <c r="D284" s="115">
        <f t="shared" si="88"/>
        <v>806302.37653457292</v>
      </c>
      <c r="E284" s="115">
        <f t="shared" si="89"/>
        <v>1</v>
      </c>
      <c r="F284" s="115">
        <f t="shared" si="90"/>
        <v>1</v>
      </c>
      <c r="G284" s="115">
        <f t="shared" si="91"/>
        <v>806601.81047766504</v>
      </c>
      <c r="H284" s="115">
        <f t="shared" si="92"/>
        <v>1</v>
      </c>
      <c r="I284" s="115">
        <f t="shared" si="93"/>
        <v>1</v>
      </c>
      <c r="J284" s="115">
        <f t="shared" si="94"/>
        <v>2.600240653333781E-8</v>
      </c>
      <c r="K284" s="115">
        <f t="shared" si="95"/>
        <v>0</v>
      </c>
      <c r="L284" s="115">
        <f t="shared" si="96"/>
        <v>0</v>
      </c>
      <c r="M284" s="111"/>
      <c r="N284" s="123">
        <f t="shared" si="84"/>
        <v>2.7427098634822841E-2</v>
      </c>
      <c r="O284" s="115">
        <f t="shared" si="97"/>
        <v>26238.006645408612</v>
      </c>
      <c r="P284" s="115">
        <f t="shared" si="98"/>
        <v>1</v>
      </c>
      <c r="Q284" s="115">
        <f t="shared" si="99"/>
        <v>1</v>
      </c>
      <c r="R284" s="115">
        <f t="shared" si="100"/>
        <v>20703.165357881826</v>
      </c>
      <c r="S284" s="115">
        <f t="shared" si="101"/>
        <v>17080.447031220978</v>
      </c>
      <c r="T284" s="115">
        <f t="shared" si="102"/>
        <v>26839.573890472697</v>
      </c>
      <c r="U284" s="115">
        <f t="shared" si="103"/>
        <v>1</v>
      </c>
      <c r="V284" s="115">
        <f t="shared" si="104"/>
        <v>0</v>
      </c>
      <c r="W284" s="115">
        <f t="shared" si="105"/>
        <v>1</v>
      </c>
      <c r="X284" s="115">
        <f t="shared" si="106"/>
        <v>1</v>
      </c>
      <c r="Y284" s="115">
        <f t="shared" si="107"/>
        <v>0</v>
      </c>
      <c r="Z284" s="115">
        <f t="shared" si="108"/>
        <v>1</v>
      </c>
      <c r="AA284" s="115">
        <f t="shared" si="85"/>
        <v>9.6919671518478327E-5</v>
      </c>
      <c r="AB284" s="115">
        <f t="shared" si="109"/>
        <v>0</v>
      </c>
      <c r="AC284" s="115">
        <f t="shared" si="110"/>
        <v>0</v>
      </c>
    </row>
    <row r="285" spans="2:29" s="105" customFormat="1">
      <c r="B285" s="106">
        <f t="shared" si="86"/>
        <v>-2.3400000000000625</v>
      </c>
      <c r="C285" s="115">
        <f t="shared" si="87"/>
        <v>4.5708818961480895E-3</v>
      </c>
      <c r="D285" s="115">
        <f t="shared" si="88"/>
        <v>795331.94175969705</v>
      </c>
      <c r="E285" s="115">
        <f t="shared" si="89"/>
        <v>1</v>
      </c>
      <c r="F285" s="115">
        <f t="shared" si="90"/>
        <v>1</v>
      </c>
      <c r="G285" s="115">
        <f t="shared" si="91"/>
        <v>797274.87720623298</v>
      </c>
      <c r="H285" s="115">
        <f t="shared" si="92"/>
        <v>1</v>
      </c>
      <c r="I285" s="115">
        <f t="shared" si="93"/>
        <v>1</v>
      </c>
      <c r="J285" s="115">
        <f t="shared" si="94"/>
        <v>1.1228678470599088E-6</v>
      </c>
      <c r="K285" s="115">
        <f t="shared" si="95"/>
        <v>0</v>
      </c>
      <c r="L285" s="115">
        <f t="shared" si="96"/>
        <v>0</v>
      </c>
      <c r="M285" s="111"/>
      <c r="N285" s="123">
        <f t="shared" si="84"/>
        <v>2.8719697970730842E-2</v>
      </c>
      <c r="O285" s="115">
        <f t="shared" si="97"/>
        <v>26785.64128896995</v>
      </c>
      <c r="P285" s="115">
        <f t="shared" si="98"/>
        <v>1</v>
      </c>
      <c r="Q285" s="115">
        <f t="shared" si="99"/>
        <v>1</v>
      </c>
      <c r="R285" s="115">
        <f t="shared" si="100"/>
        <v>21041.348308248835</v>
      </c>
      <c r="S285" s="115">
        <f t="shared" si="101"/>
        <v>17508.48213158513</v>
      </c>
      <c r="T285" s="115">
        <f t="shared" si="102"/>
        <v>27373.075917424438</v>
      </c>
      <c r="U285" s="115">
        <f t="shared" si="103"/>
        <v>1</v>
      </c>
      <c r="V285" s="115">
        <f t="shared" si="104"/>
        <v>0</v>
      </c>
      <c r="W285" s="115">
        <f t="shared" si="105"/>
        <v>1</v>
      </c>
      <c r="X285" s="115">
        <f t="shared" si="106"/>
        <v>1</v>
      </c>
      <c r="Y285" s="115">
        <f t="shared" si="107"/>
        <v>0</v>
      </c>
      <c r="Z285" s="115">
        <f t="shared" si="108"/>
        <v>1</v>
      </c>
      <c r="AA285" s="115">
        <f t="shared" si="85"/>
        <v>8.8765668417173059E-5</v>
      </c>
      <c r="AB285" s="115">
        <f t="shared" si="109"/>
        <v>0</v>
      </c>
      <c r="AC285" s="115">
        <f t="shared" si="110"/>
        <v>0</v>
      </c>
    </row>
    <row r="286" spans="2:29" s="105" customFormat="1">
      <c r="B286" s="106">
        <f t="shared" si="86"/>
        <v>-2.3200000000000625</v>
      </c>
      <c r="C286" s="115">
        <f t="shared" si="87"/>
        <v>4.7863009232256941E-3</v>
      </c>
      <c r="D286" s="115">
        <f t="shared" si="88"/>
        <v>784437.6438691502</v>
      </c>
      <c r="E286" s="115">
        <f t="shared" si="89"/>
        <v>1</v>
      </c>
      <c r="F286" s="115">
        <f t="shared" si="90"/>
        <v>1</v>
      </c>
      <c r="G286" s="115">
        <f t="shared" si="91"/>
        <v>787987.02678709978</v>
      </c>
      <c r="H286" s="115">
        <f t="shared" si="92"/>
        <v>1</v>
      </c>
      <c r="I286" s="115">
        <f t="shared" si="93"/>
        <v>1</v>
      </c>
      <c r="J286" s="115">
        <f t="shared" si="94"/>
        <v>3.8441126029939126E-6</v>
      </c>
      <c r="K286" s="115">
        <f t="shared" si="95"/>
        <v>0</v>
      </c>
      <c r="L286" s="115">
        <f t="shared" si="96"/>
        <v>0</v>
      </c>
      <c r="M286" s="111"/>
      <c r="N286" s="123">
        <f t="shared" si="84"/>
        <v>3.007321563655177E-2</v>
      </c>
      <c r="O286" s="115">
        <f t="shared" si="97"/>
        <v>27346.22683076232</v>
      </c>
      <c r="P286" s="115">
        <f t="shared" si="98"/>
        <v>1</v>
      </c>
      <c r="Q286" s="115">
        <f t="shared" si="99"/>
        <v>1</v>
      </c>
      <c r="R286" s="115">
        <f t="shared" si="100"/>
        <v>21391.363886288054</v>
      </c>
      <c r="S286" s="115">
        <f t="shared" si="101"/>
        <v>17956.40128435507</v>
      </c>
      <c r="T286" s="115">
        <f t="shared" si="102"/>
        <v>27928.888198429548</v>
      </c>
      <c r="U286" s="115">
        <f t="shared" si="103"/>
        <v>1</v>
      </c>
      <c r="V286" s="115">
        <f t="shared" si="104"/>
        <v>0</v>
      </c>
      <c r="W286" s="115">
        <f t="shared" si="105"/>
        <v>1</v>
      </c>
      <c r="X286" s="115">
        <f t="shared" si="106"/>
        <v>1</v>
      </c>
      <c r="Y286" s="115">
        <f t="shared" si="107"/>
        <v>0</v>
      </c>
      <c r="Z286" s="115">
        <f t="shared" si="108"/>
        <v>1</v>
      </c>
      <c r="AA286" s="115">
        <f t="shared" si="85"/>
        <v>8.3836651584122502E-5</v>
      </c>
      <c r="AB286" s="115">
        <f t="shared" si="109"/>
        <v>0</v>
      </c>
      <c r="AC286" s="115">
        <f t="shared" si="110"/>
        <v>0</v>
      </c>
    </row>
    <row r="287" spans="2:29" s="105" customFormat="1">
      <c r="B287" s="106">
        <f t="shared" si="86"/>
        <v>-2.3000000000000624</v>
      </c>
      <c r="C287" s="115">
        <f t="shared" si="87"/>
        <v>5.0118723362720004E-3</v>
      </c>
      <c r="D287" s="115">
        <f t="shared" si="88"/>
        <v>773620.38009605289</v>
      </c>
      <c r="E287" s="115">
        <f t="shared" si="89"/>
        <v>1</v>
      </c>
      <c r="F287" s="115">
        <f t="shared" si="90"/>
        <v>1</v>
      </c>
      <c r="G287" s="115">
        <f t="shared" si="91"/>
        <v>778714.20669593115</v>
      </c>
      <c r="H287" s="115">
        <f t="shared" si="92"/>
        <v>1</v>
      </c>
      <c r="I287" s="115">
        <f t="shared" si="93"/>
        <v>1</v>
      </c>
      <c r="J287" s="115">
        <f t="shared" si="94"/>
        <v>8.1236158375836228E-6</v>
      </c>
      <c r="K287" s="115">
        <f t="shared" si="95"/>
        <v>0</v>
      </c>
      <c r="L287" s="115">
        <f t="shared" si="96"/>
        <v>0</v>
      </c>
      <c r="M287" s="111"/>
      <c r="N287" s="123">
        <f t="shared" si="84"/>
        <v>3.1490522624724057E-2</v>
      </c>
      <c r="O287" s="115">
        <f t="shared" si="97"/>
        <v>27920.06796037596</v>
      </c>
      <c r="P287" s="115">
        <f t="shared" si="98"/>
        <v>1</v>
      </c>
      <c r="Q287" s="115">
        <f t="shared" si="99"/>
        <v>1</v>
      </c>
      <c r="R287" s="115">
        <f t="shared" si="100"/>
        <v>21754.813492256872</v>
      </c>
      <c r="S287" s="115">
        <f t="shared" si="101"/>
        <v>18424.331169452438</v>
      </c>
      <c r="T287" s="115">
        <f t="shared" si="102"/>
        <v>28508.382786902141</v>
      </c>
      <c r="U287" s="115">
        <f t="shared" si="103"/>
        <v>1</v>
      </c>
      <c r="V287" s="115">
        <f t="shared" si="104"/>
        <v>0</v>
      </c>
      <c r="W287" s="115">
        <f t="shared" si="105"/>
        <v>1</v>
      </c>
      <c r="X287" s="115">
        <f t="shared" si="106"/>
        <v>1</v>
      </c>
      <c r="Y287" s="115">
        <f t="shared" si="107"/>
        <v>0</v>
      </c>
      <c r="Z287" s="115">
        <f t="shared" si="108"/>
        <v>1</v>
      </c>
      <c r="AA287" s="115">
        <f t="shared" si="85"/>
        <v>8.201313628592878E-5</v>
      </c>
      <c r="AB287" s="115">
        <f t="shared" si="109"/>
        <v>0</v>
      </c>
      <c r="AC287" s="115">
        <f t="shared" si="110"/>
        <v>0</v>
      </c>
    </row>
    <row r="288" spans="2:29" s="105" customFormat="1">
      <c r="B288" s="106">
        <f t="shared" si="86"/>
        <v>-2.2800000000000624</v>
      </c>
      <c r="C288" s="115">
        <f t="shared" si="87"/>
        <v>5.2480746024969691E-3</v>
      </c>
      <c r="D288" s="115">
        <f t="shared" si="88"/>
        <v>762881.02491008327</v>
      </c>
      <c r="E288" s="115">
        <f t="shared" si="89"/>
        <v>1</v>
      </c>
      <c r="F288" s="115">
        <f t="shared" si="90"/>
        <v>1</v>
      </c>
      <c r="G288" s="115">
        <f t="shared" si="91"/>
        <v>769433.67574745824</v>
      </c>
      <c r="H288" s="115">
        <f t="shared" si="92"/>
        <v>1</v>
      </c>
      <c r="I288" s="115">
        <f t="shared" si="93"/>
        <v>1</v>
      </c>
      <c r="J288" s="115">
        <f t="shared" si="94"/>
        <v>1.3796598505341851E-5</v>
      </c>
      <c r="K288" s="115">
        <f t="shared" si="95"/>
        <v>0</v>
      </c>
      <c r="L288" s="115">
        <f t="shared" si="96"/>
        <v>0</v>
      </c>
      <c r="M288" s="111"/>
      <c r="N288" s="123">
        <f t="shared" si="84"/>
        <v>3.2974625233391307E-2</v>
      </c>
      <c r="O288" s="115">
        <f t="shared" si="97"/>
        <v>28507.475787213953</v>
      </c>
      <c r="P288" s="115">
        <f t="shared" si="98"/>
        <v>1</v>
      </c>
      <c r="Q288" s="115">
        <f t="shared" si="99"/>
        <v>1</v>
      </c>
      <c r="R288" s="115">
        <f t="shared" si="100"/>
        <v>22133.324303173598</v>
      </c>
      <c r="S288" s="115">
        <f t="shared" si="101"/>
        <v>18912.242886213833</v>
      </c>
      <c r="T288" s="115">
        <f t="shared" si="102"/>
        <v>29112.831804834801</v>
      </c>
      <c r="U288" s="115">
        <f t="shared" si="103"/>
        <v>1</v>
      </c>
      <c r="V288" s="115">
        <f t="shared" si="104"/>
        <v>0</v>
      </c>
      <c r="W288" s="115">
        <f t="shared" si="105"/>
        <v>1</v>
      </c>
      <c r="X288" s="115">
        <f t="shared" si="106"/>
        <v>1</v>
      </c>
      <c r="Y288" s="115">
        <f t="shared" si="107"/>
        <v>0</v>
      </c>
      <c r="Z288" s="115">
        <f t="shared" si="108"/>
        <v>1</v>
      </c>
      <c r="AA288" s="115">
        <f t="shared" si="85"/>
        <v>8.3278166607625209E-5</v>
      </c>
      <c r="AB288" s="115">
        <f t="shared" si="109"/>
        <v>0</v>
      </c>
      <c r="AC288" s="115">
        <f t="shared" si="110"/>
        <v>0</v>
      </c>
    </row>
    <row r="289" spans="2:29" s="105" customFormat="1">
      <c r="B289" s="106">
        <f t="shared" si="86"/>
        <v>-2.2600000000000624</v>
      </c>
      <c r="C289" s="115">
        <f t="shared" si="87"/>
        <v>5.495408738575451E-3</v>
      </c>
      <c r="D289" s="115">
        <f t="shared" si="88"/>
        <v>752220.42964563589</v>
      </c>
      <c r="E289" s="115">
        <f t="shared" si="89"/>
        <v>1</v>
      </c>
      <c r="F289" s="115">
        <f t="shared" si="90"/>
        <v>1</v>
      </c>
      <c r="G289" s="115">
        <f t="shared" si="91"/>
        <v>760124.42525089323</v>
      </c>
      <c r="H289" s="115">
        <f t="shared" si="92"/>
        <v>1</v>
      </c>
      <c r="I289" s="115">
        <f t="shared" si="93"/>
        <v>1</v>
      </c>
      <c r="J289" s="115">
        <f t="shared" si="94"/>
        <v>2.0607638922297872E-5</v>
      </c>
      <c r="K289" s="115">
        <f t="shared" si="95"/>
        <v>0</v>
      </c>
      <c r="L289" s="115">
        <f t="shared" si="96"/>
        <v>0</v>
      </c>
      <c r="M289" s="111"/>
      <c r="N289" s="123">
        <f t="shared" si="84"/>
        <v>3.4528671443163579E-2</v>
      </c>
      <c r="O289" s="115">
        <f t="shared" si="97"/>
        <v>29108.767933738633</v>
      </c>
      <c r="P289" s="115">
        <f t="shared" si="98"/>
        <v>1</v>
      </c>
      <c r="Q289" s="115">
        <f t="shared" si="99"/>
        <v>1</v>
      </c>
      <c r="R289" s="115">
        <f t="shared" si="100"/>
        <v>22528.533710409181</v>
      </c>
      <c r="S289" s="115">
        <f t="shared" si="101"/>
        <v>19419.945363644452</v>
      </c>
      <c r="T289" s="115">
        <f t="shared" si="102"/>
        <v>29743.387652854519</v>
      </c>
      <c r="U289" s="115">
        <f t="shared" si="103"/>
        <v>1</v>
      </c>
      <c r="V289" s="115">
        <f t="shared" si="104"/>
        <v>0</v>
      </c>
      <c r="W289" s="115">
        <f t="shared" si="105"/>
        <v>1</v>
      </c>
      <c r="X289" s="115">
        <f t="shared" si="106"/>
        <v>1</v>
      </c>
      <c r="Y289" s="115">
        <f t="shared" si="107"/>
        <v>0</v>
      </c>
      <c r="Z289" s="115">
        <f t="shared" si="108"/>
        <v>1</v>
      </c>
      <c r="AA289" s="115">
        <f t="shared" si="85"/>
        <v>8.7733338962040573E-5</v>
      </c>
      <c r="AB289" s="115">
        <f t="shared" si="109"/>
        <v>0</v>
      </c>
      <c r="AC289" s="115">
        <f t="shared" si="110"/>
        <v>0</v>
      </c>
    </row>
    <row r="290" spans="2:29" s="105" customFormat="1">
      <c r="B290" s="106">
        <f t="shared" si="86"/>
        <v>-2.2400000000000624</v>
      </c>
      <c r="C290" s="115">
        <f t="shared" si="87"/>
        <v>5.7543993733707418E-3</v>
      </c>
      <c r="D290" s="115">
        <f t="shared" si="88"/>
        <v>741639.42214421823</v>
      </c>
      <c r="E290" s="115">
        <f t="shared" si="89"/>
        <v>1</v>
      </c>
      <c r="F290" s="115">
        <f t="shared" si="90"/>
        <v>1</v>
      </c>
      <c r="G290" s="115">
        <f t="shared" si="91"/>
        <v>750767.55023993459</v>
      </c>
      <c r="H290" s="115">
        <f t="shared" si="92"/>
        <v>1</v>
      </c>
      <c r="I290" s="115">
        <f t="shared" si="93"/>
        <v>1</v>
      </c>
      <c r="J290" s="115">
        <f t="shared" si="94"/>
        <v>2.8224636576341969E-5</v>
      </c>
      <c r="K290" s="115">
        <f t="shared" si="95"/>
        <v>0</v>
      </c>
      <c r="L290" s="115">
        <f t="shared" si="96"/>
        <v>0</v>
      </c>
      <c r="M290" s="111"/>
      <c r="N290" s="123">
        <f t="shared" si="84"/>
        <v>3.6155957594406464E-2</v>
      </c>
      <c r="O290" s="115">
        <f t="shared" si="97"/>
        <v>29724.268628109865</v>
      </c>
      <c r="P290" s="115">
        <f t="shared" si="98"/>
        <v>1</v>
      </c>
      <c r="Q290" s="115">
        <f t="shared" si="99"/>
        <v>1</v>
      </c>
      <c r="R290" s="115">
        <f t="shared" si="100"/>
        <v>22942.072304847006</v>
      </c>
      <c r="S290" s="115">
        <f t="shared" si="101"/>
        <v>19947.079649940228</v>
      </c>
      <c r="T290" s="115">
        <f t="shared" si="102"/>
        <v>30401.063603135459</v>
      </c>
      <c r="U290" s="115">
        <f t="shared" si="103"/>
        <v>1</v>
      </c>
      <c r="V290" s="115">
        <f t="shared" si="104"/>
        <v>0</v>
      </c>
      <c r="W290" s="115">
        <f t="shared" si="105"/>
        <v>1</v>
      </c>
      <c r="X290" s="115">
        <f t="shared" si="106"/>
        <v>1</v>
      </c>
      <c r="Y290" s="115">
        <f t="shared" si="107"/>
        <v>0</v>
      </c>
      <c r="Z290" s="115">
        <f t="shared" si="108"/>
        <v>1</v>
      </c>
      <c r="AA290" s="115">
        <f t="shared" si="85"/>
        <v>9.5601470857442658E-5</v>
      </c>
      <c r="AB290" s="115">
        <f t="shared" si="109"/>
        <v>0</v>
      </c>
      <c r="AC290" s="115">
        <f t="shared" si="110"/>
        <v>0</v>
      </c>
    </row>
    <row r="291" spans="2:29" s="105" customFormat="1">
      <c r="B291" s="106">
        <f t="shared" si="86"/>
        <v>-2.2200000000000624</v>
      </c>
      <c r="C291" s="115">
        <f t="shared" si="87"/>
        <v>6.0255958607427097E-3</v>
      </c>
      <c r="D291" s="115">
        <f t="shared" si="88"/>
        <v>731138.80641148007</v>
      </c>
      <c r="E291" s="115">
        <f t="shared" si="89"/>
        <v>1</v>
      </c>
      <c r="F291" s="115">
        <f t="shared" si="90"/>
        <v>1</v>
      </c>
      <c r="G291" s="115">
        <f t="shared" si="91"/>
        <v>741346.56175321923</v>
      </c>
      <c r="H291" s="115">
        <f t="shared" si="92"/>
        <v>1</v>
      </c>
      <c r="I291" s="115">
        <f t="shared" si="93"/>
        <v>1</v>
      </c>
      <c r="J291" s="115">
        <f t="shared" si="94"/>
        <v>3.6257767271960311E-5</v>
      </c>
      <c r="K291" s="115">
        <f t="shared" si="95"/>
        <v>0</v>
      </c>
      <c r="L291" s="115">
        <f t="shared" si="96"/>
        <v>0</v>
      </c>
      <c r="M291" s="111"/>
      <c r="N291" s="123">
        <f t="shared" si="84"/>
        <v>3.7859935379220729E-2</v>
      </c>
      <c r="O291" s="115">
        <f t="shared" si="97"/>
        <v>30354.308796106459</v>
      </c>
      <c r="P291" s="115">
        <f t="shared" si="98"/>
        <v>1</v>
      </c>
      <c r="Q291" s="115">
        <f t="shared" si="99"/>
        <v>1</v>
      </c>
      <c r="R291" s="115">
        <f t="shared" si="100"/>
        <v>23375.545262346641</v>
      </c>
      <c r="S291" s="115">
        <f t="shared" si="101"/>
        <v>20493.114362309276</v>
      </c>
      <c r="T291" s="115">
        <f t="shared" si="102"/>
        <v>31086.715049659124</v>
      </c>
      <c r="U291" s="115">
        <f t="shared" si="103"/>
        <v>1</v>
      </c>
      <c r="V291" s="115">
        <f t="shared" si="104"/>
        <v>0</v>
      </c>
      <c r="W291" s="115">
        <f t="shared" si="105"/>
        <v>1</v>
      </c>
      <c r="X291" s="115">
        <f t="shared" si="106"/>
        <v>1</v>
      </c>
      <c r="Y291" s="115">
        <f t="shared" si="107"/>
        <v>0</v>
      </c>
      <c r="Z291" s="115">
        <f t="shared" si="108"/>
        <v>1</v>
      </c>
      <c r="AA291" s="115">
        <f t="shared" si="85"/>
        <v>1.0721534745878217E-4</v>
      </c>
      <c r="AB291" s="115">
        <f t="shared" si="109"/>
        <v>0</v>
      </c>
      <c r="AC291" s="115">
        <f t="shared" si="110"/>
        <v>0</v>
      </c>
    </row>
    <row r="292" spans="2:29" s="105" customFormat="1">
      <c r="B292" s="106">
        <f t="shared" si="86"/>
        <v>-2.2000000000000624</v>
      </c>
      <c r="C292" s="115">
        <f t="shared" si="87"/>
        <v>6.309573444801023E-3</v>
      </c>
      <c r="D292" s="115">
        <f t="shared" si="88"/>
        <v>720719.36228923185</v>
      </c>
      <c r="E292" s="115">
        <f t="shared" si="89"/>
        <v>1</v>
      </c>
      <c r="F292" s="115">
        <f t="shared" si="90"/>
        <v>1</v>
      </c>
      <c r="G292" s="115">
        <f t="shared" si="91"/>
        <v>731847.63370221702</v>
      </c>
      <c r="H292" s="115">
        <f t="shared" si="92"/>
        <v>1</v>
      </c>
      <c r="I292" s="115">
        <f t="shared" si="93"/>
        <v>1</v>
      </c>
      <c r="J292" s="115">
        <f t="shared" si="94"/>
        <v>4.4282148270570118E-5</v>
      </c>
      <c r="K292" s="115">
        <f t="shared" si="95"/>
        <v>0</v>
      </c>
      <c r="L292" s="115">
        <f t="shared" si="96"/>
        <v>0</v>
      </c>
      <c r="M292" s="111"/>
      <c r="N292" s="123">
        <f t="shared" si="84"/>
        <v>3.9644219162944278E-2</v>
      </c>
      <c r="O292" s="115">
        <f t="shared" si="97"/>
        <v>30999.226152220341</v>
      </c>
      <c r="P292" s="115">
        <f t="shared" si="98"/>
        <v>1</v>
      </c>
      <c r="Q292" s="115">
        <f t="shared" si="99"/>
        <v>1</v>
      </c>
      <c r="R292" s="115">
        <f t="shared" si="100"/>
        <v>23830.512030264588</v>
      </c>
      <c r="S292" s="115">
        <f t="shared" si="101"/>
        <v>21057.342654719927</v>
      </c>
      <c r="T292" s="115">
        <f t="shared" si="102"/>
        <v>31801.02173363102</v>
      </c>
      <c r="U292" s="115">
        <f t="shared" si="103"/>
        <v>1</v>
      </c>
      <c r="V292" s="115">
        <f t="shared" si="104"/>
        <v>0</v>
      </c>
      <c r="W292" s="115">
        <f t="shared" si="105"/>
        <v>1</v>
      </c>
      <c r="X292" s="115">
        <f t="shared" si="106"/>
        <v>1</v>
      </c>
      <c r="Y292" s="115">
        <f t="shared" si="107"/>
        <v>0</v>
      </c>
      <c r="Z292" s="115">
        <f t="shared" si="108"/>
        <v>1</v>
      </c>
      <c r="AA292" s="115">
        <f t="shared" si="85"/>
        <v>1.2299300533320711E-4</v>
      </c>
      <c r="AB292" s="115">
        <f t="shared" si="109"/>
        <v>0</v>
      </c>
      <c r="AC292" s="115">
        <f t="shared" si="110"/>
        <v>0</v>
      </c>
    </row>
    <row r="293" spans="2:29" s="105" customFormat="1">
      <c r="B293" s="106">
        <f t="shared" si="86"/>
        <v>-2.1800000000000623</v>
      </c>
      <c r="C293" s="115">
        <f t="shared" si="87"/>
        <v>6.6069344800750059E-3</v>
      </c>
      <c r="D293" s="115">
        <f t="shared" si="88"/>
        <v>710381.84514279675</v>
      </c>
      <c r="E293" s="115">
        <f t="shared" si="89"/>
        <v>1</v>
      </c>
      <c r="F293" s="115">
        <f t="shared" si="90"/>
        <v>1</v>
      </c>
      <c r="G293" s="115">
        <f t="shared" si="91"/>
        <v>722259.78070837213</v>
      </c>
      <c r="H293" s="115">
        <f t="shared" si="92"/>
        <v>1</v>
      </c>
      <c r="I293" s="115">
        <f t="shared" si="93"/>
        <v>1</v>
      </c>
      <c r="J293" s="115">
        <f t="shared" si="94"/>
        <v>5.1862723041741523E-5</v>
      </c>
      <c r="K293" s="115">
        <f t="shared" si="95"/>
        <v>0</v>
      </c>
      <c r="L293" s="115">
        <f t="shared" si="96"/>
        <v>0</v>
      </c>
      <c r="M293" s="111"/>
      <c r="N293" s="123">
        <f t="shared" si="84"/>
        <v>4.1512593650705476E-2</v>
      </c>
      <c r="O293" s="115">
        <f t="shared" si="97"/>
        <v>31659.365289805522</v>
      </c>
      <c r="P293" s="115">
        <f t="shared" si="98"/>
        <v>1</v>
      </c>
      <c r="Q293" s="115">
        <f t="shared" si="99"/>
        <v>1</v>
      </c>
      <c r="R293" s="115">
        <f t="shared" si="100"/>
        <v>24308.464285786678</v>
      </c>
      <c r="S293" s="115">
        <f t="shared" si="101"/>
        <v>21638.881131896291</v>
      </c>
      <c r="T293" s="115">
        <f t="shared" si="102"/>
        <v>32544.471305794839</v>
      </c>
      <c r="U293" s="115">
        <f t="shared" si="103"/>
        <v>1</v>
      </c>
      <c r="V293" s="115">
        <f t="shared" si="104"/>
        <v>0</v>
      </c>
      <c r="W293" s="115">
        <f t="shared" si="105"/>
        <v>1</v>
      </c>
      <c r="X293" s="115">
        <f t="shared" si="106"/>
        <v>1</v>
      </c>
      <c r="Y293" s="115">
        <f t="shared" si="107"/>
        <v>0</v>
      </c>
      <c r="Z293" s="115">
        <f t="shared" si="108"/>
        <v>1</v>
      </c>
      <c r="AA293" s="115">
        <f t="shared" si="85"/>
        <v>1.434010288992011E-4</v>
      </c>
      <c r="AB293" s="115">
        <f t="shared" si="109"/>
        <v>0</v>
      </c>
      <c r="AC293" s="115">
        <f t="shared" si="110"/>
        <v>0</v>
      </c>
    </row>
    <row r="294" spans="2:29" s="105" customFormat="1">
      <c r="B294" s="106">
        <f t="shared" si="86"/>
        <v>-2.1600000000000623</v>
      </c>
      <c r="C294" s="115">
        <f t="shared" si="87"/>
        <v>6.9183097091883713E-3</v>
      </c>
      <c r="D294" s="115">
        <f t="shared" si="88"/>
        <v>700126.98556401813</v>
      </c>
      <c r="E294" s="115">
        <f t="shared" si="89"/>
        <v>1</v>
      </c>
      <c r="F294" s="115">
        <f t="shared" si="90"/>
        <v>1</v>
      </c>
      <c r="G294" s="115">
        <f t="shared" si="91"/>
        <v>712574.96623749135</v>
      </c>
      <c r="H294" s="115">
        <f t="shared" si="92"/>
        <v>1</v>
      </c>
      <c r="I294" s="115">
        <f t="shared" si="93"/>
        <v>1</v>
      </c>
      <c r="J294" s="115">
        <f t="shared" si="94"/>
        <v>5.8579790572037064E-5</v>
      </c>
      <c r="K294" s="115">
        <f t="shared" si="95"/>
        <v>0</v>
      </c>
      <c r="L294" s="115">
        <f t="shared" si="96"/>
        <v>0</v>
      </c>
      <c r="M294" s="111"/>
      <c r="N294" s="123">
        <f t="shared" si="84"/>
        <v>4.346902191529025E-2</v>
      </c>
      <c r="O294" s="115">
        <f t="shared" si="97"/>
        <v>32335.077770164749</v>
      </c>
      <c r="P294" s="115">
        <f t="shared" si="98"/>
        <v>1</v>
      </c>
      <c r="Q294" s="115">
        <f t="shared" si="99"/>
        <v>1</v>
      </c>
      <c r="R294" s="115">
        <f t="shared" si="100"/>
        <v>24810.802229206773</v>
      </c>
      <c r="S294" s="115">
        <f t="shared" si="101"/>
        <v>22236.671197503278</v>
      </c>
      <c r="T294" s="115">
        <f t="shared" si="102"/>
        <v>33317.344630127467</v>
      </c>
      <c r="U294" s="115">
        <f t="shared" si="103"/>
        <v>1</v>
      </c>
      <c r="V294" s="115">
        <f t="shared" si="104"/>
        <v>0</v>
      </c>
      <c r="W294" s="115">
        <f t="shared" si="105"/>
        <v>1</v>
      </c>
      <c r="X294" s="115">
        <f t="shared" si="106"/>
        <v>1</v>
      </c>
      <c r="Y294" s="115">
        <f t="shared" si="107"/>
        <v>0</v>
      </c>
      <c r="Z294" s="115">
        <f t="shared" si="108"/>
        <v>1</v>
      </c>
      <c r="AA294" s="115">
        <f t="shared" si="85"/>
        <v>1.6890826668298088E-4</v>
      </c>
      <c r="AB294" s="115">
        <f t="shared" si="109"/>
        <v>0</v>
      </c>
      <c r="AC294" s="115">
        <f t="shared" si="110"/>
        <v>0</v>
      </c>
    </row>
    <row r="295" spans="2:29" s="105" customFormat="1">
      <c r="B295" s="106">
        <f t="shared" si="86"/>
        <v>-2.1400000000000623</v>
      </c>
      <c r="C295" s="115">
        <f t="shared" si="87"/>
        <v>7.2443596007488592E-3</v>
      </c>
      <c r="D295" s="115">
        <f t="shared" si="88"/>
        <v>689955.48909024789</v>
      </c>
      <c r="E295" s="115">
        <f t="shared" si="89"/>
        <v>1</v>
      </c>
      <c r="F295" s="115">
        <f t="shared" si="90"/>
        <v>1</v>
      </c>
      <c r="G295" s="115">
        <f t="shared" si="91"/>
        <v>702788.14321087091</v>
      </c>
      <c r="H295" s="115">
        <f t="shared" si="92"/>
        <v>1</v>
      </c>
      <c r="I295" s="115">
        <f t="shared" si="93"/>
        <v>1</v>
      </c>
      <c r="J295" s="115">
        <f t="shared" si="94"/>
        <v>6.4053639264627133E-5</v>
      </c>
      <c r="K295" s="115">
        <f t="shared" si="95"/>
        <v>0</v>
      </c>
      <c r="L295" s="115">
        <f t="shared" si="96"/>
        <v>0</v>
      </c>
      <c r="M295" s="111"/>
      <c r="N295" s="123">
        <f t="shared" si="84"/>
        <v>4.5517653803350606E-2</v>
      </c>
      <c r="O295" s="115">
        <f t="shared" si="97"/>
        <v>33026.722210447631</v>
      </c>
      <c r="P295" s="115">
        <f t="shared" si="98"/>
        <v>1</v>
      </c>
      <c r="Q295" s="115">
        <f t="shared" si="99"/>
        <v>1</v>
      </c>
      <c r="R295" s="115">
        <f t="shared" si="100"/>
        <v>25338.809389404847</v>
      </c>
      <c r="S295" s="115">
        <f t="shared" si="101"/>
        <v>22849.483367133817</v>
      </c>
      <c r="T295" s="115">
        <f t="shared" si="102"/>
        <v>34119.703272706174</v>
      </c>
      <c r="U295" s="115">
        <f t="shared" si="103"/>
        <v>1</v>
      </c>
      <c r="V295" s="115">
        <f t="shared" si="104"/>
        <v>0</v>
      </c>
      <c r="W295" s="115">
        <f t="shared" si="105"/>
        <v>1</v>
      </c>
      <c r="X295" s="115">
        <f t="shared" si="106"/>
        <v>1</v>
      </c>
      <c r="Y295" s="115">
        <f t="shared" si="107"/>
        <v>0</v>
      </c>
      <c r="Z295" s="115">
        <f t="shared" si="108"/>
        <v>1</v>
      </c>
      <c r="AA295" s="115">
        <f t="shared" si="85"/>
        <v>1.9993315274128187E-4</v>
      </c>
      <c r="AB295" s="115">
        <f t="shared" si="109"/>
        <v>0</v>
      </c>
      <c r="AC295" s="115">
        <f t="shared" si="110"/>
        <v>0</v>
      </c>
    </row>
    <row r="296" spans="2:29" s="105" customFormat="1">
      <c r="B296" s="106">
        <f t="shared" si="86"/>
        <v>-2.1200000000000623</v>
      </c>
      <c r="C296" s="115">
        <f t="shared" si="87"/>
        <v>7.5857757502907457E-3</v>
      </c>
      <c r="D296" s="115">
        <f t="shared" si="88"/>
        <v>679868.0359395867</v>
      </c>
      <c r="E296" s="115">
        <f t="shared" si="89"/>
        <v>1</v>
      </c>
      <c r="F296" s="115">
        <f t="shared" si="90"/>
        <v>1</v>
      </c>
      <c r="G296" s="115">
        <f t="shared" si="91"/>
        <v>692897.23183665378</v>
      </c>
      <c r="H296" s="115">
        <f t="shared" si="92"/>
        <v>1</v>
      </c>
      <c r="I296" s="115">
        <f t="shared" si="93"/>
        <v>1</v>
      </c>
      <c r="J296" s="115">
        <f t="shared" si="94"/>
        <v>6.7966883902438932E-5</v>
      </c>
      <c r="K296" s="115">
        <f t="shared" si="95"/>
        <v>0</v>
      </c>
      <c r="L296" s="115">
        <f t="shared" si="96"/>
        <v>0</v>
      </c>
      <c r="M296" s="111"/>
      <c r="N296" s="123">
        <f t="shared" si="84"/>
        <v>4.7662834737786014E-2</v>
      </c>
      <c r="O296" s="115">
        <f t="shared" si="97"/>
        <v>33734.664370234546</v>
      </c>
      <c r="P296" s="115">
        <f t="shared" si="98"/>
        <v>1</v>
      </c>
      <c r="Q296" s="115">
        <f t="shared" si="99"/>
        <v>1</v>
      </c>
      <c r="R296" s="115">
        <f t="shared" si="100"/>
        <v>25893.62625258906</v>
      </c>
      <c r="S296" s="115">
        <f t="shared" si="101"/>
        <v>23475.92509598632</v>
      </c>
      <c r="T296" s="115">
        <f t="shared" si="102"/>
        <v>34951.37965261357</v>
      </c>
      <c r="U296" s="115">
        <f t="shared" si="103"/>
        <v>1</v>
      </c>
      <c r="V296" s="115">
        <f t="shared" si="104"/>
        <v>0</v>
      </c>
      <c r="W296" s="115">
        <f t="shared" si="105"/>
        <v>1</v>
      </c>
      <c r="X296" s="115">
        <f t="shared" si="106"/>
        <v>1</v>
      </c>
      <c r="Y296" s="115">
        <f t="shared" si="107"/>
        <v>0</v>
      </c>
      <c r="Z296" s="115">
        <f t="shared" si="108"/>
        <v>1</v>
      </c>
      <c r="AA296" s="115">
        <f t="shared" si="85"/>
        <v>2.3678838550415479E-4</v>
      </c>
      <c r="AB296" s="115">
        <f t="shared" si="109"/>
        <v>0</v>
      </c>
      <c r="AC296" s="115">
        <f t="shared" si="110"/>
        <v>0</v>
      </c>
    </row>
    <row r="297" spans="2:29" s="105" customFormat="1">
      <c r="B297" s="106">
        <f t="shared" si="86"/>
        <v>-2.1000000000000623</v>
      </c>
      <c r="C297" s="115">
        <f t="shared" si="87"/>
        <v>7.9432823472416689E-3</v>
      </c>
      <c r="D297" s="115">
        <f t="shared" si="88"/>
        <v>669865.28076268872</v>
      </c>
      <c r="E297" s="115">
        <f t="shared" si="89"/>
        <v>1</v>
      </c>
      <c r="F297" s="115">
        <f t="shared" si="90"/>
        <v>1</v>
      </c>
      <c r="G297" s="115">
        <f t="shared" si="91"/>
        <v>682903.04151009046</v>
      </c>
      <c r="H297" s="115">
        <f t="shared" si="92"/>
        <v>1</v>
      </c>
      <c r="I297" s="115">
        <f t="shared" si="93"/>
        <v>1</v>
      </c>
      <c r="J297" s="115">
        <f t="shared" si="94"/>
        <v>7.0083321014904762E-5</v>
      </c>
      <c r="K297" s="115">
        <f t="shared" si="95"/>
        <v>0</v>
      </c>
      <c r="L297" s="115">
        <f t="shared" si="96"/>
        <v>0</v>
      </c>
      <c r="M297" s="111"/>
      <c r="N297" s="123">
        <f t="shared" si="84"/>
        <v>4.990911493496783E-2</v>
      </c>
      <c r="O297" s="115">
        <f t="shared" si="97"/>
        <v>34459.277236673959</v>
      </c>
      <c r="P297" s="115">
        <f t="shared" si="98"/>
        <v>1</v>
      </c>
      <c r="Q297" s="115">
        <f t="shared" si="99"/>
        <v>1</v>
      </c>
      <c r="R297" s="115">
        <f t="shared" si="100"/>
        <v>26476.223175027684</v>
      </c>
      <c r="S297" s="115">
        <f t="shared" si="101"/>
        <v>24114.452660298397</v>
      </c>
      <c r="T297" s="115">
        <f t="shared" si="102"/>
        <v>35811.970355170983</v>
      </c>
      <c r="U297" s="115">
        <f t="shared" si="103"/>
        <v>1</v>
      </c>
      <c r="V297" s="115">
        <f t="shared" si="104"/>
        <v>0</v>
      </c>
      <c r="W297" s="115">
        <f t="shared" si="105"/>
        <v>1</v>
      </c>
      <c r="X297" s="115">
        <f t="shared" si="106"/>
        <v>1</v>
      </c>
      <c r="Y297" s="115">
        <f t="shared" si="107"/>
        <v>0</v>
      </c>
      <c r="Z297" s="115">
        <f t="shared" si="108"/>
        <v>1</v>
      </c>
      <c r="AA297" s="115">
        <f t="shared" si="85"/>
        <v>2.7962702920805818E-4</v>
      </c>
      <c r="AB297" s="115">
        <f t="shared" si="109"/>
        <v>0</v>
      </c>
      <c r="AC297" s="115">
        <f t="shared" si="110"/>
        <v>0</v>
      </c>
    </row>
    <row r="298" spans="2:29" s="105" customFormat="1">
      <c r="B298" s="106">
        <f t="shared" si="86"/>
        <v>-2.0800000000000622</v>
      </c>
      <c r="C298" s="115">
        <f t="shared" si="87"/>
        <v>8.3176377110255155E-3</v>
      </c>
      <c r="D298" s="115">
        <f t="shared" si="88"/>
        <v>659947.85241136269</v>
      </c>
      <c r="E298" s="115">
        <f t="shared" si="89"/>
        <v>1</v>
      </c>
      <c r="F298" s="115">
        <f t="shared" si="90"/>
        <v>1</v>
      </c>
      <c r="G298" s="115">
        <f t="shared" si="91"/>
        <v>672809.14514484757</v>
      </c>
      <c r="H298" s="115">
        <f t="shared" si="92"/>
        <v>1</v>
      </c>
      <c r="I298" s="115">
        <f t="shared" si="93"/>
        <v>1</v>
      </c>
      <c r="J298" s="115">
        <f t="shared" si="94"/>
        <v>7.0262383972155502E-5</v>
      </c>
      <c r="K298" s="115">
        <f t="shared" si="95"/>
        <v>0</v>
      </c>
      <c r="L298" s="115">
        <f t="shared" si="96"/>
        <v>0</v>
      </c>
      <c r="M298" s="111"/>
      <c r="N298" s="123">
        <f t="shared" si="84"/>
        <v>5.2261259056358367E-2</v>
      </c>
      <c r="O298" s="115">
        <f t="shared" si="97"/>
        <v>35200.941108037361</v>
      </c>
      <c r="P298" s="115">
        <f t="shared" si="98"/>
        <v>1</v>
      </c>
      <c r="Q298" s="115">
        <f t="shared" si="99"/>
        <v>1</v>
      </c>
      <c r="R298" s="115">
        <f t="shared" si="100"/>
        <v>27087.373200026053</v>
      </c>
      <c r="S298" s="115">
        <f t="shared" si="101"/>
        <v>24763.387584203021</v>
      </c>
      <c r="T298" s="115">
        <f t="shared" si="102"/>
        <v>36700.833117559472</v>
      </c>
      <c r="U298" s="115">
        <f t="shared" si="103"/>
        <v>1</v>
      </c>
      <c r="V298" s="115">
        <f t="shared" si="104"/>
        <v>0</v>
      </c>
      <c r="W298" s="115">
        <f t="shared" si="105"/>
        <v>1</v>
      </c>
      <c r="X298" s="115">
        <f t="shared" si="106"/>
        <v>1</v>
      </c>
      <c r="Y298" s="115">
        <f t="shared" si="107"/>
        <v>0</v>
      </c>
      <c r="Z298" s="115">
        <f t="shared" si="108"/>
        <v>1</v>
      </c>
      <c r="AA298" s="115">
        <f t="shared" si="85"/>
        <v>3.2839413785349823E-4</v>
      </c>
      <c r="AB298" s="115">
        <f t="shared" si="109"/>
        <v>0</v>
      </c>
      <c r="AC298" s="115">
        <f t="shared" si="110"/>
        <v>0</v>
      </c>
    </row>
    <row r="299" spans="2:29" s="105" customFormat="1">
      <c r="B299" s="106">
        <f t="shared" si="86"/>
        <v>-2.0600000000000622</v>
      </c>
      <c r="C299" s="115">
        <f t="shared" si="87"/>
        <v>8.7096358995595539E-3</v>
      </c>
      <c r="D299" s="115">
        <f t="shared" si="88"/>
        <v>650116.35372421949</v>
      </c>
      <c r="E299" s="115">
        <f t="shared" si="89"/>
        <v>1</v>
      </c>
      <c r="F299" s="115">
        <f t="shared" si="90"/>
        <v>1</v>
      </c>
      <c r="G299" s="115">
        <f t="shared" si="91"/>
        <v>662621.71513869555</v>
      </c>
      <c r="H299" s="115">
        <f t="shared" si="92"/>
        <v>1</v>
      </c>
      <c r="I299" s="115">
        <f t="shared" si="93"/>
        <v>1</v>
      </c>
      <c r="J299" s="115">
        <f t="shared" si="94"/>
        <v>6.8468564869007305E-5</v>
      </c>
      <c r="K299" s="115">
        <f t="shared" si="95"/>
        <v>0</v>
      </c>
      <c r="L299" s="115">
        <f t="shared" si="96"/>
        <v>0</v>
      </c>
      <c r="M299" s="111"/>
      <c r="N299" s="123">
        <f t="shared" si="84"/>
        <v>5.4724256314996444E-2</v>
      </c>
      <c r="O299" s="115">
        <f t="shared" si="97"/>
        <v>35960.043675552901</v>
      </c>
      <c r="P299" s="115">
        <f t="shared" si="98"/>
        <v>1</v>
      </c>
      <c r="Q299" s="115">
        <f t="shared" si="99"/>
        <v>1</v>
      </c>
      <c r="R299" s="115">
        <f t="shared" si="100"/>
        <v>27727.62556046023</v>
      </c>
      <c r="S299" s="115">
        <f t="shared" si="101"/>
        <v>25420.938014112438</v>
      </c>
      <c r="T299" s="115">
        <f t="shared" si="102"/>
        <v>37617.087988551619</v>
      </c>
      <c r="U299" s="115">
        <f t="shared" si="103"/>
        <v>1</v>
      </c>
      <c r="V299" s="115">
        <f t="shared" si="104"/>
        <v>0</v>
      </c>
      <c r="W299" s="115">
        <f t="shared" si="105"/>
        <v>1</v>
      </c>
      <c r="X299" s="115">
        <f t="shared" si="106"/>
        <v>1</v>
      </c>
      <c r="Y299" s="115">
        <f t="shared" si="107"/>
        <v>0</v>
      </c>
      <c r="Z299" s="115">
        <f t="shared" si="108"/>
        <v>1</v>
      </c>
      <c r="AA299" s="115">
        <f t="shared" si="85"/>
        <v>3.8278775385022632E-4</v>
      </c>
      <c r="AB299" s="115">
        <f t="shared" si="109"/>
        <v>0</v>
      </c>
      <c r="AC299" s="115">
        <f t="shared" si="110"/>
        <v>0</v>
      </c>
    </row>
    <row r="300" spans="2:29" s="105" customFormat="1">
      <c r="B300" s="106">
        <f t="shared" si="86"/>
        <v>-2.0400000000000622</v>
      </c>
      <c r="C300" s="115">
        <f t="shared" si="87"/>
        <v>9.1201083935577854E-3</v>
      </c>
      <c r="D300" s="115">
        <f t="shared" si="88"/>
        <v>640371.36132959102</v>
      </c>
      <c r="E300" s="115">
        <f t="shared" si="89"/>
        <v>1</v>
      </c>
      <c r="F300" s="115">
        <f t="shared" si="90"/>
        <v>1</v>
      </c>
      <c r="G300" s="115">
        <f t="shared" si="91"/>
        <v>652349.33032602293</v>
      </c>
      <c r="H300" s="115">
        <f t="shared" si="92"/>
        <v>1</v>
      </c>
      <c r="I300" s="115">
        <f t="shared" si="93"/>
        <v>1</v>
      </c>
      <c r="J300" s="115">
        <f t="shared" si="94"/>
        <v>6.4775450273299267E-5</v>
      </c>
      <c r="K300" s="115">
        <f t="shared" si="95"/>
        <v>0</v>
      </c>
      <c r="L300" s="115">
        <f t="shared" si="96"/>
        <v>0</v>
      </c>
      <c r="M300" s="111"/>
      <c r="N300" s="123">
        <f t="shared" si="84"/>
        <v>5.7303331058287499E-2</v>
      </c>
      <c r="O300" s="115">
        <f t="shared" si="97"/>
        <v>36736.980103374655</v>
      </c>
      <c r="P300" s="115">
        <f t="shared" si="98"/>
        <v>1</v>
      </c>
      <c r="Q300" s="115">
        <f t="shared" si="99"/>
        <v>1</v>
      </c>
      <c r="R300" s="115">
        <f t="shared" si="100"/>
        <v>28397.280800052697</v>
      </c>
      <c r="S300" s="115">
        <f t="shared" si="101"/>
        <v>26085.225307163651</v>
      </c>
      <c r="T300" s="115">
        <f t="shared" si="102"/>
        <v>38559.623133045956</v>
      </c>
      <c r="U300" s="115">
        <f t="shared" si="103"/>
        <v>1</v>
      </c>
      <c r="V300" s="115">
        <f t="shared" si="104"/>
        <v>0</v>
      </c>
      <c r="W300" s="115">
        <f t="shared" si="105"/>
        <v>1</v>
      </c>
      <c r="X300" s="115">
        <f t="shared" si="106"/>
        <v>1</v>
      </c>
      <c r="Y300" s="115">
        <f t="shared" si="107"/>
        <v>0</v>
      </c>
      <c r="Z300" s="115">
        <f t="shared" si="108"/>
        <v>1</v>
      </c>
      <c r="AA300" s="115">
        <f t="shared" si="85"/>
        <v>4.4223261825017331E-4</v>
      </c>
      <c r="AB300" s="115">
        <f t="shared" si="109"/>
        <v>0</v>
      </c>
      <c r="AC300" s="115">
        <f t="shared" si="110"/>
        <v>0</v>
      </c>
    </row>
    <row r="301" spans="2:29" s="105" customFormat="1">
      <c r="B301" s="106">
        <f t="shared" si="86"/>
        <v>-2.0200000000000622</v>
      </c>
      <c r="C301" s="115">
        <f t="shared" si="87"/>
        <v>9.5499258602129919E-3</v>
      </c>
      <c r="D301" s="115">
        <f t="shared" si="88"/>
        <v>630713.42546592327</v>
      </c>
      <c r="E301" s="115">
        <f t="shared" si="89"/>
        <v>1</v>
      </c>
      <c r="F301" s="115">
        <f t="shared" si="90"/>
        <v>1</v>
      </c>
      <c r="G301" s="115">
        <f t="shared" si="91"/>
        <v>642002.76276957081</v>
      </c>
      <c r="H301" s="115">
        <f t="shared" si="92"/>
        <v>1</v>
      </c>
      <c r="I301" s="115">
        <f t="shared" si="93"/>
        <v>1</v>
      </c>
      <c r="J301" s="115">
        <f t="shared" si="94"/>
        <v>5.9364273512915044E-5</v>
      </c>
      <c r="K301" s="115">
        <f t="shared" si="95"/>
        <v>0</v>
      </c>
      <c r="L301" s="115">
        <f t="shared" si="96"/>
        <v>0</v>
      </c>
      <c r="M301" s="111"/>
      <c r="N301" s="123">
        <f t="shared" si="84"/>
        <v>6.0003953849544642E-2</v>
      </c>
      <c r="O301" s="115">
        <f t="shared" si="97"/>
        <v>37532.153106540041</v>
      </c>
      <c r="P301" s="115">
        <f t="shared" si="98"/>
        <v>1</v>
      </c>
      <c r="Q301" s="115">
        <f t="shared" si="99"/>
        <v>1</v>
      </c>
      <c r="R301" s="115">
        <f t="shared" si="100"/>
        <v>29096.368576461758</v>
      </c>
      <c r="S301" s="115">
        <f t="shared" si="101"/>
        <v>26754.315917491727</v>
      </c>
      <c r="T301" s="115">
        <f t="shared" si="102"/>
        <v>39527.105694071033</v>
      </c>
      <c r="U301" s="115">
        <f t="shared" si="103"/>
        <v>1</v>
      </c>
      <c r="V301" s="115">
        <f t="shared" si="104"/>
        <v>0</v>
      </c>
      <c r="W301" s="115">
        <f t="shared" si="105"/>
        <v>1</v>
      </c>
      <c r="X301" s="115">
        <f t="shared" si="106"/>
        <v>1</v>
      </c>
      <c r="Y301" s="115">
        <f t="shared" si="107"/>
        <v>0</v>
      </c>
      <c r="Z301" s="115">
        <f t="shared" si="108"/>
        <v>1</v>
      </c>
      <c r="AA301" s="115">
        <f t="shared" si="85"/>
        <v>5.0586917947131123E-4</v>
      </c>
      <c r="AB301" s="115">
        <f t="shared" si="109"/>
        <v>0</v>
      </c>
      <c r="AC301" s="115">
        <f t="shared" si="110"/>
        <v>0</v>
      </c>
    </row>
    <row r="302" spans="2:29" s="105" customFormat="1">
      <c r="B302" s="106">
        <f t="shared" si="86"/>
        <v>-2.0000000000000622</v>
      </c>
      <c r="C302" s="115">
        <f t="shared" si="87"/>
        <v>9.9999999999985656E-3</v>
      </c>
      <c r="D302" s="115">
        <f t="shared" si="88"/>
        <v>621143.06981983001</v>
      </c>
      <c r="E302" s="115">
        <f t="shared" si="89"/>
        <v>1</v>
      </c>
      <c r="F302" s="115">
        <f t="shared" si="90"/>
        <v>1</v>
      </c>
      <c r="G302" s="115">
        <f t="shared" si="91"/>
        <v>631594.75219497341</v>
      </c>
      <c r="H302" s="115">
        <f t="shared" si="92"/>
        <v>1</v>
      </c>
      <c r="I302" s="115">
        <f t="shared" si="93"/>
        <v>1</v>
      </c>
      <c r="J302" s="115">
        <f t="shared" si="94"/>
        <v>5.2517107074442817E-5</v>
      </c>
      <c r="K302" s="115">
        <f t="shared" si="95"/>
        <v>0</v>
      </c>
      <c r="L302" s="115">
        <f t="shared" si="96"/>
        <v>0</v>
      </c>
      <c r="M302" s="111"/>
      <c r="N302" s="123">
        <f t="shared" si="84"/>
        <v>6.2831853071786847E-2</v>
      </c>
      <c r="O302" s="115">
        <f t="shared" si="97"/>
        <v>38345.973026764412</v>
      </c>
      <c r="P302" s="115">
        <f t="shared" si="98"/>
        <v>1</v>
      </c>
      <c r="Q302" s="115">
        <f t="shared" si="99"/>
        <v>1</v>
      </c>
      <c r="R302" s="115">
        <f t="shared" si="100"/>
        <v>29824.629302905883</v>
      </c>
      <c r="S302" s="115">
        <f t="shared" si="101"/>
        <v>27426.258436565848</v>
      </c>
      <c r="T302" s="115">
        <f t="shared" si="102"/>
        <v>40517.998036490542</v>
      </c>
      <c r="U302" s="115">
        <f t="shared" si="103"/>
        <v>1</v>
      </c>
      <c r="V302" s="115">
        <f t="shared" si="104"/>
        <v>0</v>
      </c>
      <c r="W302" s="115">
        <f t="shared" si="105"/>
        <v>1</v>
      </c>
      <c r="X302" s="115">
        <f t="shared" si="106"/>
        <v>1</v>
      </c>
      <c r="Y302" s="115">
        <f t="shared" si="107"/>
        <v>0</v>
      </c>
      <c r="Z302" s="115">
        <f t="shared" si="108"/>
        <v>1</v>
      </c>
      <c r="AA302" s="115">
        <f t="shared" si="85"/>
        <v>5.7255955041985828E-4</v>
      </c>
      <c r="AB302" s="115">
        <f t="shared" si="109"/>
        <v>0</v>
      </c>
      <c r="AC302" s="115">
        <f t="shared" si="110"/>
        <v>0</v>
      </c>
    </row>
    <row r="303" spans="2:29" s="105" customFormat="1">
      <c r="B303" s="106">
        <f t="shared" si="86"/>
        <v>-1.9800000000000622</v>
      </c>
      <c r="C303" s="115">
        <f t="shared" si="87"/>
        <v>1.0471285480507492E-2</v>
      </c>
      <c r="D303" s="115">
        <f t="shared" si="88"/>
        <v>611660.79138196178</v>
      </c>
      <c r="E303" s="115">
        <f t="shared" si="89"/>
        <v>1</v>
      </c>
      <c r="F303" s="115">
        <f t="shared" si="90"/>
        <v>1</v>
      </c>
      <c r="G303" s="115">
        <f t="shared" si="91"/>
        <v>621139.77441986941</v>
      </c>
      <c r="H303" s="115">
        <f t="shared" si="92"/>
        <v>1</v>
      </c>
      <c r="I303" s="115">
        <f t="shared" si="93"/>
        <v>1</v>
      </c>
      <c r="J303" s="115">
        <f t="shared" si="94"/>
        <v>4.4605003078246429E-5</v>
      </c>
      <c r="K303" s="115">
        <f t="shared" si="95"/>
        <v>0</v>
      </c>
      <c r="L303" s="115">
        <f t="shared" si="96"/>
        <v>0</v>
      </c>
      <c r="M303" s="111"/>
      <c r="N303" s="123">
        <f t="shared" si="84"/>
        <v>6.5793027078407604E-2</v>
      </c>
      <c r="O303" s="115">
        <f t="shared" si="97"/>
        <v>39178.857905918623</v>
      </c>
      <c r="P303" s="115">
        <f t="shared" si="98"/>
        <v>1</v>
      </c>
      <c r="Q303" s="115">
        <f t="shared" si="99"/>
        <v>1</v>
      </c>
      <c r="R303" s="115">
        <f t="shared" si="100"/>
        <v>30581.500827800581</v>
      </c>
      <c r="S303" s="115">
        <f t="shared" si="101"/>
        <v>28099.125378364621</v>
      </c>
      <c r="T303" s="115">
        <f t="shared" si="102"/>
        <v>41530.579575895907</v>
      </c>
      <c r="U303" s="115">
        <f t="shared" si="103"/>
        <v>1</v>
      </c>
      <c r="V303" s="115">
        <f t="shared" si="104"/>
        <v>0</v>
      </c>
      <c r="W303" s="115">
        <f t="shared" si="105"/>
        <v>1</v>
      </c>
      <c r="X303" s="115">
        <f t="shared" si="106"/>
        <v>1</v>
      </c>
      <c r="Y303" s="115">
        <f t="shared" si="107"/>
        <v>0</v>
      </c>
      <c r="Z303" s="115">
        <f t="shared" si="108"/>
        <v>1</v>
      </c>
      <c r="AA303" s="115">
        <f t="shared" si="85"/>
        <v>6.4091099931391446E-4</v>
      </c>
      <c r="AB303" s="115">
        <f t="shared" si="109"/>
        <v>0</v>
      </c>
      <c r="AC303" s="115">
        <f t="shared" si="110"/>
        <v>0</v>
      </c>
    </row>
    <row r="304" spans="2:29" s="105" customFormat="1">
      <c r="B304" s="106">
        <f t="shared" si="86"/>
        <v>-1.9600000000000621</v>
      </c>
      <c r="C304" s="115">
        <f t="shared" si="87"/>
        <v>1.0964781961430274E-2</v>
      </c>
      <c r="D304" s="115">
        <f t="shared" si="88"/>
        <v>602267.06032083125</v>
      </c>
      <c r="E304" s="115">
        <f t="shared" si="89"/>
        <v>1</v>
      </c>
      <c r="F304" s="115">
        <f t="shared" si="90"/>
        <v>1</v>
      </c>
      <c r="G304" s="115">
        <f t="shared" si="91"/>
        <v>610653.80844857602</v>
      </c>
      <c r="H304" s="115">
        <f t="shared" si="92"/>
        <v>1</v>
      </c>
      <c r="I304" s="115">
        <f t="shared" si="93"/>
        <v>1</v>
      </c>
      <c r="J304" s="115">
        <f t="shared" si="94"/>
        <v>3.6071543064148386E-5</v>
      </c>
      <c r="K304" s="115">
        <f t="shared" si="95"/>
        <v>0</v>
      </c>
      <c r="L304" s="115">
        <f t="shared" si="96"/>
        <v>0</v>
      </c>
      <c r="M304" s="111"/>
      <c r="N304" s="123">
        <f t="shared" si="84"/>
        <v>6.8893756916486457E-2</v>
      </c>
      <c r="O304" s="115">
        <f t="shared" si="97"/>
        <v>40031.233557032567</v>
      </c>
      <c r="P304" s="115">
        <f t="shared" si="98"/>
        <v>1</v>
      </c>
      <c r="Q304" s="115">
        <f t="shared" si="99"/>
        <v>1</v>
      </c>
      <c r="R304" s="115">
        <f t="shared" si="100"/>
        <v>31366.111330116655</v>
      </c>
      <c r="S304" s="115">
        <f t="shared" si="101"/>
        <v>28771.059008529184</v>
      </c>
      <c r="T304" s="115">
        <f t="shared" si="102"/>
        <v>42562.974243414203</v>
      </c>
      <c r="U304" s="115">
        <f t="shared" si="103"/>
        <v>1</v>
      </c>
      <c r="V304" s="115">
        <f t="shared" si="104"/>
        <v>0</v>
      </c>
      <c r="W304" s="115">
        <f t="shared" si="105"/>
        <v>1</v>
      </c>
      <c r="X304" s="115">
        <f t="shared" si="106"/>
        <v>1</v>
      </c>
      <c r="Y304" s="115">
        <f t="shared" si="107"/>
        <v>0</v>
      </c>
      <c r="Z304" s="115">
        <f t="shared" si="108"/>
        <v>1</v>
      </c>
      <c r="AA304" s="115">
        <f t="shared" si="85"/>
        <v>7.0931643465508328E-4</v>
      </c>
      <c r="AB304" s="115">
        <f t="shared" si="109"/>
        <v>0</v>
      </c>
      <c r="AC304" s="115">
        <f t="shared" si="110"/>
        <v>0</v>
      </c>
    </row>
    <row r="305" spans="2:29" s="105" customFormat="1">
      <c r="B305" s="106">
        <f t="shared" si="86"/>
        <v>-1.9400000000000621</v>
      </c>
      <c r="C305" s="115">
        <f t="shared" si="87"/>
        <v>1.1481536214967183E-2</v>
      </c>
      <c r="D305" s="115">
        <f t="shared" si="88"/>
        <v>592962.31987475406</v>
      </c>
      <c r="E305" s="115">
        <f t="shared" si="89"/>
        <v>1</v>
      </c>
      <c r="F305" s="115">
        <f t="shared" si="90"/>
        <v>1</v>
      </c>
      <c r="G305" s="115">
        <f t="shared" si="91"/>
        <v>600154.10517554579</v>
      </c>
      <c r="H305" s="115">
        <f t="shared" si="92"/>
        <v>1</v>
      </c>
      <c r="I305" s="115">
        <f t="shared" si="93"/>
        <v>1</v>
      </c>
      <c r="J305" s="115">
        <f t="shared" si="94"/>
        <v>2.7412390653232474E-5</v>
      </c>
      <c r="K305" s="115">
        <f t="shared" si="95"/>
        <v>0</v>
      </c>
      <c r="L305" s="115">
        <f t="shared" si="96"/>
        <v>0</v>
      </c>
      <c r="M305" s="111"/>
      <c r="N305" s="123">
        <f t="shared" si="84"/>
        <v>7.2140619649732132E-2</v>
      </c>
      <c r="O305" s="115">
        <f t="shared" si="97"/>
        <v>40903.533632659455</v>
      </c>
      <c r="P305" s="115">
        <f t="shared" si="98"/>
        <v>1</v>
      </c>
      <c r="Q305" s="115">
        <f t="shared" si="99"/>
        <v>1</v>
      </c>
      <c r="R305" s="115">
        <f t="shared" si="100"/>
        <v>32177.279510987537</v>
      </c>
      <c r="S305" s="115">
        <f t="shared" si="101"/>
        <v>29440.320215476411</v>
      </c>
      <c r="T305" s="115">
        <f t="shared" si="102"/>
        <v>43613.183455441627</v>
      </c>
      <c r="U305" s="115">
        <f t="shared" si="103"/>
        <v>1</v>
      </c>
      <c r="V305" s="115">
        <f t="shared" si="104"/>
        <v>0</v>
      </c>
      <c r="W305" s="115">
        <f t="shared" si="105"/>
        <v>1</v>
      </c>
      <c r="X305" s="115">
        <f t="shared" si="106"/>
        <v>1</v>
      </c>
      <c r="Y305" s="115">
        <f t="shared" si="107"/>
        <v>0</v>
      </c>
      <c r="Z305" s="115">
        <f t="shared" si="108"/>
        <v>1</v>
      </c>
      <c r="AA305" s="115">
        <f t="shared" si="85"/>
        <v>7.7601023121708068E-4</v>
      </c>
      <c r="AB305" s="115">
        <f t="shared" si="109"/>
        <v>0</v>
      </c>
      <c r="AC305" s="115">
        <f t="shared" si="110"/>
        <v>0</v>
      </c>
    </row>
    <row r="306" spans="2:29" s="105" customFormat="1">
      <c r="B306" s="106">
        <f t="shared" si="86"/>
        <v>-1.9200000000000621</v>
      </c>
      <c r="C306" s="115">
        <f t="shared" si="87"/>
        <v>1.2022644346172406E-2</v>
      </c>
      <c r="D306" s="115">
        <f t="shared" si="88"/>
        <v>583746.98626192973</v>
      </c>
      <c r="E306" s="115">
        <f t="shared" si="89"/>
        <v>1</v>
      </c>
      <c r="F306" s="115">
        <f t="shared" si="90"/>
        <v>1</v>
      </c>
      <c r="G306" s="115">
        <f t="shared" si="91"/>
        <v>589658.95903600939</v>
      </c>
      <c r="H306" s="115">
        <f t="shared" si="92"/>
        <v>1</v>
      </c>
      <c r="I306" s="115">
        <f t="shared" si="93"/>
        <v>1</v>
      </c>
      <c r="J306" s="115">
        <f t="shared" si="94"/>
        <v>1.9151563979258087E-5</v>
      </c>
      <c r="K306" s="115">
        <f t="shared" si="95"/>
        <v>0</v>
      </c>
      <c r="L306" s="115">
        <f t="shared" si="96"/>
        <v>0</v>
      </c>
      <c r="M306" s="111"/>
      <c r="N306" s="123">
        <f t="shared" si="84"/>
        <v>7.5540502309316179E-2</v>
      </c>
      <c r="O306" s="115">
        <f t="shared" si="97"/>
        <v>41796.199690440335</v>
      </c>
      <c r="P306" s="115">
        <f t="shared" si="98"/>
        <v>1</v>
      </c>
      <c r="Q306" s="115">
        <f t="shared" si="99"/>
        <v>1</v>
      </c>
      <c r="R306" s="115">
        <f t="shared" si="100"/>
        <v>33013.522983191717</v>
      </c>
      <c r="S306" s="115">
        <f t="shared" si="101"/>
        <v>30105.339131726512</v>
      </c>
      <c r="T306" s="115">
        <f t="shared" si="102"/>
        <v>44679.124252809517</v>
      </c>
      <c r="U306" s="115">
        <f t="shared" si="103"/>
        <v>1</v>
      </c>
      <c r="V306" s="115">
        <f t="shared" si="104"/>
        <v>0</v>
      </c>
      <c r="W306" s="115">
        <f t="shared" si="105"/>
        <v>1</v>
      </c>
      <c r="X306" s="115">
        <f t="shared" si="106"/>
        <v>1</v>
      </c>
      <c r="Y306" s="115">
        <f t="shared" si="107"/>
        <v>0</v>
      </c>
      <c r="Z306" s="115">
        <f t="shared" si="108"/>
        <v>1</v>
      </c>
      <c r="AA306" s="115">
        <f t="shared" si="85"/>
        <v>8.391367133647621E-4</v>
      </c>
      <c r="AB306" s="115">
        <f t="shared" si="109"/>
        <v>0</v>
      </c>
      <c r="AC306" s="115">
        <f t="shared" si="110"/>
        <v>0</v>
      </c>
    </row>
    <row r="307" spans="2:29" s="105" customFormat="1">
      <c r="B307" s="106">
        <f t="shared" si="86"/>
        <v>-1.9000000000000621</v>
      </c>
      <c r="C307" s="115">
        <f t="shared" si="87"/>
        <v>1.2589254117939866E-2</v>
      </c>
      <c r="D307" s="115">
        <f t="shared" si="88"/>
        <v>574621.44860883884</v>
      </c>
      <c r="E307" s="115">
        <f t="shared" si="89"/>
        <v>1</v>
      </c>
      <c r="F307" s="115">
        <f t="shared" si="90"/>
        <v>1</v>
      </c>
      <c r="G307" s="115">
        <f t="shared" si="91"/>
        <v>579187.48260051385</v>
      </c>
      <c r="H307" s="115">
        <f t="shared" si="92"/>
        <v>1</v>
      </c>
      <c r="I307" s="115">
        <f t="shared" si="93"/>
        <v>1</v>
      </c>
      <c r="J307" s="115">
        <f t="shared" si="94"/>
        <v>1.1815269606028411E-5</v>
      </c>
      <c r="K307" s="115">
        <f t="shared" si="95"/>
        <v>0</v>
      </c>
      <c r="L307" s="115">
        <f t="shared" si="96"/>
        <v>0</v>
      </c>
      <c r="M307" s="111"/>
      <c r="N307" s="123">
        <f t="shared" si="84"/>
        <v>7.9100616502189872E-2</v>
      </c>
      <c r="O307" s="115">
        <f t="shared" si="97"/>
        <v>42709.681255697382</v>
      </c>
      <c r="P307" s="115">
        <f t="shared" si="98"/>
        <v>1</v>
      </c>
      <c r="Q307" s="115">
        <f t="shared" si="99"/>
        <v>1</v>
      </c>
      <c r="R307" s="115">
        <f t="shared" si="100"/>
        <v>33873.075499501385</v>
      </c>
      <c r="S307" s="115">
        <f t="shared" si="101"/>
        <v>30764.765959286422</v>
      </c>
      <c r="T307" s="115">
        <f t="shared" si="102"/>
        <v>45758.672055956667</v>
      </c>
      <c r="U307" s="115">
        <f t="shared" si="103"/>
        <v>1</v>
      </c>
      <c r="V307" s="115">
        <f t="shared" si="104"/>
        <v>0</v>
      </c>
      <c r="W307" s="115">
        <f t="shared" si="105"/>
        <v>1</v>
      </c>
      <c r="X307" s="115">
        <f t="shared" si="106"/>
        <v>1</v>
      </c>
      <c r="Y307" s="115">
        <f t="shared" si="107"/>
        <v>0</v>
      </c>
      <c r="Z307" s="115">
        <f t="shared" si="108"/>
        <v>1</v>
      </c>
      <c r="AA307" s="115">
        <f t="shared" si="85"/>
        <v>8.9682773245865796E-4</v>
      </c>
      <c r="AB307" s="115">
        <f t="shared" si="109"/>
        <v>0</v>
      </c>
      <c r="AC307" s="115">
        <f t="shared" si="110"/>
        <v>0</v>
      </c>
    </row>
    <row r="308" spans="2:29" s="105" customFormat="1">
      <c r="B308" s="106">
        <f t="shared" si="86"/>
        <v>-1.8800000000000621</v>
      </c>
      <c r="C308" s="115">
        <f t="shared" si="87"/>
        <v>1.3182567385562177E-2</v>
      </c>
      <c r="D308" s="115">
        <f t="shared" si="88"/>
        <v>565586.06889692566</v>
      </c>
      <c r="E308" s="115">
        <f t="shared" si="89"/>
        <v>1</v>
      </c>
      <c r="F308" s="115">
        <f t="shared" si="90"/>
        <v>1</v>
      </c>
      <c r="G308" s="115">
        <f t="shared" si="91"/>
        <v>568759.38312977809</v>
      </c>
      <c r="H308" s="115">
        <f t="shared" si="92"/>
        <v>1</v>
      </c>
      <c r="I308" s="115">
        <f t="shared" si="93"/>
        <v>1</v>
      </c>
      <c r="J308" s="115">
        <f t="shared" si="94"/>
        <v>5.904272192937111E-6</v>
      </c>
      <c r="K308" s="115">
        <f t="shared" si="95"/>
        <v>0</v>
      </c>
      <c r="L308" s="115">
        <f t="shared" si="96"/>
        <v>0</v>
      </c>
      <c r="M308" s="111"/>
      <c r="N308" s="123">
        <f t="shared" ref="N308:N371" si="111">2*PI()*C308</f>
        <v>8.2828513707869075E-2</v>
      </c>
      <c r="O308" s="115">
        <f t="shared" si="97"/>
        <v>43644.435880883851</v>
      </c>
      <c r="P308" s="115">
        <f t="shared" si="98"/>
        <v>1</v>
      </c>
      <c r="Q308" s="115">
        <f t="shared" si="99"/>
        <v>1</v>
      </c>
      <c r="R308" s="115">
        <f t="shared" si="100"/>
        <v>34753.913326076618</v>
      </c>
      <c r="S308" s="115">
        <f t="shared" si="101"/>
        <v>31417.52025860114</v>
      </c>
      <c r="T308" s="115">
        <f t="shared" si="102"/>
        <v>46849.707263504417</v>
      </c>
      <c r="U308" s="115">
        <f t="shared" si="103"/>
        <v>1</v>
      </c>
      <c r="V308" s="115">
        <f t="shared" si="104"/>
        <v>0</v>
      </c>
      <c r="W308" s="115">
        <f t="shared" si="105"/>
        <v>1</v>
      </c>
      <c r="X308" s="115">
        <f t="shared" si="106"/>
        <v>1</v>
      </c>
      <c r="Y308" s="115">
        <f t="shared" si="107"/>
        <v>0</v>
      </c>
      <c r="Z308" s="115">
        <f t="shared" si="108"/>
        <v>1</v>
      </c>
      <c r="AA308" s="115">
        <f t="shared" ref="AA308:AA371" si="112">(LOG10(O308)-LOG10(T308))^2</f>
        <v>9.4728510656720013E-4</v>
      </c>
      <c r="AB308" s="115">
        <f t="shared" si="109"/>
        <v>0</v>
      </c>
      <c r="AC308" s="115">
        <f t="shared" si="110"/>
        <v>0</v>
      </c>
    </row>
    <row r="309" spans="2:29" s="105" customFormat="1">
      <c r="B309" s="106">
        <f t="shared" ref="B309:B372" si="113">B308+0.02</f>
        <v>-1.860000000000062</v>
      </c>
      <c r="C309" s="115">
        <f t="shared" ref="C309:C372" si="114">10^B309</f>
        <v>1.3803842646026873E-2</v>
      </c>
      <c r="D309" s="115">
        <f t="shared" ref="D309:D372" si="115">IF(AND($D$12&lt;&gt;"",$E$12&lt;&gt;"",$F$12&lt;&gt;"",$G$12&lt;&gt;""),10^($D$12+$E$12/(1+EXP($F$12+$G$12*LOG10($C309)))),1)</f>
        <v>556641.18192767119</v>
      </c>
      <c r="E309" s="115">
        <f t="shared" ref="E309:E372" si="116">IF(AND($D$13&lt;&gt;"",$E$13&lt;&gt;"",$F$13&lt;&gt;"",$G$13&lt;&gt;""),10^($D$13+$E$13/(1+EXP($F$13+$G$13*LOG10($C309)))),1)</f>
        <v>1</v>
      </c>
      <c r="F309" s="115">
        <f t="shared" ref="F309:F372" si="117">IF(AND($D$14&lt;&gt;"",$E$14&lt;&gt;"",$F$14&lt;&gt;"",$G$14&lt;&gt;""),10^($D$14+$E$14/(1+EXP($F$14+$G$14*LOG10($C309)))),1)</f>
        <v>1</v>
      </c>
      <c r="G309" s="115">
        <f t="shared" ref="G309:G372" si="118">IF(OR($C$28="",$C$28=0),1,$C$28+$C$29*EXP(-C309/$F$29)+$C$30*EXP(-C309/$F$30)+$C$31*EXP(-C309/$F$31)+$C$32*EXP(-C309/$F$32)+$C$33*EXP(-C309/$F$33)+$C$34*EXP(-C309/$F$34)+$C$35*EXP(-C309/$F$35)+$C$36*EXP(-C309/$F$36)+$C$37*EXP(-C309/$F$37)+$C$38*EXP(-C309/$F$38)+$C$39*EXP(-C309/$F$39)+$C$40*EXP(-C309/$F$40)+$C$41*EXP(-C309/$F$41)+$C$42*EXP(-C309/$F$42))</f>
        <v>558394.73953768786</v>
      </c>
      <c r="H309" s="115">
        <f t="shared" ref="H309:H372" si="119">IF(OR($D$28="",$D$28=0),1,$D$28+$D$29*EXP(-C309/$F$29)+$D$30*EXP(-C309/$F$30)+$D$31*EXP(-C309/$F$31)+$D$32*EXP(-C309/$F$32)+$D$33*EXP(-C309/$F$33)+$D$34*EXP(-C309/$F$34)+$D$35*EXP(-C309/$F$35)+$D$36*EXP(-C309/$F$36)+$D$37*EXP(-C309/$F$37)+$D$38*EXP(-C309/$F$38)+$D$39*EXP(-C309/$F$39)+$D$40*EXP(-C309/$F$40)+$D$41*EXP(-C309/$F$41)+$D$42*EXP(-C309/$F$42))</f>
        <v>1</v>
      </c>
      <c r="I309" s="115">
        <f t="shared" ref="I309:I372" si="120">IF(OR($E$28="",$E$28=0),1,$E$28+$E$29*EXP(-C309/$F$29)+$E$30*EXP(-C309/$F$30)+$E$31*EXP(-C309/$F$31)+$E$32*EXP(-C309/$F$32)+$E$33*EXP(-C309/$F$33)+$E$34*EXP(-C309/$F$34)+$E$35*EXP(-C309/$F$35)+$E$36*EXP(-C309/$F$36)+$E$37*EXP(-C309/$F$37)+$E$38*EXP(-C309/$F$38)+$E$39*EXP(-C309/$F$39)+$E$40*EXP(-C309/$F$40)+$E$41*EXP(-C309/$F$41)+$E$42*EXP(-C309/$F$42))</f>
        <v>1</v>
      </c>
      <c r="J309" s="115">
        <f t="shared" ref="J309:J372" si="121">(LOG10(D309)-LOG10(G309))^2</f>
        <v>1.8659142850622415E-6</v>
      </c>
      <c r="K309" s="115">
        <f t="shared" ref="K309:K372" si="122">(LOG10(E309)-LOG10(H309))^2</f>
        <v>0</v>
      </c>
      <c r="L309" s="115">
        <f t="shared" ref="L309:L372" si="123">(LOG10(F309)-LOG10(I309))^2</f>
        <v>0</v>
      </c>
      <c r="M309" s="111"/>
      <c r="N309" s="123">
        <f t="shared" si="111"/>
        <v>8.6732101296135025E-2</v>
      </c>
      <c r="O309" s="115">
        <f t="shared" ref="O309:O372" si="124">IF(AND($L$12&lt;&gt;"",$M$12&lt;&gt;"",$N$12&lt;&gt;"",$O$12&lt;&gt;""),10^($L$12+$M$12/(1+EXP($N$12+$O$12*LOG10($C309)))),1)</f>
        <v>44600.9292017189</v>
      </c>
      <c r="P309" s="115">
        <f t="shared" ref="P309:P372" si="125">IF(AND($L$13&lt;&gt;"",$M$13&lt;&gt;"",$N$13&lt;&gt;"",$O$13&lt;&gt;""),10^($L$13+$M$13/(1+EXP($N$13+$O$13*LOG10($C309)))),1)</f>
        <v>1</v>
      </c>
      <c r="Q309" s="115">
        <f t="shared" ref="Q309:Q372" si="126">IF(AND($L$14&lt;&gt;"",$M$14&lt;&gt;"",$N$14&lt;&gt;"",$O$14&lt;&gt;""),10^($L$14+$M$14/(1+EXP($N$14+$O$14*LOG10($C309)))),1)</f>
        <v>1</v>
      </c>
      <c r="R309" s="115">
        <f t="shared" ref="R309:R372" si="127">IF(OR($C$28="",$C$28=0),1,$C$28+($N309^2*$F$29^2*$C$29)/($N309^2*$F$29^2+1)+($N309^2*$F$30^2*$C$30)/($N309^2*$F$30^2+1)+($N309^2*$F$31^2*$C$31)/($N309^2*$F$31^2+1)+($N309^2*$F$32^2*$C$32)/($N309^2*$F$32^2+1)+($N309^2*$F$33^2*$C$33)/($N309^2*$F$33^2+1)+($N309^2*$F$34^2*$C$34)/($N309^2*$F$34^2+1)+($N309^2*$F$35^2*$C$35)/($N309^2*$F$35^2+1)+($N309^2*$F$36^2*$C$36)/($N309^2*$F$36^2+1)+($N309^2*$F$37^2*$C$37)/($N309^2*$F$37^2+1)+($N309^2*$F$38^2*$C$38)/($N309^2*$F$38^2+1)+($N309^2*$F$39^2*$C$39)/($N309^2*$F$39^2+1)+($N309^2*$F$40^2*$C$40)/($N309^2*$F$40^2+1)+($N309^2*$F$41^2*$C$41)/($N309^2*$F$41^2+1)+($N309^2*$F$42^2*$C$42)/($N309^2*$F$42^2+1))</f>
        <v>35653.790673775999</v>
      </c>
      <c r="S309" s="115">
        <f t="shared" ref="S309:S372" si="128">IF(OR($C$28="",$C$28=0),0,($N309*$F$29*$C$29)/($N309^2*$F$29^2+1)+($N309*$F$30*$C$30)/($N309^2*$F$30^2+1)+($N309*$F$31*$C$31)/($N309^2*$F$31^2+1)+($N309*$F$32*$C$32)/($N309^2*$F$32^2+1)+($N309*$F$33*$C$33)/($N309^2*$F$33^2+1)+($N309*$F$34*$C$34)/($N309^2*$F$34^2+1)+($N309*$F$35*$C$35)/($N309^2*$F$35^2+1)+($N309*$F$36*$C$36)/($N309^2*$F$36^2+1)+($N309*$F$37*$C$37)/($N309^2*$F$37^2+1)+($N309*$F$38*$C$38)/($N309^2*$F$38^2+1)+($N309*$F$39*$C$39)/($N309^2*$F$39^2+1)+($N309*$F$40*$C$40)/($N309^2*$F$40^2+1)+($N309*$F$41*$C$41)/($N309^2*$F$41^2+1)+($N309*$F$42*$C$42)/($N309^2*$F$42^2+1))</f>
        <v>32062.836849381511</v>
      </c>
      <c r="T309" s="115">
        <f t="shared" ref="T309:T372" si="129">SQRT(R309^2+S309^2)</f>
        <v>47950.164715457373</v>
      </c>
      <c r="U309" s="115">
        <f t="shared" ref="U309:U372" si="130">IF(OR($D$28="",$D$28=0),1,$D$28+($N309^2*$F$29^2*$D$29)/($N309^2*$F$29^2+1)+($N309^2*$F$30^2*$D$30)/($N309^2*$F$30^2+1)+($N309^2*$F$31^2*$D$31)/($N309^2*$F$31^2+1)+($N309^2*$F$32^2*$D$32)/($N309^2*$F$32^2+1)+($N309^2*$F$33^2*$D$33)/($N309^2*$F$33^2+1)+($N309^2*$F$34^2*$D$34)/($N309^2*$F$34^2+1)+($N309^2*$F$35^2*$D$35)/($N309^2*$F$35^2+1)+($N309^2*$F$36^2*$D$36)/($N309^2*$F$36^2+1)+($N309^2*$F$37^2*$D$37)/($N309^2*$F$37^2+1)+($N309^2*$F$38^2*$D$38)/($N309^2*$F$38^2+1)+($N309^2*$F$39^2*$D$39)/($N309^2*$F$39^2+1)+($N309^2*$F$40^2*$D$40)/($N309^2*$F$40^2+1)+($N309^2*$F$41^2*$D$41)/($N309^2*$F$41^2+1)+($N309^2*$F$42^2*$D$42)/($N309^2*$F$42^2+1))</f>
        <v>1</v>
      </c>
      <c r="V309" s="115">
        <f t="shared" ref="V309:V372" si="131">IF(OR($D$28="",$D$28=0),0,($N309*$F$29*$D$29)/($N309^2*$F$29^2+1)+($N309*$F$30*$D$30)/($N309^2*$F$30^2+1)+($N309*$F$31*$D$31)/($N309^2*$F$31^2+1)+($N309*$F$32*$D$32)/($N309^2*$F$32^2+1)+($N309*$F$33*$D$33)/($N309^2*$F$33^2+1)+($N309*$F$34*$D$34)/($N309^2*$F$34^2+1)+($N309*$F$35*$D$35)/($N309^2*$F$35^2+1)+($N309*$F$36*$D$36)/($N309^2*$F$36^2+1)+($N309*$F$37*$D$37)/($N309^2*$F$37^2+1)+($N309*$F$38*$D$38)/($N309^2*$F$38^2+1)+($N309*$F$39*$D$39)/($N309^2*$F$39^2+1)+($N309*$F$40*$D$40)/($N309^2*$F$40^2+1)+($N309*$F$41*$D$41)/($N309^2*$F$41^2+1)+($N309*$F$42*$D$42)/($N309^2*$F$42^2+1))</f>
        <v>0</v>
      </c>
      <c r="W309" s="115">
        <f t="shared" ref="W309:W372" si="132">SQRT(U309^2+V309^2)</f>
        <v>1</v>
      </c>
      <c r="X309" s="115">
        <f t="shared" ref="X309:X372" si="133">IF(OR($E$28="",$E$28=0),1,$E$28+($N309^2*$F$29^2*$E$29)/($N309^2*$F$29^2+1)+($N309^2*$F$30^2*$E$30)/($N309^2*$F$30^2+1)+($N309^2*$F$31^2*$E$31)/($N309^2*$F$31^2+1)+($N309^2*$F$32^2*$E$32)/($N309^2*$F$32^2+1)+($N309^2*$F$33^2*$E$33)/($N309^2*$F$33^2+1)+($N309^2*$F$34^2*$E$34)/($N309^2*$F$34^2+1)+($N309^2*$F$35^2*$E$35)/($N309^2*$F$35^2+1)+($N309^2*$F$36^2*$E$36)/($N309^2*$F$36^2+1)+($N309^2*$F$37^2*$E$37)/($N309^2*$F$37^2+1)+($N309^2*$F$38^2*$E$38)/($N309^2*$F$38^2+1)+($N309^2*$F$39^2*$E$39)/($N309^2*$F$39^2+1)+($N309^2*$F$40^2*$E$40)/($N309^2*$F$40^2+1)+($N309^2*$F$41^2*$E$41)/($N309^2*$F$41^2+1)+($N309^2*$F$42^2*$E$42)/($N309^2*$F$42^2+1))</f>
        <v>1</v>
      </c>
      <c r="Y309" s="115">
        <f t="shared" ref="Y309:Y372" si="134">IF(OR($E$28="",$E$28=0),0,($N309*$F$29*$E$29)/($N309^2*$F$29^2+1)+($N309*$F$30*$E$30)/($N309^2*$F$30^2+1)+($N309*$F$31*$E$31)/($N309^2*$F$31^2+1)+($N309*$F$32*$E$32)/($N309^2*$F$32^2+1)+($N309*$F$33*$E$33)/($N309^2*$F$33^2+1)+($N309*$F$34*$E$34)/($N309^2*$F$34^2+1)+($N309*$F$35*$E$35)/($N309^2*$F$35^2+1)+($N309*$F$36*$E$36)/($N309^2*$F$36^2+1)+($N309*$F$37*$E$37)/($N309^2*$F$37^2+1)+($N309*$F$38*$E$38)/($N309^2*$F$38^2+1)+($N309*$F$39*$E$39)/($N309^2*$F$39^2+1)+($N309*$F$40*$E$40)/($N309^2*$F$40^2+1)+($N309*$F$41*$E$41)/($N309^2*$F$41^2+1)+($N309*$F$42*$E$42)/($N309^2*$F$42^2+1))</f>
        <v>0</v>
      </c>
      <c r="Z309" s="115">
        <f t="shared" ref="Z309:Z372" si="135">SQRT(X309^2+Y309^2)</f>
        <v>1</v>
      </c>
      <c r="AA309" s="115">
        <f t="shared" si="112"/>
        <v>9.8886328123646032E-4</v>
      </c>
      <c r="AB309" s="115">
        <f t="shared" ref="AB309:AB372" si="136">(LOG10(P309)-LOG10(W309))^2</f>
        <v>0</v>
      </c>
      <c r="AC309" s="115">
        <f t="shared" ref="AC309:AC372" si="137">(LOG10(Q309)-LOG10(Z309))^2</f>
        <v>0</v>
      </c>
    </row>
    <row r="310" spans="2:29" s="105" customFormat="1">
      <c r="B310" s="106">
        <f t="shared" si="113"/>
        <v>-1.840000000000062</v>
      </c>
      <c r="C310" s="115">
        <f t="shared" si="114"/>
        <v>1.4454397707457206E-2</v>
      </c>
      <c r="D310" s="115">
        <f t="shared" si="115"/>
        <v>547787.0953060243</v>
      </c>
      <c r="E310" s="115">
        <f t="shared" si="116"/>
        <v>1</v>
      </c>
      <c r="F310" s="115">
        <f t="shared" si="117"/>
        <v>1</v>
      </c>
      <c r="G310" s="115">
        <f t="shared" si="118"/>
        <v>548113.77805672924</v>
      </c>
      <c r="H310" s="115">
        <f t="shared" si="119"/>
        <v>1</v>
      </c>
      <c r="I310" s="115">
        <f t="shared" si="120"/>
        <v>1</v>
      </c>
      <c r="J310" s="115">
        <f t="shared" si="121"/>
        <v>6.7040693943509175E-8</v>
      </c>
      <c r="K310" s="115">
        <f t="shared" si="122"/>
        <v>0</v>
      </c>
      <c r="L310" s="115">
        <f t="shared" si="123"/>
        <v>0</v>
      </c>
      <c r="M310" s="111"/>
      <c r="N310" s="123">
        <f t="shared" si="111"/>
        <v>9.0819659299625419E-2</v>
      </c>
      <c r="O310" s="115">
        <f t="shared" si="124"/>
        <v>45579.634989826176</v>
      </c>
      <c r="P310" s="115">
        <f t="shared" si="125"/>
        <v>1</v>
      </c>
      <c r="Q310" s="115">
        <f t="shared" si="126"/>
        <v>1</v>
      </c>
      <c r="R310" s="115">
        <f t="shared" si="127"/>
        <v>36570.283671816011</v>
      </c>
      <c r="S310" s="115">
        <f t="shared" si="128"/>
        <v>32700.306461970857</v>
      </c>
      <c r="T310" s="115">
        <f t="shared" si="129"/>
        <v>49058.084864208729</v>
      </c>
      <c r="U310" s="115">
        <f t="shared" si="130"/>
        <v>1</v>
      </c>
      <c r="V310" s="115">
        <f t="shared" si="131"/>
        <v>0</v>
      </c>
      <c r="W310" s="115">
        <f t="shared" si="132"/>
        <v>1</v>
      </c>
      <c r="X310" s="115">
        <f t="shared" si="133"/>
        <v>1</v>
      </c>
      <c r="Y310" s="115">
        <f t="shared" si="134"/>
        <v>0</v>
      </c>
      <c r="Z310" s="115">
        <f t="shared" si="135"/>
        <v>1</v>
      </c>
      <c r="AA310" s="115">
        <f t="shared" si="112"/>
        <v>1.0201474518555557E-3</v>
      </c>
      <c r="AB310" s="115">
        <f t="shared" si="136"/>
        <v>0</v>
      </c>
      <c r="AC310" s="115">
        <f t="shared" si="137"/>
        <v>0</v>
      </c>
    </row>
    <row r="311" spans="2:29" s="105" customFormat="1">
      <c r="B311" s="106">
        <f t="shared" si="113"/>
        <v>-1.820000000000062</v>
      </c>
      <c r="C311" s="115">
        <f t="shared" si="114"/>
        <v>1.5135612484359911E-2</v>
      </c>
      <c r="D311" s="115">
        <f t="shared" si="115"/>
        <v>539024.08944220899</v>
      </c>
      <c r="E311" s="115">
        <f t="shared" si="116"/>
        <v>1</v>
      </c>
      <c r="F311" s="115">
        <f t="shared" si="117"/>
        <v>1</v>
      </c>
      <c r="G311" s="115">
        <f t="shared" si="118"/>
        <v>537936.64512478467</v>
      </c>
      <c r="H311" s="115">
        <f t="shared" si="119"/>
        <v>1</v>
      </c>
      <c r="I311" s="115">
        <f t="shared" si="120"/>
        <v>1</v>
      </c>
      <c r="J311" s="115">
        <f t="shared" si="121"/>
        <v>7.6920699782577353E-7</v>
      </c>
      <c r="K311" s="115">
        <f t="shared" si="122"/>
        <v>0</v>
      </c>
      <c r="L311" s="115">
        <f t="shared" si="123"/>
        <v>0</v>
      </c>
      <c r="M311" s="111"/>
      <c r="N311" s="123">
        <f t="shared" si="111"/>
        <v>9.5099857976894103E-2</v>
      </c>
      <c r="O311" s="115">
        <f t="shared" si="124"/>
        <v>46581.035201697174</v>
      </c>
      <c r="P311" s="115">
        <f t="shared" si="125"/>
        <v>1</v>
      </c>
      <c r="Q311" s="115">
        <f t="shared" si="126"/>
        <v>1</v>
      </c>
      <c r="R311" s="115">
        <f t="shared" si="127"/>
        <v>37500.841934170603</v>
      </c>
      <c r="S311" s="115">
        <f t="shared" si="128"/>
        <v>33329.909380896839</v>
      </c>
      <c r="T311" s="115">
        <f t="shared" si="129"/>
        <v>50171.665361142273</v>
      </c>
      <c r="U311" s="115">
        <f t="shared" si="130"/>
        <v>1</v>
      </c>
      <c r="V311" s="115">
        <f t="shared" si="131"/>
        <v>0</v>
      </c>
      <c r="W311" s="115">
        <f t="shared" si="132"/>
        <v>1</v>
      </c>
      <c r="X311" s="115">
        <f t="shared" si="133"/>
        <v>1</v>
      </c>
      <c r="Y311" s="115">
        <f t="shared" si="134"/>
        <v>0</v>
      </c>
      <c r="Z311" s="115">
        <f t="shared" si="135"/>
        <v>1</v>
      </c>
      <c r="AA311" s="115">
        <f t="shared" si="112"/>
        <v>1.0400225743835497E-3</v>
      </c>
      <c r="AB311" s="115">
        <f t="shared" si="136"/>
        <v>0</v>
      </c>
      <c r="AC311" s="115">
        <f t="shared" si="137"/>
        <v>0</v>
      </c>
    </row>
    <row r="312" spans="2:29" s="105" customFormat="1">
      <c r="B312" s="106">
        <f t="shared" si="113"/>
        <v>-1.800000000000062</v>
      </c>
      <c r="C312" s="115">
        <f t="shared" si="114"/>
        <v>1.5848931924608862E-2</v>
      </c>
      <c r="D312" s="115">
        <f t="shared" si="115"/>
        <v>530352.41757187143</v>
      </c>
      <c r="E312" s="115">
        <f t="shared" si="116"/>
        <v>1</v>
      </c>
      <c r="F312" s="115">
        <f t="shared" si="117"/>
        <v>1</v>
      </c>
      <c r="G312" s="115">
        <f t="shared" si="118"/>
        <v>527883.17654873652</v>
      </c>
      <c r="H312" s="115">
        <f t="shared" si="119"/>
        <v>1</v>
      </c>
      <c r="I312" s="115">
        <f t="shared" si="120"/>
        <v>1</v>
      </c>
      <c r="J312" s="115">
        <f t="shared" si="121"/>
        <v>4.1076405005914139E-6</v>
      </c>
      <c r="K312" s="115">
        <f t="shared" si="122"/>
        <v>0</v>
      </c>
      <c r="L312" s="115">
        <f t="shared" si="123"/>
        <v>0</v>
      </c>
      <c r="M312" s="111"/>
      <c r="N312" s="123">
        <f t="shared" si="111"/>
        <v>9.9581776203191877E-2</v>
      </c>
      <c r="O312" s="115">
        <f t="shared" si="124"/>
        <v>47605.620023796728</v>
      </c>
      <c r="P312" s="115">
        <f t="shared" si="125"/>
        <v>1</v>
      </c>
      <c r="Q312" s="115">
        <f t="shared" si="126"/>
        <v>1</v>
      </c>
      <c r="R312" s="115">
        <f t="shared" si="127"/>
        <v>38442.846362555698</v>
      </c>
      <c r="S312" s="115">
        <f t="shared" si="128"/>
        <v>33952.040539401933</v>
      </c>
      <c r="T312" s="115">
        <f t="shared" si="129"/>
        <v>51289.311686200803</v>
      </c>
      <c r="U312" s="115">
        <f t="shared" si="130"/>
        <v>1</v>
      </c>
      <c r="V312" s="115">
        <f t="shared" si="131"/>
        <v>0</v>
      </c>
      <c r="W312" s="115">
        <f t="shared" si="132"/>
        <v>1</v>
      </c>
      <c r="X312" s="115">
        <f t="shared" si="133"/>
        <v>1</v>
      </c>
      <c r="Y312" s="115">
        <f t="shared" si="134"/>
        <v>0</v>
      </c>
      <c r="Z312" s="115">
        <f t="shared" si="135"/>
        <v>1</v>
      </c>
      <c r="AA312" s="115">
        <f t="shared" si="112"/>
        <v>1.0477291740747998E-3</v>
      </c>
      <c r="AB312" s="115">
        <f t="shared" si="136"/>
        <v>0</v>
      </c>
      <c r="AC312" s="115">
        <f t="shared" si="137"/>
        <v>0</v>
      </c>
    </row>
    <row r="313" spans="2:29" s="105" customFormat="1">
      <c r="B313" s="106">
        <f t="shared" si="113"/>
        <v>-1.780000000000062</v>
      </c>
      <c r="C313" s="115">
        <f t="shared" si="114"/>
        <v>1.6595869074373236E-2</v>
      </c>
      <c r="D313" s="115">
        <f t="shared" si="115"/>
        <v>521772.30579452094</v>
      </c>
      <c r="E313" s="115">
        <f t="shared" si="116"/>
        <v>1</v>
      </c>
      <c r="F313" s="115">
        <f t="shared" si="117"/>
        <v>1</v>
      </c>
      <c r="G313" s="115">
        <f t="shared" si="118"/>
        <v>517972.66276561248</v>
      </c>
      <c r="H313" s="115">
        <f t="shared" si="119"/>
        <v>1</v>
      </c>
      <c r="I313" s="115">
        <f t="shared" si="120"/>
        <v>1</v>
      </c>
      <c r="J313" s="115">
        <f t="shared" si="121"/>
        <v>1.0075449253891E-5</v>
      </c>
      <c r="K313" s="115">
        <f t="shared" si="122"/>
        <v>0</v>
      </c>
      <c r="L313" s="115">
        <f t="shared" si="123"/>
        <v>0</v>
      </c>
      <c r="M313" s="111"/>
      <c r="N313" s="123">
        <f t="shared" si="111"/>
        <v>0.10427492072797799</v>
      </c>
      <c r="O313" s="115">
        <f t="shared" si="124"/>
        <v>48653.887913623374</v>
      </c>
      <c r="P313" s="115">
        <f t="shared" si="125"/>
        <v>1</v>
      </c>
      <c r="Q313" s="115">
        <f t="shared" si="126"/>
        <v>1</v>
      </c>
      <c r="R313" s="115">
        <f t="shared" si="127"/>
        <v>39393.671484075559</v>
      </c>
      <c r="S313" s="115">
        <f t="shared" si="128"/>
        <v>34567.524845889362</v>
      </c>
      <c r="T313" s="115">
        <f t="shared" si="129"/>
        <v>52409.685430905287</v>
      </c>
      <c r="U313" s="115">
        <f t="shared" si="130"/>
        <v>1</v>
      </c>
      <c r="V313" s="115">
        <f t="shared" si="131"/>
        <v>0</v>
      </c>
      <c r="W313" s="115">
        <f t="shared" si="132"/>
        <v>1</v>
      </c>
      <c r="X313" s="115">
        <f t="shared" si="133"/>
        <v>1</v>
      </c>
      <c r="Y313" s="115">
        <f t="shared" si="134"/>
        <v>0</v>
      </c>
      <c r="Z313" s="115">
        <f t="shared" si="135"/>
        <v>1</v>
      </c>
      <c r="AA313" s="115">
        <f t="shared" si="112"/>
        <v>1.0429026120952428E-3</v>
      </c>
      <c r="AB313" s="115">
        <f t="shared" si="136"/>
        <v>0</v>
      </c>
      <c r="AC313" s="115">
        <f t="shared" si="137"/>
        <v>0</v>
      </c>
    </row>
    <row r="314" spans="2:29" s="105" customFormat="1">
      <c r="B314" s="106">
        <f t="shared" si="113"/>
        <v>-1.760000000000062</v>
      </c>
      <c r="C314" s="115">
        <f t="shared" si="114"/>
        <v>1.7378008287491271E-2</v>
      </c>
      <c r="D314" s="115">
        <f t="shared" si="115"/>
        <v>513283.95313017862</v>
      </c>
      <c r="E314" s="115">
        <f t="shared" si="116"/>
        <v>1</v>
      </c>
      <c r="F314" s="115">
        <f t="shared" si="117"/>
        <v>1</v>
      </c>
      <c r="G314" s="115">
        <f t="shared" si="118"/>
        <v>508223.61092824739</v>
      </c>
      <c r="H314" s="115">
        <f t="shared" si="119"/>
        <v>1</v>
      </c>
      <c r="I314" s="115">
        <f t="shared" si="120"/>
        <v>1</v>
      </c>
      <c r="J314" s="115">
        <f t="shared" si="121"/>
        <v>1.8514514098910662E-5</v>
      </c>
      <c r="K314" s="115">
        <f t="shared" si="122"/>
        <v>0</v>
      </c>
      <c r="L314" s="115">
        <f t="shared" si="123"/>
        <v>0</v>
      </c>
      <c r="M314" s="111"/>
      <c r="N314" s="123">
        <f t="shared" si="111"/>
        <v>0.10918924634001023</v>
      </c>
      <c r="O314" s="115">
        <f t="shared" si="124"/>
        <v>49726.345636537269</v>
      </c>
      <c r="P314" s="115">
        <f t="shared" si="125"/>
        <v>1</v>
      </c>
      <c r="Q314" s="115">
        <f t="shared" si="126"/>
        <v>1</v>
      </c>
      <c r="R314" s="115">
        <f t="shared" si="127"/>
        <v>40350.750366326101</v>
      </c>
      <c r="S314" s="115">
        <f t="shared" si="128"/>
        <v>35177.621930632107</v>
      </c>
      <c r="T314" s="115">
        <f t="shared" si="129"/>
        <v>53531.748895585835</v>
      </c>
      <c r="U314" s="115">
        <f t="shared" si="130"/>
        <v>1</v>
      </c>
      <c r="V314" s="115">
        <f t="shared" si="131"/>
        <v>0</v>
      </c>
      <c r="W314" s="115">
        <f t="shared" si="132"/>
        <v>1</v>
      </c>
      <c r="X314" s="115">
        <f t="shared" si="133"/>
        <v>1</v>
      </c>
      <c r="Y314" s="115">
        <f t="shared" si="134"/>
        <v>0</v>
      </c>
      <c r="Z314" s="115">
        <f t="shared" si="135"/>
        <v>1</v>
      </c>
      <c r="AA314" s="115">
        <f t="shared" si="112"/>
        <v>1.0255934383802444E-3</v>
      </c>
      <c r="AB314" s="115">
        <f t="shared" si="136"/>
        <v>0</v>
      </c>
      <c r="AC314" s="115">
        <f t="shared" si="137"/>
        <v>0</v>
      </c>
    </row>
    <row r="315" spans="2:29" s="105" customFormat="1">
      <c r="B315" s="106">
        <f t="shared" si="113"/>
        <v>-1.7400000000000619</v>
      </c>
      <c r="C315" s="115">
        <f t="shared" si="114"/>
        <v>1.8197008586097227E-2</v>
      </c>
      <c r="D315" s="115">
        <f t="shared" si="115"/>
        <v>504887.53159415827</v>
      </c>
      <c r="E315" s="115">
        <f t="shared" si="116"/>
        <v>1</v>
      </c>
      <c r="F315" s="115">
        <f t="shared" si="117"/>
        <v>1</v>
      </c>
      <c r="G315" s="115">
        <f t="shared" si="118"/>
        <v>498653.50550666847</v>
      </c>
      <c r="H315" s="115">
        <f t="shared" si="119"/>
        <v>1</v>
      </c>
      <c r="I315" s="115">
        <f t="shared" si="120"/>
        <v>1</v>
      </c>
      <c r="J315" s="115">
        <f t="shared" si="121"/>
        <v>2.911432626584095E-5</v>
      </c>
      <c r="K315" s="115">
        <f t="shared" si="122"/>
        <v>0</v>
      </c>
      <c r="L315" s="115">
        <f t="shared" si="123"/>
        <v>0</v>
      </c>
      <c r="M315" s="111"/>
      <c r="N315" s="123">
        <f t="shared" si="111"/>
        <v>0.11433517698278688</v>
      </c>
      <c r="O315" s="115">
        <f t="shared" si="124"/>
        <v>50823.508298165681</v>
      </c>
      <c r="P315" s="115">
        <f t="shared" si="125"/>
        <v>1</v>
      </c>
      <c r="Q315" s="115">
        <f t="shared" si="126"/>
        <v>1</v>
      </c>
      <c r="R315" s="115">
        <f t="shared" si="127"/>
        <v>41311.640010500516</v>
      </c>
      <c r="S315" s="115">
        <f t="shared" si="128"/>
        <v>35784.019965045154</v>
      </c>
      <c r="T315" s="115">
        <f t="shared" si="129"/>
        <v>54654.804777036181</v>
      </c>
      <c r="U315" s="115">
        <f t="shared" si="130"/>
        <v>1</v>
      </c>
      <c r="V315" s="115">
        <f t="shared" si="131"/>
        <v>0</v>
      </c>
      <c r="W315" s="115">
        <f t="shared" si="132"/>
        <v>1</v>
      </c>
      <c r="X315" s="115">
        <f t="shared" si="133"/>
        <v>1</v>
      </c>
      <c r="Y315" s="115">
        <f t="shared" si="134"/>
        <v>0</v>
      </c>
      <c r="Z315" s="115">
        <f t="shared" si="135"/>
        <v>1</v>
      </c>
      <c r="AA315" s="115">
        <f t="shared" si="112"/>
        <v>9.9626758009926193E-4</v>
      </c>
      <c r="AB315" s="115">
        <f t="shared" si="136"/>
        <v>0</v>
      </c>
      <c r="AC315" s="115">
        <f t="shared" si="137"/>
        <v>0</v>
      </c>
    </row>
    <row r="316" spans="2:29" s="105" customFormat="1">
      <c r="B316" s="106">
        <f t="shared" si="113"/>
        <v>-1.7200000000000619</v>
      </c>
      <c r="C316" s="115">
        <f t="shared" si="114"/>
        <v>1.905460717962975E-2</v>
      </c>
      <c r="D316" s="115">
        <f t="shared" si="115"/>
        <v>496583.18628983764</v>
      </c>
      <c r="E316" s="115">
        <f t="shared" si="116"/>
        <v>1</v>
      </c>
      <c r="F316" s="115">
        <f t="shared" si="117"/>
        <v>1</v>
      </c>
      <c r="G316" s="115">
        <f t="shared" si="118"/>
        <v>489278.57004689454</v>
      </c>
      <c r="H316" s="115">
        <f t="shared" si="119"/>
        <v>1</v>
      </c>
      <c r="I316" s="115">
        <f t="shared" si="120"/>
        <v>1</v>
      </c>
      <c r="J316" s="115">
        <f t="shared" si="121"/>
        <v>4.141973147247114E-5</v>
      </c>
      <c r="K316" s="115">
        <f t="shared" si="122"/>
        <v>0</v>
      </c>
      <c r="L316" s="115">
        <f t="shared" si="123"/>
        <v>0</v>
      </c>
      <c r="M316" s="111"/>
      <c r="N316" s="123">
        <f t="shared" si="111"/>
        <v>0.1197236278651283</v>
      </c>
      <c r="O316" s="115">
        <f t="shared" si="124"/>
        <v>51945.899372194894</v>
      </c>
      <c r="P316" s="115">
        <f t="shared" si="125"/>
        <v>1</v>
      </c>
      <c r="Q316" s="115">
        <f t="shared" si="126"/>
        <v>1</v>
      </c>
      <c r="R316" s="115">
        <f t="shared" si="127"/>
        <v>42274.085106365026</v>
      </c>
      <c r="S316" s="115">
        <f t="shared" si="128"/>
        <v>36388.818691434171</v>
      </c>
      <c r="T316" s="115">
        <f t="shared" si="129"/>
        <v>55778.529895814412</v>
      </c>
      <c r="U316" s="115">
        <f t="shared" si="130"/>
        <v>1</v>
      </c>
      <c r="V316" s="115">
        <f t="shared" si="131"/>
        <v>0</v>
      </c>
      <c r="W316" s="115">
        <f t="shared" si="132"/>
        <v>1</v>
      </c>
      <c r="X316" s="115">
        <f t="shared" si="133"/>
        <v>1</v>
      </c>
      <c r="Y316" s="115">
        <f t="shared" si="134"/>
        <v>0</v>
      </c>
      <c r="Z316" s="115">
        <f t="shared" si="135"/>
        <v>1</v>
      </c>
      <c r="AA316" s="115">
        <f t="shared" si="112"/>
        <v>9.5578631181569428E-4</v>
      </c>
      <c r="AB316" s="115">
        <f t="shared" si="136"/>
        <v>0</v>
      </c>
      <c r="AC316" s="115">
        <f t="shared" si="137"/>
        <v>0</v>
      </c>
    </row>
    <row r="317" spans="2:29" s="105" customFormat="1">
      <c r="B317" s="106">
        <f t="shared" si="113"/>
        <v>-1.7000000000000619</v>
      </c>
      <c r="C317" s="115">
        <f t="shared" si="114"/>
        <v>1.9952623149685947E-2</v>
      </c>
      <c r="D317" s="115">
        <f t="shared" si="115"/>
        <v>488371.03551931487</v>
      </c>
      <c r="E317" s="115">
        <f t="shared" si="116"/>
        <v>1</v>
      </c>
      <c r="F317" s="115">
        <f t="shared" si="117"/>
        <v>1</v>
      </c>
      <c r="G317" s="115">
        <f t="shared" si="118"/>
        <v>480113.53360762808</v>
      </c>
      <c r="H317" s="115">
        <f t="shared" si="119"/>
        <v>1</v>
      </c>
      <c r="I317" s="115">
        <f t="shared" si="120"/>
        <v>1</v>
      </c>
      <c r="J317" s="115">
        <f t="shared" si="121"/>
        <v>5.484810371513384E-5</v>
      </c>
      <c r="K317" s="115">
        <f t="shared" si="122"/>
        <v>0</v>
      </c>
      <c r="L317" s="115">
        <f t="shared" si="123"/>
        <v>0</v>
      </c>
      <c r="M317" s="111"/>
      <c r="N317" s="123">
        <f t="shared" si="111"/>
        <v>0.12536602861379803</v>
      </c>
      <c r="O317" s="115">
        <f t="shared" si="124"/>
        <v>53094.050723351946</v>
      </c>
      <c r="P317" s="115">
        <f t="shared" si="125"/>
        <v>1</v>
      </c>
      <c r="Q317" s="115">
        <f t="shared" si="126"/>
        <v>1</v>
      </c>
      <c r="R317" s="115">
        <f t="shared" si="127"/>
        <v>43236.078142763319</v>
      </c>
      <c r="S317" s="115">
        <f t="shared" si="128"/>
        <v>36994.502271126257</v>
      </c>
      <c r="T317" s="115">
        <f t="shared" si="129"/>
        <v>56903.002130428067</v>
      </c>
      <c r="U317" s="115">
        <f t="shared" si="130"/>
        <v>1</v>
      </c>
      <c r="V317" s="115">
        <f t="shared" si="131"/>
        <v>0</v>
      </c>
      <c r="W317" s="115">
        <f t="shared" si="132"/>
        <v>1</v>
      </c>
      <c r="X317" s="115">
        <f t="shared" si="133"/>
        <v>1</v>
      </c>
      <c r="Y317" s="115">
        <f t="shared" si="134"/>
        <v>0</v>
      </c>
      <c r="Z317" s="115">
        <f t="shared" si="135"/>
        <v>1</v>
      </c>
      <c r="AA317" s="115">
        <f t="shared" si="112"/>
        <v>9.0536714425044137E-4</v>
      </c>
      <c r="AB317" s="115">
        <f t="shared" si="136"/>
        <v>0</v>
      </c>
      <c r="AC317" s="115">
        <f t="shared" si="137"/>
        <v>0</v>
      </c>
    </row>
    <row r="318" spans="2:29" s="105" customFormat="1">
      <c r="B318" s="106">
        <f t="shared" si="113"/>
        <v>-1.6800000000000619</v>
      </c>
      <c r="C318" s="115">
        <f t="shared" si="114"/>
        <v>2.0892961308537409E-2</v>
      </c>
      <c r="D318" s="115">
        <f t="shared" si="115"/>
        <v>480251.17091175826</v>
      </c>
      <c r="E318" s="115">
        <f t="shared" si="116"/>
        <v>1</v>
      </c>
      <c r="F318" s="115">
        <f t="shared" si="117"/>
        <v>1</v>
      </c>
      <c r="G318" s="115">
        <f t="shared" si="118"/>
        <v>471171.40615787753</v>
      </c>
      <c r="H318" s="115">
        <f t="shared" si="119"/>
        <v>1</v>
      </c>
      <c r="I318" s="115">
        <f t="shared" si="120"/>
        <v>1</v>
      </c>
      <c r="J318" s="115">
        <f t="shared" si="121"/>
        <v>6.8715905129851842E-5</v>
      </c>
      <c r="K318" s="115">
        <f t="shared" si="122"/>
        <v>0</v>
      </c>
      <c r="L318" s="115">
        <f t="shared" si="123"/>
        <v>0</v>
      </c>
      <c r="M318" s="111"/>
      <c r="N318" s="123">
        <f t="shared" si="111"/>
        <v>0.13127434751727382</v>
      </c>
      <c r="O318" s="115">
        <f t="shared" si="124"/>
        <v>54268.502625385234</v>
      </c>
      <c r="P318" s="115">
        <f t="shared" si="125"/>
        <v>1</v>
      </c>
      <c r="Q318" s="115">
        <f t="shared" si="126"/>
        <v>1</v>
      </c>
      <c r="R318" s="115">
        <f t="shared" si="127"/>
        <v>44195.914092686347</v>
      </c>
      <c r="S318" s="115">
        <f t="shared" si="128"/>
        <v>37603.902977699312</v>
      </c>
      <c r="T318" s="115">
        <f t="shared" si="129"/>
        <v>58028.719972478582</v>
      </c>
      <c r="U318" s="115">
        <f t="shared" si="130"/>
        <v>1</v>
      </c>
      <c r="V318" s="115">
        <f t="shared" si="131"/>
        <v>0</v>
      </c>
      <c r="W318" s="115">
        <f t="shared" si="132"/>
        <v>1</v>
      </c>
      <c r="X318" s="115">
        <f t="shared" si="133"/>
        <v>1</v>
      </c>
      <c r="Y318" s="115">
        <f t="shared" si="134"/>
        <v>0</v>
      </c>
      <c r="Z318" s="115">
        <f t="shared" si="135"/>
        <v>1</v>
      </c>
      <c r="AA318" s="115">
        <f t="shared" si="112"/>
        <v>8.4652787404227098E-4</v>
      </c>
      <c r="AB318" s="115">
        <f t="shared" si="136"/>
        <v>0</v>
      </c>
      <c r="AC318" s="115">
        <f t="shared" si="137"/>
        <v>0</v>
      </c>
    </row>
    <row r="319" spans="2:29" s="105" customFormat="1">
      <c r="B319" s="106">
        <f t="shared" si="113"/>
        <v>-1.6600000000000619</v>
      </c>
      <c r="C319" s="115">
        <f t="shared" si="114"/>
        <v>2.1877616239492404E-2</v>
      </c>
      <c r="D319" s="115">
        <f t="shared" si="115"/>
        <v>472223.65756928356</v>
      </c>
      <c r="E319" s="115">
        <f t="shared" si="116"/>
        <v>1</v>
      </c>
      <c r="F319" s="115">
        <f t="shared" si="117"/>
        <v>1</v>
      </c>
      <c r="G319" s="115">
        <f t="shared" si="118"/>
        <v>462463.26783137571</v>
      </c>
      <c r="H319" s="115">
        <f t="shared" si="119"/>
        <v>1</v>
      </c>
      <c r="I319" s="115">
        <f t="shared" si="120"/>
        <v>1</v>
      </c>
      <c r="J319" s="115">
        <f t="shared" si="121"/>
        <v>8.2273916335335508E-5</v>
      </c>
      <c r="K319" s="115">
        <f t="shared" si="122"/>
        <v>0</v>
      </c>
      <c r="L319" s="115">
        <f t="shared" si="123"/>
        <v>0</v>
      </c>
      <c r="M319" s="111"/>
      <c r="N319" s="123">
        <f t="shared" si="111"/>
        <v>0.13746111691209217</v>
      </c>
      <c r="O319" s="115">
        <f t="shared" si="124"/>
        <v>55469.803773844265</v>
      </c>
      <c r="P319" s="115">
        <f t="shared" si="125"/>
        <v>1</v>
      </c>
      <c r="Q319" s="115">
        <f t="shared" si="126"/>
        <v>1</v>
      </c>
      <c r="R319" s="115">
        <f t="shared" si="127"/>
        <v>45152.238211615077</v>
      </c>
      <c r="S319" s="115">
        <f t="shared" si="128"/>
        <v>38220.157099675984</v>
      </c>
      <c r="T319" s="115">
        <f t="shared" si="129"/>
        <v>59156.614374407407</v>
      </c>
      <c r="U319" s="115">
        <f t="shared" si="130"/>
        <v>1</v>
      </c>
      <c r="V319" s="115">
        <f t="shared" si="131"/>
        <v>0</v>
      </c>
      <c r="W319" s="115">
        <f t="shared" si="132"/>
        <v>1</v>
      </c>
      <c r="X319" s="115">
        <f t="shared" si="133"/>
        <v>1</v>
      </c>
      <c r="Y319" s="115">
        <f t="shared" si="134"/>
        <v>0</v>
      </c>
      <c r="Z319" s="115">
        <f t="shared" si="135"/>
        <v>1</v>
      </c>
      <c r="AA319" s="115">
        <f t="shared" si="112"/>
        <v>7.8101698629932839E-4</v>
      </c>
      <c r="AB319" s="115">
        <f t="shared" si="136"/>
        <v>0</v>
      </c>
      <c r="AC319" s="115">
        <f t="shared" si="137"/>
        <v>0</v>
      </c>
    </row>
    <row r="320" spans="2:29" s="105" customFormat="1">
      <c r="B320" s="106">
        <f t="shared" si="113"/>
        <v>-1.6400000000000619</v>
      </c>
      <c r="C320" s="115">
        <f t="shared" si="114"/>
        <v>2.2908676527674456E-2</v>
      </c>
      <c r="D320" s="115">
        <f t="shared" si="115"/>
        <v>464288.53423016705</v>
      </c>
      <c r="E320" s="115">
        <f t="shared" si="116"/>
        <v>1</v>
      </c>
      <c r="F320" s="115">
        <f t="shared" si="117"/>
        <v>1</v>
      </c>
      <c r="G320" s="115">
        <f t="shared" si="118"/>
        <v>453998.07737106044</v>
      </c>
      <c r="H320" s="115">
        <f t="shared" si="119"/>
        <v>1</v>
      </c>
      <c r="I320" s="115">
        <f t="shared" si="120"/>
        <v>1</v>
      </c>
      <c r="J320" s="115">
        <f t="shared" si="121"/>
        <v>9.4749686587387581E-5</v>
      </c>
      <c r="K320" s="115">
        <f t="shared" si="122"/>
        <v>0</v>
      </c>
      <c r="L320" s="115">
        <f t="shared" si="123"/>
        <v>0</v>
      </c>
      <c r="M320" s="111"/>
      <c r="N320" s="123">
        <f t="shared" si="111"/>
        <v>0.14393945976561401</v>
      </c>
      <c r="O320" s="115">
        <f t="shared" si="124"/>
        <v>56698.511293463358</v>
      </c>
      <c r="P320" s="115">
        <f t="shared" si="125"/>
        <v>1</v>
      </c>
      <c r="Q320" s="115">
        <f t="shared" si="126"/>
        <v>1</v>
      </c>
      <c r="R320" s="115">
        <f t="shared" si="127"/>
        <v>46104.085872769741</v>
      </c>
      <c r="S320" s="115">
        <f t="shared" si="128"/>
        <v>38846.654652198442</v>
      </c>
      <c r="T320" s="115">
        <f t="shared" si="129"/>
        <v>60288.052811737893</v>
      </c>
      <c r="U320" s="115">
        <f t="shared" si="130"/>
        <v>1</v>
      </c>
      <c r="V320" s="115">
        <f t="shared" si="131"/>
        <v>0</v>
      </c>
      <c r="W320" s="115">
        <f t="shared" si="132"/>
        <v>1</v>
      </c>
      <c r="X320" s="115">
        <f t="shared" si="133"/>
        <v>1</v>
      </c>
      <c r="Y320" s="115">
        <f t="shared" si="134"/>
        <v>0</v>
      </c>
      <c r="Z320" s="115">
        <f t="shared" si="135"/>
        <v>1</v>
      </c>
      <c r="AA320" s="115">
        <f t="shared" si="112"/>
        <v>7.107343383265524E-4</v>
      </c>
      <c r="AB320" s="115">
        <f t="shared" si="136"/>
        <v>0</v>
      </c>
      <c r="AC320" s="115">
        <f t="shared" si="137"/>
        <v>0</v>
      </c>
    </row>
    <row r="321" spans="2:29" s="105" customFormat="1">
      <c r="B321" s="106">
        <f t="shared" si="113"/>
        <v>-1.6200000000000618</v>
      </c>
      <c r="C321" s="115">
        <f t="shared" si="114"/>
        <v>2.3988329190191483E-2</v>
      </c>
      <c r="D321" s="115">
        <f t="shared" si="115"/>
        <v>456445.81344915123</v>
      </c>
      <c r="E321" s="115">
        <f t="shared" si="116"/>
        <v>1</v>
      </c>
      <c r="F321" s="115">
        <f t="shared" si="117"/>
        <v>1</v>
      </c>
      <c r="G321" s="115">
        <f t="shared" si="118"/>
        <v>445782.50533813908</v>
      </c>
      <c r="H321" s="115">
        <f t="shared" si="119"/>
        <v>1</v>
      </c>
      <c r="I321" s="115">
        <f t="shared" si="120"/>
        <v>1</v>
      </c>
      <c r="J321" s="115">
        <f t="shared" si="121"/>
        <v>1.0539501422230552E-4</v>
      </c>
      <c r="K321" s="115">
        <f t="shared" si="122"/>
        <v>0</v>
      </c>
      <c r="L321" s="115">
        <f t="shared" si="123"/>
        <v>0</v>
      </c>
      <c r="M321" s="111"/>
      <c r="N321" s="123">
        <f t="shared" si="111"/>
        <v>0.15072311751159831</v>
      </c>
      <c r="O321" s="115">
        <f t="shared" si="124"/>
        <v>57955.190739949991</v>
      </c>
      <c r="P321" s="115">
        <f t="shared" si="125"/>
        <v>1</v>
      </c>
      <c r="Q321" s="115">
        <f t="shared" si="126"/>
        <v>1</v>
      </c>
      <c r="R321" s="115">
        <f t="shared" si="127"/>
        <v>47050.913779780523</v>
      </c>
      <c r="S321" s="115">
        <f t="shared" si="128"/>
        <v>39486.984618958668</v>
      </c>
      <c r="T321" s="115">
        <f t="shared" si="129"/>
        <v>61424.835708451174</v>
      </c>
      <c r="U321" s="115">
        <f t="shared" si="130"/>
        <v>1</v>
      </c>
      <c r="V321" s="115">
        <f t="shared" si="131"/>
        <v>0</v>
      </c>
      <c r="W321" s="115">
        <f t="shared" si="132"/>
        <v>1</v>
      </c>
      <c r="X321" s="115">
        <f t="shared" si="133"/>
        <v>1</v>
      </c>
      <c r="Y321" s="115">
        <f t="shared" si="134"/>
        <v>0</v>
      </c>
      <c r="Z321" s="115">
        <f t="shared" si="135"/>
        <v>1</v>
      </c>
      <c r="AA321" s="115">
        <f t="shared" si="112"/>
        <v>6.3764653753833737E-4</v>
      </c>
      <c r="AB321" s="115">
        <f t="shared" si="136"/>
        <v>0</v>
      </c>
      <c r="AC321" s="115">
        <f t="shared" si="137"/>
        <v>0</v>
      </c>
    </row>
    <row r="322" spans="2:29" s="105" customFormat="1">
      <c r="B322" s="106">
        <f t="shared" si="113"/>
        <v>-1.6000000000000618</v>
      </c>
      <c r="C322" s="115">
        <f t="shared" si="114"/>
        <v>2.5118864315092214E-2</v>
      </c>
      <c r="D322" s="115">
        <f t="shared" si="115"/>
        <v>448695.48179461015</v>
      </c>
      <c r="E322" s="115">
        <f t="shared" si="116"/>
        <v>1</v>
      </c>
      <c r="F322" s="115">
        <f t="shared" si="117"/>
        <v>1</v>
      </c>
      <c r="G322" s="115">
        <f t="shared" si="118"/>
        <v>437820.79768769513</v>
      </c>
      <c r="H322" s="115">
        <f t="shared" si="119"/>
        <v>1</v>
      </c>
      <c r="I322" s="115">
        <f t="shared" si="120"/>
        <v>1</v>
      </c>
      <c r="J322" s="115">
        <f t="shared" si="121"/>
        <v>1.1353559843616915E-4</v>
      </c>
      <c r="K322" s="115">
        <f t="shared" si="122"/>
        <v>0</v>
      </c>
      <c r="L322" s="115">
        <f t="shared" si="123"/>
        <v>0</v>
      </c>
      <c r="M322" s="111"/>
      <c r="N322" s="123">
        <f t="shared" si="111"/>
        <v>0.15782647919762502</v>
      </c>
      <c r="O322" s="115">
        <f t="shared" si="124"/>
        <v>59240.416095982648</v>
      </c>
      <c r="P322" s="115">
        <f t="shared" si="125"/>
        <v>1</v>
      </c>
      <c r="Q322" s="115">
        <f t="shared" si="126"/>
        <v>1</v>
      </c>
      <c r="R322" s="115">
        <f t="shared" si="127"/>
        <v>47992.622312354295</v>
      </c>
      <c r="S322" s="115">
        <f t="shared" si="128"/>
        <v>40144.877454005888</v>
      </c>
      <c r="T322" s="115">
        <f t="shared" si="129"/>
        <v>62569.185564568746</v>
      </c>
      <c r="U322" s="115">
        <f t="shared" si="130"/>
        <v>1</v>
      </c>
      <c r="V322" s="115">
        <f t="shared" si="131"/>
        <v>0</v>
      </c>
      <c r="W322" s="115">
        <f t="shared" si="132"/>
        <v>1</v>
      </c>
      <c r="X322" s="115">
        <f t="shared" si="133"/>
        <v>1</v>
      </c>
      <c r="Y322" s="115">
        <f t="shared" si="134"/>
        <v>0</v>
      </c>
      <c r="Z322" s="115">
        <f t="shared" si="135"/>
        <v>1</v>
      </c>
      <c r="AA322" s="115">
        <f t="shared" si="112"/>
        <v>5.6370163917110222E-4</v>
      </c>
      <c r="AB322" s="115">
        <f t="shared" si="136"/>
        <v>0</v>
      </c>
      <c r="AC322" s="115">
        <f t="shared" si="137"/>
        <v>0</v>
      </c>
    </row>
    <row r="323" spans="2:29" s="105" customFormat="1">
      <c r="B323" s="106">
        <f t="shared" si="113"/>
        <v>-1.5800000000000618</v>
      </c>
      <c r="C323" s="115">
        <f t="shared" si="114"/>
        <v>2.6302679918950071E-2</v>
      </c>
      <c r="D323" s="115">
        <f t="shared" si="115"/>
        <v>441037.50006232125</v>
      </c>
      <c r="E323" s="115">
        <f t="shared" si="116"/>
        <v>1</v>
      </c>
      <c r="F323" s="115">
        <f t="shared" si="117"/>
        <v>1</v>
      </c>
      <c r="G323" s="115">
        <f t="shared" si="118"/>
        <v>430114.6751112896</v>
      </c>
      <c r="H323" s="115">
        <f t="shared" si="119"/>
        <v>1</v>
      </c>
      <c r="I323" s="115">
        <f t="shared" si="120"/>
        <v>1</v>
      </c>
      <c r="J323" s="115">
        <f t="shared" si="121"/>
        <v>1.1861948411007855E-4</v>
      </c>
      <c r="K323" s="115">
        <f t="shared" si="122"/>
        <v>0</v>
      </c>
      <c r="L323" s="115">
        <f t="shared" si="123"/>
        <v>0</v>
      </c>
      <c r="M323" s="111"/>
      <c r="N323" s="123">
        <f t="shared" si="111"/>
        <v>0.16526461200619463</v>
      </c>
      <c r="O323" s="115">
        <f t="shared" si="124"/>
        <v>60554.769761215131</v>
      </c>
      <c r="P323" s="115">
        <f t="shared" si="125"/>
        <v>1</v>
      </c>
      <c r="Q323" s="115">
        <f t="shared" si="126"/>
        <v>1</v>
      </c>
      <c r="R323" s="115">
        <f t="shared" si="127"/>
        <v>48929.569142994522</v>
      </c>
      <c r="S323" s="115">
        <f t="shared" si="128"/>
        <v>40824.146477893111</v>
      </c>
      <c r="T323" s="115">
        <f t="shared" si="129"/>
        <v>63723.729270716365</v>
      </c>
      <c r="U323" s="115">
        <f t="shared" si="130"/>
        <v>1</v>
      </c>
      <c r="V323" s="115">
        <f t="shared" si="131"/>
        <v>0</v>
      </c>
      <c r="W323" s="115">
        <f t="shared" si="132"/>
        <v>1</v>
      </c>
      <c r="X323" s="115">
        <f t="shared" si="133"/>
        <v>1</v>
      </c>
      <c r="Y323" s="115">
        <f t="shared" si="134"/>
        <v>0</v>
      </c>
      <c r="Z323" s="115">
        <f t="shared" si="135"/>
        <v>1</v>
      </c>
      <c r="AA323" s="115">
        <f t="shared" si="112"/>
        <v>4.9074772859558299E-4</v>
      </c>
      <c r="AB323" s="115">
        <f t="shared" si="136"/>
        <v>0</v>
      </c>
      <c r="AC323" s="115">
        <f t="shared" si="137"/>
        <v>0</v>
      </c>
    </row>
    <row r="324" spans="2:29" s="105" customFormat="1">
      <c r="B324" s="106">
        <f t="shared" si="113"/>
        <v>-1.5600000000000618</v>
      </c>
      <c r="C324" s="115">
        <f t="shared" si="114"/>
        <v>2.7542287033377733E-2</v>
      </c>
      <c r="D324" s="115">
        <f t="shared" si="115"/>
        <v>433471.80350554484</v>
      </c>
      <c r="E324" s="115">
        <f t="shared" si="116"/>
        <v>1</v>
      </c>
      <c r="F324" s="115">
        <f t="shared" si="117"/>
        <v>1</v>
      </c>
      <c r="G324" s="115">
        <f t="shared" si="118"/>
        <v>422663.27310479694</v>
      </c>
      <c r="H324" s="115">
        <f t="shared" si="119"/>
        <v>1</v>
      </c>
      <c r="I324" s="115">
        <f t="shared" si="120"/>
        <v>1</v>
      </c>
      <c r="J324" s="115">
        <f t="shared" si="121"/>
        <v>1.2026063123629974E-4</v>
      </c>
      <c r="K324" s="115">
        <f t="shared" si="122"/>
        <v>0</v>
      </c>
      <c r="L324" s="115">
        <f t="shared" si="123"/>
        <v>0</v>
      </c>
      <c r="M324" s="111"/>
      <c r="N324" s="123">
        <f t="shared" si="111"/>
        <v>0.17305329321424182</v>
      </c>
      <c r="O324" s="115">
        <f t="shared" si="124"/>
        <v>61898.842536093936</v>
      </c>
      <c r="P324" s="115">
        <f t="shared" si="125"/>
        <v>1</v>
      </c>
      <c r="Q324" s="115">
        <f t="shared" si="126"/>
        <v>1</v>
      </c>
      <c r="R324" s="115">
        <f t="shared" si="127"/>
        <v>49862.574587765645</v>
      </c>
      <c r="S324" s="115">
        <f t="shared" si="128"/>
        <v>41528.629621789973</v>
      </c>
      <c r="T324" s="115">
        <f t="shared" si="129"/>
        <v>64891.474191794281</v>
      </c>
      <c r="U324" s="115">
        <f t="shared" si="130"/>
        <v>1</v>
      </c>
      <c r="V324" s="115">
        <f t="shared" si="131"/>
        <v>0</v>
      </c>
      <c r="W324" s="115">
        <f t="shared" si="132"/>
        <v>1</v>
      </c>
      <c r="X324" s="115">
        <f t="shared" si="133"/>
        <v>1</v>
      </c>
      <c r="Y324" s="115">
        <f t="shared" si="134"/>
        <v>0</v>
      </c>
      <c r="Z324" s="115">
        <f t="shared" si="135"/>
        <v>1</v>
      </c>
      <c r="AA324" s="115">
        <f t="shared" si="112"/>
        <v>4.2045963398951988E-4</v>
      </c>
      <c r="AB324" s="115">
        <f t="shared" si="136"/>
        <v>0</v>
      </c>
      <c r="AC324" s="115">
        <f t="shared" si="137"/>
        <v>0</v>
      </c>
    </row>
    <row r="325" spans="2:29" s="105" customFormat="1">
      <c r="B325" s="106">
        <f t="shared" si="113"/>
        <v>-1.5400000000000618</v>
      </c>
      <c r="C325" s="115">
        <f t="shared" si="114"/>
        <v>2.884031503126195E-2</v>
      </c>
      <c r="D325" s="115">
        <f t="shared" si="115"/>
        <v>425998.30208112259</v>
      </c>
      <c r="E325" s="115">
        <f t="shared" si="116"/>
        <v>1</v>
      </c>
      <c r="F325" s="115">
        <f t="shared" si="117"/>
        <v>1</v>
      </c>
      <c r="G325" s="115">
        <f t="shared" si="118"/>
        <v>415463.12703018147</v>
      </c>
      <c r="H325" s="115">
        <f t="shared" si="119"/>
        <v>1</v>
      </c>
      <c r="I325" s="115">
        <f t="shared" si="120"/>
        <v>1</v>
      </c>
      <c r="J325" s="115">
        <f t="shared" si="121"/>
        <v>1.1827394606453266E-4</v>
      </c>
      <c r="K325" s="115">
        <f t="shared" si="122"/>
        <v>0</v>
      </c>
      <c r="L325" s="115">
        <f t="shared" si="123"/>
        <v>0</v>
      </c>
      <c r="M325" s="111"/>
      <c r="N325" s="123">
        <f t="shared" si="111"/>
        <v>0.18120904365885565</v>
      </c>
      <c r="O325" s="115">
        <f t="shared" si="124"/>
        <v>63273.233599289255</v>
      </c>
      <c r="P325" s="115">
        <f t="shared" si="125"/>
        <v>1</v>
      </c>
      <c r="Q325" s="115">
        <f t="shared" si="126"/>
        <v>1</v>
      </c>
      <c r="R325" s="115">
        <f t="shared" si="127"/>
        <v>50792.919404051325</v>
      </c>
      <c r="S325" s="115">
        <f t="shared" si="128"/>
        <v>42262.132729767523</v>
      </c>
      <c r="T325" s="115">
        <f t="shared" si="129"/>
        <v>66075.778651900429</v>
      </c>
      <c r="U325" s="115">
        <f t="shared" si="130"/>
        <v>1</v>
      </c>
      <c r="V325" s="115">
        <f t="shared" si="131"/>
        <v>0</v>
      </c>
      <c r="W325" s="115">
        <f t="shared" si="132"/>
        <v>1</v>
      </c>
      <c r="X325" s="115">
        <f t="shared" si="133"/>
        <v>1</v>
      </c>
      <c r="Y325" s="115">
        <f t="shared" si="134"/>
        <v>0</v>
      </c>
      <c r="Z325" s="115">
        <f t="shared" si="135"/>
        <v>1</v>
      </c>
      <c r="AA325" s="115">
        <f t="shared" si="112"/>
        <v>3.5427746662840146E-4</v>
      </c>
      <c r="AB325" s="115">
        <f t="shared" si="136"/>
        <v>0</v>
      </c>
      <c r="AC325" s="115">
        <f t="shared" si="137"/>
        <v>0</v>
      </c>
    </row>
    <row r="326" spans="2:29" s="105" customFormat="1">
      <c r="B326" s="106">
        <f t="shared" si="113"/>
        <v>-1.5200000000000617</v>
      </c>
      <c r="C326" s="115">
        <f t="shared" si="114"/>
        <v>3.0199517204015848E-2</v>
      </c>
      <c r="D326" s="115">
        <f t="shared" si="115"/>
        <v>418616.88071127585</v>
      </c>
      <c r="E326" s="115">
        <f t="shared" si="116"/>
        <v>1</v>
      </c>
      <c r="F326" s="115">
        <f t="shared" si="117"/>
        <v>1</v>
      </c>
      <c r="G326" s="115">
        <f t="shared" si="118"/>
        <v>408508.20550406451</v>
      </c>
      <c r="H326" s="115">
        <f t="shared" si="119"/>
        <v>1</v>
      </c>
      <c r="I326" s="115">
        <f t="shared" si="120"/>
        <v>1</v>
      </c>
      <c r="J326" s="115">
        <f t="shared" si="121"/>
        <v>1.1269845490024745E-4</v>
      </c>
      <c r="K326" s="115">
        <f t="shared" si="122"/>
        <v>0</v>
      </c>
      <c r="L326" s="115">
        <f t="shared" si="123"/>
        <v>0</v>
      </c>
      <c r="M326" s="111"/>
      <c r="N326" s="123">
        <f t="shared" si="111"/>
        <v>0.18974916278018952</v>
      </c>
      <c r="O326" s="115">
        <f t="shared" si="124"/>
        <v>64678.550478543279</v>
      </c>
      <c r="P326" s="115">
        <f t="shared" si="125"/>
        <v>1</v>
      </c>
      <c r="Q326" s="115">
        <f t="shared" si="126"/>
        <v>1</v>
      </c>
      <c r="R326" s="115">
        <f t="shared" si="127"/>
        <v>51722.335913999988</v>
      </c>
      <c r="S326" s="115">
        <f t="shared" si="128"/>
        <v>43028.375348922084</v>
      </c>
      <c r="T326" s="115">
        <f t="shared" si="129"/>
        <v>67280.31746037156</v>
      </c>
      <c r="U326" s="115">
        <f t="shared" si="130"/>
        <v>1</v>
      </c>
      <c r="V326" s="115">
        <f t="shared" si="131"/>
        <v>0</v>
      </c>
      <c r="W326" s="115">
        <f t="shared" si="132"/>
        <v>1</v>
      </c>
      <c r="X326" s="115">
        <f t="shared" si="133"/>
        <v>1</v>
      </c>
      <c r="Y326" s="115">
        <f t="shared" si="134"/>
        <v>0</v>
      </c>
      <c r="Z326" s="115">
        <f t="shared" si="135"/>
        <v>1</v>
      </c>
      <c r="AA326" s="115">
        <f t="shared" si="112"/>
        <v>2.9335994687636836E-4</v>
      </c>
      <c r="AB326" s="115">
        <f t="shared" si="136"/>
        <v>0</v>
      </c>
      <c r="AC326" s="115">
        <f t="shared" si="137"/>
        <v>0</v>
      </c>
    </row>
    <row r="327" spans="2:29" s="105" customFormat="1">
      <c r="B327" s="106">
        <f t="shared" si="113"/>
        <v>-1.5000000000000617</v>
      </c>
      <c r="C327" s="115">
        <f t="shared" si="114"/>
        <v>3.1622776601679288E-2</v>
      </c>
      <c r="D327" s="115">
        <f t="shared" si="115"/>
        <v>411327.39956075122</v>
      </c>
      <c r="E327" s="115">
        <f t="shared" si="116"/>
        <v>1</v>
      </c>
      <c r="F327" s="115">
        <f t="shared" si="117"/>
        <v>1</v>
      </c>
      <c r="G327" s="115">
        <f t="shared" si="118"/>
        <v>401789.9942749429</v>
      </c>
      <c r="H327" s="115">
        <f t="shared" si="119"/>
        <v>1</v>
      </c>
      <c r="I327" s="115">
        <f t="shared" si="120"/>
        <v>1</v>
      </c>
      <c r="J327" s="115">
        <f t="shared" si="121"/>
        <v>1.0380599200362654E-4</v>
      </c>
      <c r="K327" s="115">
        <f t="shared" si="122"/>
        <v>0</v>
      </c>
      <c r="L327" s="115">
        <f t="shared" si="123"/>
        <v>0</v>
      </c>
      <c r="M327" s="111"/>
      <c r="N327" s="123">
        <f t="shared" si="111"/>
        <v>0.19869176531589372</v>
      </c>
      <c r="O327" s="115">
        <f t="shared" si="124"/>
        <v>66115.409014740741</v>
      </c>
      <c r="P327" s="115">
        <f t="shared" si="125"/>
        <v>1</v>
      </c>
      <c r="Q327" s="115">
        <f t="shared" si="126"/>
        <v>1</v>
      </c>
      <c r="R327" s="115">
        <f t="shared" si="127"/>
        <v>52652.993412482218</v>
      </c>
      <c r="S327" s="115">
        <f t="shared" si="128"/>
        <v>43830.939644526356</v>
      </c>
      <c r="T327" s="115">
        <f t="shared" si="129"/>
        <v>68509.043092259046</v>
      </c>
      <c r="U327" s="115">
        <f t="shared" si="130"/>
        <v>1</v>
      </c>
      <c r="V327" s="115">
        <f t="shared" si="131"/>
        <v>0</v>
      </c>
      <c r="W327" s="115">
        <f t="shared" si="132"/>
        <v>1</v>
      </c>
      <c r="X327" s="115">
        <f t="shared" si="133"/>
        <v>1</v>
      </c>
      <c r="Y327" s="115">
        <f t="shared" si="134"/>
        <v>0</v>
      </c>
      <c r="Z327" s="115">
        <f t="shared" si="135"/>
        <v>1</v>
      </c>
      <c r="AA327" s="115">
        <f t="shared" si="112"/>
        <v>2.3855458965672282E-4</v>
      </c>
      <c r="AB327" s="115">
        <f t="shared" si="136"/>
        <v>0</v>
      </c>
      <c r="AC327" s="115">
        <f t="shared" si="137"/>
        <v>0</v>
      </c>
    </row>
    <row r="328" spans="2:29" s="105" customFormat="1">
      <c r="B328" s="106">
        <f t="shared" si="113"/>
        <v>-1.4800000000000617</v>
      </c>
      <c r="C328" s="115">
        <f t="shared" si="114"/>
        <v>3.3113112148254388E-2</v>
      </c>
      <c r="D328" s="115">
        <f t="shared" si="115"/>
        <v>404129.69432899012</v>
      </c>
      <c r="E328" s="115">
        <f t="shared" si="116"/>
        <v>1</v>
      </c>
      <c r="F328" s="115">
        <f t="shared" si="117"/>
        <v>1</v>
      </c>
      <c r="G328" s="115">
        <f t="shared" si="118"/>
        <v>395297.63136846491</v>
      </c>
      <c r="H328" s="115">
        <f t="shared" si="119"/>
        <v>1</v>
      </c>
      <c r="I328" s="115">
        <f t="shared" si="120"/>
        <v>1</v>
      </c>
      <c r="J328" s="115">
        <f t="shared" si="121"/>
        <v>9.2093778037992364E-5</v>
      </c>
      <c r="K328" s="115">
        <f t="shared" si="122"/>
        <v>0</v>
      </c>
      <c r="L328" s="115">
        <f t="shared" si="123"/>
        <v>0</v>
      </c>
      <c r="M328" s="111"/>
      <c r="N328" s="123">
        <f t="shared" si="111"/>
        <v>0.20805581972490184</v>
      </c>
      <c r="O328" s="115">
        <f t="shared" si="124"/>
        <v>67584.43331900824</v>
      </c>
      <c r="P328" s="115">
        <f t="shared" si="125"/>
        <v>1</v>
      </c>
      <c r="Q328" s="115">
        <f t="shared" si="126"/>
        <v>1</v>
      </c>
      <c r="R328" s="115">
        <f t="shared" si="127"/>
        <v>53587.478818215051</v>
      </c>
      <c r="S328" s="115">
        <f t="shared" si="128"/>
        <v>44673.222795707508</v>
      </c>
      <c r="T328" s="115">
        <f t="shared" si="129"/>
        <v>69766.143085651274</v>
      </c>
      <c r="U328" s="115">
        <f t="shared" si="130"/>
        <v>1</v>
      </c>
      <c r="V328" s="115">
        <f t="shared" si="131"/>
        <v>0</v>
      </c>
      <c r="W328" s="115">
        <f t="shared" si="132"/>
        <v>1</v>
      </c>
      <c r="X328" s="115">
        <f t="shared" si="133"/>
        <v>1</v>
      </c>
      <c r="Y328" s="115">
        <f t="shared" si="134"/>
        <v>0</v>
      </c>
      <c r="Z328" s="115">
        <f t="shared" si="135"/>
        <v>1</v>
      </c>
      <c r="AA328" s="115">
        <f t="shared" si="112"/>
        <v>1.9038584323528219E-4</v>
      </c>
      <c r="AB328" s="115">
        <f t="shared" si="136"/>
        <v>0</v>
      </c>
      <c r="AC328" s="115">
        <f t="shared" si="137"/>
        <v>0</v>
      </c>
    </row>
    <row r="329" spans="2:29" s="105" customFormat="1">
      <c r="B329" s="106">
        <f t="shared" si="113"/>
        <v>-1.4600000000000617</v>
      </c>
      <c r="C329" s="115">
        <f t="shared" si="114"/>
        <v>3.4673685045248225E-2</v>
      </c>
      <c r="D329" s="115">
        <f t="shared" si="115"/>
        <v>397023.57655691059</v>
      </c>
      <c r="E329" s="115">
        <f t="shared" si="116"/>
        <v>1</v>
      </c>
      <c r="F329" s="115">
        <f t="shared" si="117"/>
        <v>1</v>
      </c>
      <c r="G329" s="115">
        <f t="shared" si="118"/>
        <v>389018.09272408322</v>
      </c>
      <c r="H329" s="115">
        <f t="shared" si="119"/>
        <v>1</v>
      </c>
      <c r="I329" s="115">
        <f t="shared" si="120"/>
        <v>1</v>
      </c>
      <c r="J329" s="115">
        <f t="shared" si="121"/>
        <v>7.8260510738525229E-5</v>
      </c>
      <c r="K329" s="115">
        <f t="shared" si="122"/>
        <v>0</v>
      </c>
      <c r="L329" s="115">
        <f t="shared" si="123"/>
        <v>0</v>
      </c>
      <c r="M329" s="111"/>
      <c r="N329" s="123">
        <f t="shared" si="111"/>
        <v>0.21786118842207619</v>
      </c>
      <c r="O329" s="115">
        <f t="shared" si="124"/>
        <v>69086.255722650414</v>
      </c>
      <c r="P329" s="115">
        <f t="shared" si="125"/>
        <v>1</v>
      </c>
      <c r="Q329" s="115">
        <f t="shared" si="126"/>
        <v>1</v>
      </c>
      <c r="R329" s="115">
        <f t="shared" si="127"/>
        <v>54528.77345666461</v>
      </c>
      <c r="S329" s="115">
        <f t="shared" si="128"/>
        <v>45558.392975046954</v>
      </c>
      <c r="T329" s="115">
        <f t="shared" si="129"/>
        <v>71055.994153604377</v>
      </c>
      <c r="U329" s="115">
        <f t="shared" si="130"/>
        <v>1</v>
      </c>
      <c r="V329" s="115">
        <f t="shared" si="131"/>
        <v>0</v>
      </c>
      <c r="W329" s="115">
        <f t="shared" si="132"/>
        <v>1</v>
      </c>
      <c r="X329" s="115">
        <f t="shared" si="133"/>
        <v>1</v>
      </c>
      <c r="Y329" s="115">
        <f t="shared" si="134"/>
        <v>0</v>
      </c>
      <c r="Z329" s="115">
        <f t="shared" si="135"/>
        <v>1</v>
      </c>
      <c r="AA329" s="115">
        <f t="shared" si="112"/>
        <v>1.4906125090491878E-4</v>
      </c>
      <c r="AB329" s="115">
        <f t="shared" si="136"/>
        <v>0</v>
      </c>
      <c r="AC329" s="115">
        <f t="shared" si="137"/>
        <v>0</v>
      </c>
    </row>
    <row r="330" spans="2:29" s="105" customFormat="1">
      <c r="B330" s="106">
        <f t="shared" si="113"/>
        <v>-1.4400000000000617</v>
      </c>
      <c r="C330" s="115">
        <f t="shared" si="114"/>
        <v>3.6307805477004969E-2</v>
      </c>
      <c r="D330" s="115">
        <f t="shared" si="115"/>
        <v>390008.83394795615</v>
      </c>
      <c r="E330" s="115">
        <f t="shared" si="116"/>
        <v>1</v>
      </c>
      <c r="F330" s="115">
        <f t="shared" si="117"/>
        <v>1</v>
      </c>
      <c r="G330" s="115">
        <f t="shared" si="118"/>
        <v>382936.4258694037</v>
      </c>
      <c r="H330" s="115">
        <f t="shared" si="119"/>
        <v>1</v>
      </c>
      <c r="I330" s="115">
        <f t="shared" si="120"/>
        <v>1</v>
      </c>
      <c r="J330" s="115">
        <f t="shared" si="121"/>
        <v>6.3166963652289596E-5</v>
      </c>
      <c r="K330" s="115">
        <f t="shared" si="122"/>
        <v>0</v>
      </c>
      <c r="L330" s="115">
        <f t="shared" si="123"/>
        <v>0</v>
      </c>
      <c r="M330" s="111"/>
      <c r="N330" s="123">
        <f t="shared" si="111"/>
        <v>0.22812866990905212</v>
      </c>
      <c r="O330" s="115">
        <f t="shared" si="124"/>
        <v>70621.516719735824</v>
      </c>
      <c r="P330" s="115">
        <f t="shared" si="125"/>
        <v>1</v>
      </c>
      <c r="Q330" s="115">
        <f t="shared" si="126"/>
        <v>1</v>
      </c>
      <c r="R330" s="115">
        <f t="shared" si="127"/>
        <v>55480.226737180201</v>
      </c>
      <c r="S330" s="115">
        <f t="shared" si="128"/>
        <v>46489.348807076451</v>
      </c>
      <c r="T330" s="115">
        <f t="shared" si="129"/>
        <v>72383.113440324916</v>
      </c>
      <c r="U330" s="115">
        <f t="shared" si="130"/>
        <v>1</v>
      </c>
      <c r="V330" s="115">
        <f t="shared" si="131"/>
        <v>0</v>
      </c>
      <c r="W330" s="115">
        <f t="shared" si="132"/>
        <v>1</v>
      </c>
      <c r="X330" s="115">
        <f t="shared" si="133"/>
        <v>1</v>
      </c>
      <c r="Y330" s="115">
        <f t="shared" si="134"/>
        <v>0</v>
      </c>
      <c r="Z330" s="115">
        <f t="shared" si="135"/>
        <v>1</v>
      </c>
      <c r="AA330" s="115">
        <f t="shared" si="112"/>
        <v>1.1449468835399601E-4</v>
      </c>
      <c r="AB330" s="115">
        <f t="shared" si="136"/>
        <v>0</v>
      </c>
      <c r="AC330" s="115">
        <f t="shared" si="137"/>
        <v>0</v>
      </c>
    </row>
    <row r="331" spans="2:29" s="105" customFormat="1">
      <c r="B331" s="106">
        <f t="shared" si="113"/>
        <v>-1.4200000000000617</v>
      </c>
      <c r="C331" s="115">
        <f t="shared" si="114"/>
        <v>3.8018939632050712E-2</v>
      </c>
      <c r="D331" s="115">
        <f t="shared" si="115"/>
        <v>383085.23070296738</v>
      </c>
      <c r="E331" s="115">
        <f t="shared" si="116"/>
        <v>1</v>
      </c>
      <c r="F331" s="115">
        <f t="shared" si="117"/>
        <v>1</v>
      </c>
      <c r="G331" s="115">
        <f t="shared" si="118"/>
        <v>377036.02744774061</v>
      </c>
      <c r="H331" s="115">
        <f t="shared" si="119"/>
        <v>1</v>
      </c>
      <c r="I331" s="115">
        <f t="shared" si="120"/>
        <v>1</v>
      </c>
      <c r="J331" s="115">
        <f t="shared" si="121"/>
        <v>4.7783455022026324E-5</v>
      </c>
      <c r="K331" s="115">
        <f t="shared" si="122"/>
        <v>0</v>
      </c>
      <c r="L331" s="115">
        <f t="shared" si="123"/>
        <v>0</v>
      </c>
      <c r="M331" s="111"/>
      <c r="N331" s="123">
        <f t="shared" si="111"/>
        <v>0.23888004289064871</v>
      </c>
      <c r="O331" s="115">
        <f t="shared" si="124"/>
        <v>72190.864902141664</v>
      </c>
      <c r="P331" s="115">
        <f t="shared" si="125"/>
        <v>1</v>
      </c>
      <c r="Q331" s="115">
        <f t="shared" si="126"/>
        <v>1</v>
      </c>
      <c r="R331" s="115">
        <f t="shared" si="127"/>
        <v>56445.527319963781</v>
      </c>
      <c r="S331" s="115">
        <f t="shared" si="128"/>
        <v>47468.68204520295</v>
      </c>
      <c r="T331" s="115">
        <f t="shared" si="129"/>
        <v>73752.107288791085</v>
      </c>
      <c r="U331" s="115">
        <f t="shared" si="130"/>
        <v>1</v>
      </c>
      <c r="V331" s="115">
        <f t="shared" si="131"/>
        <v>0</v>
      </c>
      <c r="W331" s="115">
        <f t="shared" si="132"/>
        <v>1</v>
      </c>
      <c r="X331" s="115">
        <f t="shared" si="133"/>
        <v>1</v>
      </c>
      <c r="Y331" s="115">
        <f t="shared" si="134"/>
        <v>0</v>
      </c>
      <c r="Z331" s="115">
        <f t="shared" si="135"/>
        <v>1</v>
      </c>
      <c r="AA331" s="115">
        <f t="shared" si="112"/>
        <v>8.634477119477335E-5</v>
      </c>
      <c r="AB331" s="115">
        <f t="shared" si="136"/>
        <v>0</v>
      </c>
      <c r="AC331" s="115">
        <f t="shared" si="137"/>
        <v>0</v>
      </c>
    </row>
    <row r="332" spans="2:29" s="105" customFormat="1">
      <c r="B332" s="106">
        <f t="shared" si="113"/>
        <v>-1.4000000000000616</v>
      </c>
      <c r="C332" s="115">
        <f t="shared" si="114"/>
        <v>3.9810717055344072E-2</v>
      </c>
      <c r="D332" s="115">
        <f t="shared" si="115"/>
        <v>376252.50786850031</v>
      </c>
      <c r="E332" s="115">
        <f t="shared" si="116"/>
        <v>1</v>
      </c>
      <c r="F332" s="115">
        <f t="shared" si="117"/>
        <v>1</v>
      </c>
      <c r="G332" s="115">
        <f t="shared" si="118"/>
        <v>371298.95870947797</v>
      </c>
      <c r="H332" s="115">
        <f t="shared" si="119"/>
        <v>1</v>
      </c>
      <c r="I332" s="115">
        <f t="shared" si="120"/>
        <v>1</v>
      </c>
      <c r="J332" s="115">
        <f t="shared" si="121"/>
        <v>3.3127761125896904E-5</v>
      </c>
      <c r="K332" s="115">
        <f t="shared" si="122"/>
        <v>0</v>
      </c>
      <c r="L332" s="115">
        <f t="shared" si="123"/>
        <v>0</v>
      </c>
      <c r="M332" s="111"/>
      <c r="N332" s="123">
        <f t="shared" si="111"/>
        <v>0.25013811247042161</v>
      </c>
      <c r="O332" s="115">
        <f t="shared" si="124"/>
        <v>73794.956886878921</v>
      </c>
      <c r="P332" s="115">
        <f t="shared" si="125"/>
        <v>1</v>
      </c>
      <c r="Q332" s="115">
        <f t="shared" si="126"/>
        <v>1</v>
      </c>
      <c r="R332" s="115">
        <f t="shared" si="127"/>
        <v>57428.672176606538</v>
      </c>
      <c r="S332" s="115">
        <f t="shared" si="128"/>
        <v>48498.643108979268</v>
      </c>
      <c r="T332" s="115">
        <f t="shared" si="129"/>
        <v>75167.617837605343</v>
      </c>
      <c r="U332" s="115">
        <f t="shared" si="130"/>
        <v>1</v>
      </c>
      <c r="V332" s="115">
        <f t="shared" si="131"/>
        <v>0</v>
      </c>
      <c r="W332" s="115">
        <f t="shared" si="132"/>
        <v>1</v>
      </c>
      <c r="X332" s="115">
        <f t="shared" si="133"/>
        <v>1</v>
      </c>
      <c r="Y332" s="115">
        <f t="shared" si="134"/>
        <v>0</v>
      </c>
      <c r="Z332" s="115">
        <f t="shared" si="135"/>
        <v>1</v>
      </c>
      <c r="AA332" s="115">
        <f t="shared" si="112"/>
        <v>6.4065676635714287E-5</v>
      </c>
      <c r="AB332" s="115">
        <f t="shared" si="136"/>
        <v>0</v>
      </c>
      <c r="AC332" s="115">
        <f t="shared" si="137"/>
        <v>0</v>
      </c>
    </row>
    <row r="333" spans="2:29" s="105" customFormat="1">
      <c r="B333" s="106">
        <f t="shared" si="113"/>
        <v>-1.3800000000000616</v>
      </c>
      <c r="C333" s="115">
        <f t="shared" si="114"/>
        <v>4.1686938347027608E-2</v>
      </c>
      <c r="D333" s="115">
        <f t="shared" si="115"/>
        <v>369510.38369812077</v>
      </c>
      <c r="E333" s="115">
        <f t="shared" si="116"/>
        <v>1</v>
      </c>
      <c r="F333" s="115">
        <f t="shared" si="117"/>
        <v>1</v>
      </c>
      <c r="G333" s="115">
        <f t="shared" si="118"/>
        <v>365706.29148780287</v>
      </c>
      <c r="H333" s="115">
        <f t="shared" si="119"/>
        <v>1</v>
      </c>
      <c r="I333" s="115">
        <f t="shared" si="120"/>
        <v>1</v>
      </c>
      <c r="J333" s="115">
        <f t="shared" si="121"/>
        <v>2.0197970761697969E-5</v>
      </c>
      <c r="K333" s="115">
        <f t="shared" si="122"/>
        <v>0</v>
      </c>
      <c r="L333" s="115">
        <f t="shared" si="123"/>
        <v>0</v>
      </c>
      <c r="M333" s="111"/>
      <c r="N333" s="123">
        <f t="shared" si="111"/>
        <v>0.26192675852334513</v>
      </c>
      <c r="O333" s="115">
        <f t="shared" si="124"/>
        <v>75434.457235514958</v>
      </c>
      <c r="P333" s="115">
        <f t="shared" si="125"/>
        <v>1</v>
      </c>
      <c r="Q333" s="115">
        <f t="shared" si="126"/>
        <v>1</v>
      </c>
      <c r="R333" s="115">
        <f t="shared" si="127"/>
        <v>58433.933745931376</v>
      </c>
      <c r="S333" s="115">
        <f t="shared" si="128"/>
        <v>49581.109084959724</v>
      </c>
      <c r="T333" s="115">
        <f t="shared" si="129"/>
        <v>76634.267733948975</v>
      </c>
      <c r="U333" s="115">
        <f t="shared" si="130"/>
        <v>1</v>
      </c>
      <c r="V333" s="115">
        <f t="shared" si="131"/>
        <v>0</v>
      </c>
      <c r="W333" s="115">
        <f t="shared" si="132"/>
        <v>1</v>
      </c>
      <c r="X333" s="115">
        <f t="shared" si="133"/>
        <v>1</v>
      </c>
      <c r="Y333" s="115">
        <f t="shared" si="134"/>
        <v>0</v>
      </c>
      <c r="Z333" s="115">
        <f t="shared" si="135"/>
        <v>1</v>
      </c>
      <c r="AA333" s="115">
        <f t="shared" si="112"/>
        <v>4.6966926840338741E-5</v>
      </c>
      <c r="AB333" s="115">
        <f t="shared" si="136"/>
        <v>0</v>
      </c>
      <c r="AC333" s="115">
        <f t="shared" si="137"/>
        <v>0</v>
      </c>
    </row>
    <row r="334" spans="2:29" s="105" customFormat="1">
      <c r="B334" s="106">
        <f t="shared" si="113"/>
        <v>-1.3600000000000616</v>
      </c>
      <c r="C334" s="115">
        <f t="shared" si="114"/>
        <v>4.3651583224010394E-2</v>
      </c>
      <c r="D334" s="115">
        <f t="shared" si="115"/>
        <v>362858.55402626324</v>
      </c>
      <c r="E334" s="115">
        <f t="shared" si="116"/>
        <v>1</v>
      </c>
      <c r="F334" s="115">
        <f t="shared" si="117"/>
        <v>1</v>
      </c>
      <c r="G334" s="115">
        <f t="shared" si="118"/>
        <v>360238.47579774773</v>
      </c>
      <c r="H334" s="115">
        <f t="shared" si="119"/>
        <v>1</v>
      </c>
      <c r="I334" s="115">
        <f t="shared" si="120"/>
        <v>1</v>
      </c>
      <c r="J334" s="115">
        <f t="shared" si="121"/>
        <v>9.9053032668311177E-6</v>
      </c>
      <c r="K334" s="115">
        <f t="shared" si="122"/>
        <v>0</v>
      </c>
      <c r="L334" s="115">
        <f t="shared" si="123"/>
        <v>0</v>
      </c>
      <c r="M334" s="111"/>
      <c r="N334" s="123">
        <f t="shared" si="111"/>
        <v>0.274270986348229</v>
      </c>
      <c r="O334" s="115">
        <f t="shared" si="124"/>
        <v>77110.038365519591</v>
      </c>
      <c r="P334" s="115">
        <f t="shared" si="125"/>
        <v>1</v>
      </c>
      <c r="Q334" s="115">
        <f t="shared" si="126"/>
        <v>1</v>
      </c>
      <c r="R334" s="115">
        <f t="shared" si="127"/>
        <v>59465.82518826759</v>
      </c>
      <c r="S334" s="115">
        <f t="shared" si="128"/>
        <v>50717.553812824102</v>
      </c>
      <c r="T334" s="115">
        <f t="shared" si="129"/>
        <v>78156.603240406432</v>
      </c>
      <c r="U334" s="115">
        <f t="shared" si="130"/>
        <v>1</v>
      </c>
      <c r="V334" s="115">
        <f t="shared" si="131"/>
        <v>0</v>
      </c>
      <c r="W334" s="115">
        <f t="shared" si="132"/>
        <v>1</v>
      </c>
      <c r="X334" s="115">
        <f t="shared" si="133"/>
        <v>1</v>
      </c>
      <c r="Y334" s="115">
        <f t="shared" si="134"/>
        <v>0</v>
      </c>
      <c r="Z334" s="115">
        <f t="shared" si="135"/>
        <v>1</v>
      </c>
      <c r="AA334" s="115">
        <f t="shared" si="112"/>
        <v>3.4278180333747168E-5</v>
      </c>
      <c r="AB334" s="115">
        <f t="shared" si="136"/>
        <v>0</v>
      </c>
      <c r="AC334" s="115">
        <f t="shared" si="137"/>
        <v>0</v>
      </c>
    </row>
    <row r="335" spans="2:29" s="105" customFormat="1">
      <c r="B335" s="106">
        <f t="shared" si="113"/>
        <v>-1.3400000000000616</v>
      </c>
      <c r="C335" s="115">
        <f t="shared" si="114"/>
        <v>4.5708818961481004E-2</v>
      </c>
      <c r="D335" s="115">
        <f t="shared" si="115"/>
        <v>356296.69265417039</v>
      </c>
      <c r="E335" s="115">
        <f t="shared" si="116"/>
        <v>1</v>
      </c>
      <c r="F335" s="115">
        <f t="shared" si="117"/>
        <v>1</v>
      </c>
      <c r="G335" s="115">
        <f t="shared" si="118"/>
        <v>354875.719116338</v>
      </c>
      <c r="H335" s="115">
        <f t="shared" si="119"/>
        <v>1</v>
      </c>
      <c r="I335" s="115">
        <f t="shared" si="120"/>
        <v>1</v>
      </c>
      <c r="J335" s="115">
        <f t="shared" si="121"/>
        <v>3.011979063475604E-6</v>
      </c>
      <c r="K335" s="115">
        <f t="shared" si="122"/>
        <v>0</v>
      </c>
      <c r="L335" s="115">
        <f t="shared" si="123"/>
        <v>0</v>
      </c>
      <c r="M335" s="111"/>
      <c r="N335" s="123">
        <f t="shared" si="111"/>
        <v>0.28719697970730912</v>
      </c>
      <c r="O335" s="115">
        <f t="shared" si="124"/>
        <v>78822.380453361693</v>
      </c>
      <c r="P335" s="115">
        <f t="shared" si="125"/>
        <v>1</v>
      </c>
      <c r="Q335" s="115">
        <f t="shared" si="126"/>
        <v>1</v>
      </c>
      <c r="R335" s="115">
        <f t="shared" si="127"/>
        <v>60529.063557909823</v>
      </c>
      <c r="S335" s="115">
        <f t="shared" si="128"/>
        <v>51909.019750086045</v>
      </c>
      <c r="T335" s="115">
        <f t="shared" si="129"/>
        <v>79739.036027608905</v>
      </c>
      <c r="U335" s="115">
        <f t="shared" si="130"/>
        <v>1</v>
      </c>
      <c r="V335" s="115">
        <f t="shared" si="131"/>
        <v>0</v>
      </c>
      <c r="W335" s="115">
        <f t="shared" si="132"/>
        <v>1</v>
      </c>
      <c r="X335" s="115">
        <f t="shared" si="133"/>
        <v>1</v>
      </c>
      <c r="Y335" s="115">
        <f t="shared" si="134"/>
        <v>0</v>
      </c>
      <c r="Z335" s="115">
        <f t="shared" si="135"/>
        <v>1</v>
      </c>
      <c r="AA335" s="115">
        <f t="shared" si="112"/>
        <v>2.5214805600044941E-5</v>
      </c>
      <c r="AB335" s="115">
        <f t="shared" si="136"/>
        <v>0</v>
      </c>
      <c r="AC335" s="115">
        <f t="shared" si="137"/>
        <v>0</v>
      </c>
    </row>
    <row r="336" spans="2:29" s="105" customFormat="1">
      <c r="B336" s="106">
        <f t="shared" si="113"/>
        <v>-1.3200000000000616</v>
      </c>
      <c r="C336" s="115">
        <f t="shared" si="114"/>
        <v>4.7863009232257045E-2</v>
      </c>
      <c r="D336" s="115">
        <f t="shared" si="115"/>
        <v>349824.45174746256</v>
      </c>
      <c r="E336" s="115">
        <f t="shared" si="116"/>
        <v>1</v>
      </c>
      <c r="F336" s="115">
        <f t="shared" si="117"/>
        <v>1</v>
      </c>
      <c r="G336" s="115">
        <f t="shared" si="118"/>
        <v>349598.36670457933</v>
      </c>
      <c r="H336" s="115">
        <f t="shared" si="119"/>
        <v>1</v>
      </c>
      <c r="I336" s="115">
        <f t="shared" si="120"/>
        <v>1</v>
      </c>
      <c r="J336" s="115">
        <f t="shared" si="121"/>
        <v>7.8830215471026867E-8</v>
      </c>
      <c r="K336" s="115">
        <f t="shared" si="122"/>
        <v>0</v>
      </c>
      <c r="L336" s="115">
        <f t="shared" si="123"/>
        <v>0</v>
      </c>
      <c r="M336" s="111"/>
      <c r="N336" s="123">
        <f t="shared" si="111"/>
        <v>0.30073215636551837</v>
      </c>
      <c r="O336" s="115">
        <f t="shared" si="124"/>
        <v>80572.171329191246</v>
      </c>
      <c r="P336" s="115">
        <f t="shared" si="125"/>
        <v>1</v>
      </c>
      <c r="Q336" s="115">
        <f t="shared" si="126"/>
        <v>1</v>
      </c>
      <c r="R336" s="115">
        <f t="shared" si="127"/>
        <v>61628.530555618054</v>
      </c>
      <c r="S336" s="115">
        <f t="shared" si="128"/>
        <v>53156.09142814434</v>
      </c>
      <c r="T336" s="115">
        <f t="shared" si="129"/>
        <v>81385.783981982924</v>
      </c>
      <c r="U336" s="115">
        <f t="shared" si="130"/>
        <v>1</v>
      </c>
      <c r="V336" s="115">
        <f t="shared" si="131"/>
        <v>0</v>
      </c>
      <c r="W336" s="115">
        <f t="shared" si="132"/>
        <v>1</v>
      </c>
      <c r="X336" s="115">
        <f t="shared" si="133"/>
        <v>1</v>
      </c>
      <c r="Y336" s="115">
        <f t="shared" si="134"/>
        <v>0</v>
      </c>
      <c r="Z336" s="115">
        <f t="shared" si="135"/>
        <v>1</v>
      </c>
      <c r="AA336" s="115">
        <f t="shared" si="112"/>
        <v>1.9039990964237892E-5</v>
      </c>
      <c r="AB336" s="115">
        <f t="shared" si="136"/>
        <v>0</v>
      </c>
      <c r="AC336" s="115">
        <f t="shared" si="137"/>
        <v>0</v>
      </c>
    </row>
    <row r="337" spans="2:29" s="105" customFormat="1">
      <c r="B337" s="106">
        <f t="shared" si="113"/>
        <v>-1.3000000000000616</v>
      </c>
      <c r="C337" s="115">
        <f t="shared" si="114"/>
        <v>5.0118723362720101E-2</v>
      </c>
      <c r="D337" s="115">
        <f t="shared" si="115"/>
        <v>343441.46224484342</v>
      </c>
      <c r="E337" s="115">
        <f t="shared" si="116"/>
        <v>1</v>
      </c>
      <c r="F337" s="115">
        <f t="shared" si="117"/>
        <v>1</v>
      </c>
      <c r="G337" s="115">
        <f t="shared" si="118"/>
        <v>344387.272086724</v>
      </c>
      <c r="H337" s="115">
        <f t="shared" si="119"/>
        <v>1</v>
      </c>
      <c r="I337" s="115">
        <f t="shared" si="120"/>
        <v>1</v>
      </c>
      <c r="J337" s="115">
        <f t="shared" si="121"/>
        <v>1.4265144975756137E-6</v>
      </c>
      <c r="K337" s="115">
        <f t="shared" si="122"/>
        <v>0</v>
      </c>
      <c r="L337" s="115">
        <f t="shared" si="123"/>
        <v>0</v>
      </c>
      <c r="M337" s="111"/>
      <c r="N337" s="123">
        <f t="shared" si="111"/>
        <v>0.31490522624724121</v>
      </c>
      <c r="O337" s="115">
        <f t="shared" si="124"/>
        <v>82360.106362944003</v>
      </c>
      <c r="P337" s="115">
        <f t="shared" si="125"/>
        <v>1</v>
      </c>
      <c r="Q337" s="115">
        <f t="shared" si="126"/>
        <v>1</v>
      </c>
      <c r="R337" s="115">
        <f t="shared" si="127"/>
        <v>62769.230399450993</v>
      </c>
      <c r="S337" s="115">
        <f t="shared" si="128"/>
        <v>54458.870473312811</v>
      </c>
      <c r="T337" s="115">
        <f t="shared" si="129"/>
        <v>83100.811417027842</v>
      </c>
      <c r="U337" s="115">
        <f t="shared" si="130"/>
        <v>1</v>
      </c>
      <c r="V337" s="115">
        <f t="shared" si="131"/>
        <v>0</v>
      </c>
      <c r="W337" s="115">
        <f t="shared" si="132"/>
        <v>1</v>
      </c>
      <c r="X337" s="115">
        <f t="shared" si="133"/>
        <v>1</v>
      </c>
      <c r="Y337" s="115">
        <f t="shared" si="134"/>
        <v>0</v>
      </c>
      <c r="Z337" s="115">
        <f t="shared" si="135"/>
        <v>1</v>
      </c>
      <c r="AA337" s="115">
        <f t="shared" si="112"/>
        <v>1.5119386679450069E-5</v>
      </c>
      <c r="AB337" s="115">
        <f t="shared" si="136"/>
        <v>0</v>
      </c>
      <c r="AC337" s="115">
        <f t="shared" si="137"/>
        <v>0</v>
      </c>
    </row>
    <row r="338" spans="2:29" s="105" customFormat="1">
      <c r="B338" s="106">
        <f t="shared" si="113"/>
        <v>-1.2800000000000615</v>
      </c>
      <c r="C338" s="115">
        <f t="shared" si="114"/>
        <v>5.2480746024969813E-2</v>
      </c>
      <c r="D338" s="115">
        <f t="shared" si="115"/>
        <v>337147.33427746437</v>
      </c>
      <c r="E338" s="115">
        <f t="shared" si="116"/>
        <v>1</v>
      </c>
      <c r="F338" s="115">
        <f t="shared" si="117"/>
        <v>1</v>
      </c>
      <c r="G338" s="115">
        <f t="shared" si="118"/>
        <v>339224.14705311588</v>
      </c>
      <c r="H338" s="115">
        <f t="shared" si="119"/>
        <v>1</v>
      </c>
      <c r="I338" s="115">
        <f t="shared" si="120"/>
        <v>1</v>
      </c>
      <c r="J338" s="115">
        <f t="shared" si="121"/>
        <v>7.1130434540281043E-6</v>
      </c>
      <c r="K338" s="115">
        <f t="shared" si="122"/>
        <v>0</v>
      </c>
      <c r="L338" s="115">
        <f t="shared" si="123"/>
        <v>0</v>
      </c>
      <c r="M338" s="111"/>
      <c r="N338" s="123">
        <f t="shared" si="111"/>
        <v>0.3297462523339138</v>
      </c>
      <c r="O338" s="115">
        <f t="shared" si="124"/>
        <v>84186.88834171569</v>
      </c>
      <c r="P338" s="115">
        <f t="shared" si="125"/>
        <v>1</v>
      </c>
      <c r="Q338" s="115">
        <f t="shared" si="126"/>
        <v>1</v>
      </c>
      <c r="R338" s="115">
        <f t="shared" si="127"/>
        <v>63956.244270754767</v>
      </c>
      <c r="S338" s="115">
        <f t="shared" si="128"/>
        <v>55816.952361644922</v>
      </c>
      <c r="T338" s="115">
        <f t="shared" si="129"/>
        <v>84887.769155294634</v>
      </c>
      <c r="U338" s="115">
        <f t="shared" si="130"/>
        <v>1</v>
      </c>
      <c r="V338" s="115">
        <f t="shared" si="131"/>
        <v>0</v>
      </c>
      <c r="W338" s="115">
        <f t="shared" si="132"/>
        <v>1</v>
      </c>
      <c r="X338" s="115">
        <f t="shared" si="133"/>
        <v>1</v>
      </c>
      <c r="Y338" s="115">
        <f t="shared" si="134"/>
        <v>0</v>
      </c>
      <c r="Z338" s="115">
        <f t="shared" si="135"/>
        <v>1</v>
      </c>
      <c r="AA338" s="115">
        <f t="shared" si="112"/>
        <v>1.2964772476437398E-5</v>
      </c>
      <c r="AB338" s="115">
        <f t="shared" si="136"/>
        <v>0</v>
      </c>
      <c r="AC338" s="115">
        <f t="shared" si="137"/>
        <v>0</v>
      </c>
    </row>
    <row r="339" spans="2:29" s="105" customFormat="1">
      <c r="B339" s="106">
        <f t="shared" si="113"/>
        <v>-1.2600000000000615</v>
      </c>
      <c r="C339" s="115">
        <f t="shared" si="114"/>
        <v>5.4954087385754649E-2</v>
      </c>
      <c r="D339" s="115">
        <f t="shared" si="115"/>
        <v>330941.65759843262</v>
      </c>
      <c r="E339" s="115">
        <f t="shared" si="116"/>
        <v>1</v>
      </c>
      <c r="F339" s="115">
        <f t="shared" si="117"/>
        <v>1</v>
      </c>
      <c r="G339" s="115">
        <f t="shared" si="118"/>
        <v>334091.88131472393</v>
      </c>
      <c r="H339" s="115">
        <f t="shared" si="119"/>
        <v>1</v>
      </c>
      <c r="I339" s="115">
        <f t="shared" si="120"/>
        <v>1</v>
      </c>
      <c r="J339" s="115">
        <f t="shared" si="121"/>
        <v>1.6928980619426967E-5</v>
      </c>
      <c r="K339" s="115">
        <f t="shared" si="122"/>
        <v>0</v>
      </c>
      <c r="L339" s="115">
        <f t="shared" si="123"/>
        <v>0</v>
      </c>
      <c r="M339" s="111"/>
      <c r="N339" s="123">
        <f t="shared" si="111"/>
        <v>0.34528671443163667</v>
      </c>
      <c r="O339" s="115">
        <f t="shared" si="124"/>
        <v>86053.227338252211</v>
      </c>
      <c r="P339" s="115">
        <f t="shared" si="125"/>
        <v>1</v>
      </c>
      <c r="Q339" s="115">
        <f t="shared" si="126"/>
        <v>1</v>
      </c>
      <c r="R339" s="115">
        <f t="shared" si="127"/>
        <v>65194.680759712392</v>
      </c>
      <c r="S339" s="115">
        <f t="shared" si="128"/>
        <v>57229.405297943151</v>
      </c>
      <c r="T339" s="115">
        <f t="shared" si="129"/>
        <v>86749.935043878024</v>
      </c>
      <c r="U339" s="115">
        <f t="shared" si="130"/>
        <v>1</v>
      </c>
      <c r="V339" s="115">
        <f t="shared" si="131"/>
        <v>0</v>
      </c>
      <c r="W339" s="115">
        <f t="shared" si="132"/>
        <v>1</v>
      </c>
      <c r="X339" s="115">
        <f t="shared" si="133"/>
        <v>1</v>
      </c>
      <c r="Y339" s="115">
        <f t="shared" si="134"/>
        <v>0</v>
      </c>
      <c r="Z339" s="115">
        <f t="shared" si="135"/>
        <v>1</v>
      </c>
      <c r="AA339" s="115">
        <f t="shared" si="112"/>
        <v>1.226397272887199E-5</v>
      </c>
      <c r="AB339" s="115">
        <f t="shared" si="136"/>
        <v>0</v>
      </c>
      <c r="AC339" s="115">
        <f t="shared" si="137"/>
        <v>0</v>
      </c>
    </row>
    <row r="340" spans="2:29" s="105" customFormat="1">
      <c r="B340" s="106">
        <f t="shared" si="113"/>
        <v>-1.2400000000000615</v>
      </c>
      <c r="C340" s="115">
        <f t="shared" si="114"/>
        <v>5.7543993733707534E-2</v>
      </c>
      <c r="D340" s="115">
        <f t="shared" si="115"/>
        <v>324824.00202197034</v>
      </c>
      <c r="E340" s="115">
        <f t="shared" si="116"/>
        <v>1</v>
      </c>
      <c r="F340" s="115">
        <f t="shared" si="117"/>
        <v>1</v>
      </c>
      <c r="G340" s="115">
        <f t="shared" si="118"/>
        <v>328974.8231907282</v>
      </c>
      <c r="H340" s="115">
        <f t="shared" si="119"/>
        <v>1</v>
      </c>
      <c r="I340" s="115">
        <f t="shared" si="120"/>
        <v>1</v>
      </c>
      <c r="J340" s="115">
        <f t="shared" si="121"/>
        <v>3.0410254749249404E-5</v>
      </c>
      <c r="K340" s="115">
        <f t="shared" si="122"/>
        <v>0</v>
      </c>
      <c r="L340" s="115">
        <f t="shared" si="123"/>
        <v>0</v>
      </c>
      <c r="M340" s="111"/>
      <c r="N340" s="123">
        <f t="shared" si="111"/>
        <v>0.36155957594406535</v>
      </c>
      <c r="O340" s="115">
        <f t="shared" si="124"/>
        <v>87959.840570416985</v>
      </c>
      <c r="P340" s="115">
        <f t="shared" si="125"/>
        <v>1</v>
      </c>
      <c r="Q340" s="115">
        <f t="shared" si="126"/>
        <v>1</v>
      </c>
      <c r="R340" s="115">
        <f t="shared" si="127"/>
        <v>66489.621757827073</v>
      </c>
      <c r="S340" s="115">
        <f t="shared" si="128"/>
        <v>58694.75184843265</v>
      </c>
      <c r="T340" s="115">
        <f t="shared" si="129"/>
        <v>88690.155575734549</v>
      </c>
      <c r="U340" s="115">
        <f t="shared" si="130"/>
        <v>1</v>
      </c>
      <c r="V340" s="115">
        <f t="shared" si="131"/>
        <v>0</v>
      </c>
      <c r="W340" s="115">
        <f t="shared" si="132"/>
        <v>1</v>
      </c>
      <c r="X340" s="115">
        <f t="shared" si="133"/>
        <v>1</v>
      </c>
      <c r="Y340" s="115">
        <f t="shared" si="134"/>
        <v>0</v>
      </c>
      <c r="Z340" s="115">
        <f t="shared" si="135"/>
        <v>1</v>
      </c>
      <c r="AA340" s="115">
        <f t="shared" si="112"/>
        <v>1.2895160317738139E-5</v>
      </c>
      <c r="AB340" s="115">
        <f t="shared" si="136"/>
        <v>0</v>
      </c>
      <c r="AC340" s="115">
        <f t="shared" si="137"/>
        <v>0</v>
      </c>
    </row>
    <row r="341" spans="2:29" s="105" customFormat="1">
      <c r="B341" s="106">
        <f t="shared" si="113"/>
        <v>-1.2200000000000615</v>
      </c>
      <c r="C341" s="115">
        <f t="shared" si="114"/>
        <v>6.0255958607427225E-2</v>
      </c>
      <c r="D341" s="115">
        <f t="shared" si="115"/>
        <v>318793.91787169839</v>
      </c>
      <c r="E341" s="115">
        <f t="shared" si="116"/>
        <v>1</v>
      </c>
      <c r="F341" s="115">
        <f t="shared" si="117"/>
        <v>1</v>
      </c>
      <c r="G341" s="115">
        <f t="shared" si="118"/>
        <v>323859.01439943962</v>
      </c>
      <c r="H341" s="115">
        <f t="shared" si="119"/>
        <v>1</v>
      </c>
      <c r="I341" s="115">
        <f t="shared" si="120"/>
        <v>1</v>
      </c>
      <c r="J341" s="115">
        <f t="shared" si="121"/>
        <v>4.686720617305884E-5</v>
      </c>
      <c r="K341" s="115">
        <f t="shared" si="122"/>
        <v>0</v>
      </c>
      <c r="L341" s="115">
        <f t="shared" si="123"/>
        <v>0</v>
      </c>
      <c r="M341" s="111"/>
      <c r="N341" s="123">
        <f t="shared" si="111"/>
        <v>0.37859935379220805</v>
      </c>
      <c r="O341" s="115">
        <f t="shared" si="124"/>
        <v>89907.45225149607</v>
      </c>
      <c r="P341" s="115">
        <f t="shared" si="125"/>
        <v>1</v>
      </c>
      <c r="Q341" s="115">
        <f t="shared" si="126"/>
        <v>1</v>
      </c>
      <c r="R341" s="115">
        <f t="shared" si="127"/>
        <v>67846.063328746372</v>
      </c>
      <c r="S341" s="115">
        <f t="shared" si="128"/>
        <v>60210.954202982997</v>
      </c>
      <c r="T341" s="115">
        <f t="shared" si="129"/>
        <v>90710.789409209639</v>
      </c>
      <c r="U341" s="115">
        <f t="shared" si="130"/>
        <v>1</v>
      </c>
      <c r="V341" s="115">
        <f t="shared" si="131"/>
        <v>0</v>
      </c>
      <c r="W341" s="115">
        <f t="shared" si="132"/>
        <v>1</v>
      </c>
      <c r="X341" s="115">
        <f t="shared" si="133"/>
        <v>1</v>
      </c>
      <c r="Y341" s="115">
        <f t="shared" si="134"/>
        <v>0</v>
      </c>
      <c r="Z341" s="115">
        <f t="shared" si="135"/>
        <v>1</v>
      </c>
      <c r="AA341" s="115">
        <f t="shared" si="112"/>
        <v>1.4924741992364413E-5</v>
      </c>
      <c r="AB341" s="115">
        <f t="shared" si="136"/>
        <v>0</v>
      </c>
      <c r="AC341" s="115">
        <f t="shared" si="137"/>
        <v>0</v>
      </c>
    </row>
    <row r="342" spans="2:29" s="105" customFormat="1">
      <c r="B342" s="106">
        <f t="shared" si="113"/>
        <v>-1.2000000000000615</v>
      </c>
      <c r="C342" s="115">
        <f t="shared" si="114"/>
        <v>6.3095734448010379E-2</v>
      </c>
      <c r="D342" s="115">
        <f t="shared" si="115"/>
        <v>312850.93643752078</v>
      </c>
      <c r="E342" s="115">
        <f t="shared" si="116"/>
        <v>1</v>
      </c>
      <c r="F342" s="115">
        <f t="shared" si="117"/>
        <v>1</v>
      </c>
      <c r="G342" s="115">
        <f t="shared" si="118"/>
        <v>318732.37405639497</v>
      </c>
      <c r="H342" s="115">
        <f t="shared" si="119"/>
        <v>1</v>
      </c>
      <c r="I342" s="115">
        <f t="shared" si="120"/>
        <v>1</v>
      </c>
      <c r="J342" s="115">
        <f t="shared" si="121"/>
        <v>6.5427363731047339E-5</v>
      </c>
      <c r="K342" s="115">
        <f t="shared" si="122"/>
        <v>0</v>
      </c>
      <c r="L342" s="115">
        <f t="shared" si="123"/>
        <v>0</v>
      </c>
      <c r="M342" s="111"/>
      <c r="N342" s="123">
        <f t="shared" si="111"/>
        <v>0.39644219162944372</v>
      </c>
      <c r="O342" s="115">
        <f t="shared" si="124"/>
        <v>91896.793431216036</v>
      </c>
      <c r="P342" s="115">
        <f t="shared" si="125"/>
        <v>1</v>
      </c>
      <c r="Q342" s="115">
        <f t="shared" si="126"/>
        <v>1</v>
      </c>
      <c r="R342" s="115">
        <f t="shared" si="127"/>
        <v>69268.851238729927</v>
      </c>
      <c r="S342" s="115">
        <f t="shared" si="128"/>
        <v>61775.404184581195</v>
      </c>
      <c r="T342" s="115">
        <f t="shared" si="129"/>
        <v>92813.653705161647</v>
      </c>
      <c r="U342" s="115">
        <f t="shared" si="130"/>
        <v>1</v>
      </c>
      <c r="V342" s="115">
        <f t="shared" si="131"/>
        <v>0</v>
      </c>
      <c r="W342" s="115">
        <f t="shared" si="132"/>
        <v>1</v>
      </c>
      <c r="X342" s="115">
        <f t="shared" si="133"/>
        <v>1</v>
      </c>
      <c r="Y342" s="115">
        <f t="shared" si="134"/>
        <v>0</v>
      </c>
      <c r="Z342" s="115">
        <f t="shared" si="135"/>
        <v>1</v>
      </c>
      <c r="AA342" s="115">
        <f t="shared" si="112"/>
        <v>1.8589133236711118E-5</v>
      </c>
      <c r="AB342" s="115">
        <f t="shared" si="136"/>
        <v>0</v>
      </c>
      <c r="AC342" s="115">
        <f t="shared" si="137"/>
        <v>0</v>
      </c>
    </row>
    <row r="343" spans="2:29" s="105" customFormat="1">
      <c r="B343" s="106">
        <f t="shared" si="113"/>
        <v>-1.1800000000000614</v>
      </c>
      <c r="C343" s="115">
        <f t="shared" si="114"/>
        <v>6.6069344800750218E-2</v>
      </c>
      <c r="D343" s="115">
        <f t="shared" si="115"/>
        <v>306994.57044059521</v>
      </c>
      <c r="E343" s="115">
        <f t="shared" si="116"/>
        <v>1</v>
      </c>
      <c r="F343" s="115">
        <f t="shared" si="117"/>
        <v>1</v>
      </c>
      <c r="G343" s="115">
        <f t="shared" si="118"/>
        <v>313584.82924019615</v>
      </c>
      <c r="H343" s="115">
        <f t="shared" si="119"/>
        <v>1</v>
      </c>
      <c r="I343" s="115">
        <f t="shared" si="120"/>
        <v>1</v>
      </c>
      <c r="J343" s="115">
        <f t="shared" si="121"/>
        <v>8.5088623200928277E-5</v>
      </c>
      <c r="K343" s="115">
        <f t="shared" si="122"/>
        <v>0</v>
      </c>
      <c r="L343" s="115">
        <f t="shared" si="123"/>
        <v>0</v>
      </c>
      <c r="M343" s="111"/>
      <c r="N343" s="123">
        <f t="shared" si="111"/>
        <v>0.41512593650705576</v>
      </c>
      <c r="O343" s="115">
        <f t="shared" si="124"/>
        <v>93928.601827350241</v>
      </c>
      <c r="P343" s="115">
        <f t="shared" si="125"/>
        <v>1</v>
      </c>
      <c r="Q343" s="115">
        <f t="shared" si="126"/>
        <v>1</v>
      </c>
      <c r="R343" s="115">
        <f t="shared" si="127"/>
        <v>70762.611047202066</v>
      </c>
      <c r="S343" s="115">
        <f t="shared" si="128"/>
        <v>63384.919347011048</v>
      </c>
      <c r="T343" s="115">
        <f t="shared" si="129"/>
        <v>94999.974330758108</v>
      </c>
      <c r="U343" s="115">
        <f t="shared" si="130"/>
        <v>1</v>
      </c>
      <c r="V343" s="115">
        <f t="shared" si="131"/>
        <v>0</v>
      </c>
      <c r="W343" s="115">
        <f t="shared" si="132"/>
        <v>1</v>
      </c>
      <c r="X343" s="115">
        <f t="shared" si="133"/>
        <v>1</v>
      </c>
      <c r="Y343" s="115">
        <f t="shared" si="134"/>
        <v>0</v>
      </c>
      <c r="Z343" s="115">
        <f t="shared" si="135"/>
        <v>1</v>
      </c>
      <c r="AA343" s="115">
        <f t="shared" si="112"/>
        <v>2.4261833261156858E-5</v>
      </c>
      <c r="AB343" s="115">
        <f t="shared" si="136"/>
        <v>0</v>
      </c>
      <c r="AC343" s="115">
        <f t="shared" si="137"/>
        <v>0</v>
      </c>
    </row>
    <row r="344" spans="2:29" s="105" customFormat="1">
      <c r="B344" s="106">
        <f t="shared" si="113"/>
        <v>-1.1600000000000614</v>
      </c>
      <c r="C344" s="115">
        <f t="shared" si="114"/>
        <v>6.9183097091883847E-2</v>
      </c>
      <c r="D344" s="115">
        <f t="shared" si="115"/>
        <v>301224.31450583215</v>
      </c>
      <c r="E344" s="115">
        <f t="shared" si="116"/>
        <v>1</v>
      </c>
      <c r="F344" s="115">
        <f t="shared" si="117"/>
        <v>1</v>
      </c>
      <c r="G344" s="115">
        <f t="shared" si="118"/>
        <v>308408.39182276651</v>
      </c>
      <c r="H344" s="115">
        <f t="shared" si="119"/>
        <v>1</v>
      </c>
      <c r="I344" s="115">
        <f t="shared" si="120"/>
        <v>1</v>
      </c>
      <c r="J344" s="115">
        <f t="shared" si="121"/>
        <v>1.0477901256823108E-4</v>
      </c>
      <c r="K344" s="115">
        <f t="shared" si="122"/>
        <v>0</v>
      </c>
      <c r="L344" s="115">
        <f t="shared" si="123"/>
        <v>0</v>
      </c>
      <c r="M344" s="111"/>
      <c r="N344" s="123">
        <f t="shared" si="111"/>
        <v>0.43469021915290335</v>
      </c>
      <c r="O344" s="115">
        <f t="shared" si="124"/>
        <v>96003.621647804364</v>
      </c>
      <c r="P344" s="115">
        <f t="shared" si="125"/>
        <v>1</v>
      </c>
      <c r="Q344" s="115">
        <f t="shared" si="126"/>
        <v>1</v>
      </c>
      <c r="R344" s="115">
        <f t="shared" si="127"/>
        <v>72331.672947392595</v>
      </c>
      <c r="S344" s="115">
        <f t="shared" si="128"/>
        <v>65035.746690135245</v>
      </c>
      <c r="T344" s="115">
        <f t="shared" si="129"/>
        <v>97270.341106176871</v>
      </c>
      <c r="U344" s="115">
        <f t="shared" si="130"/>
        <v>1</v>
      </c>
      <c r="V344" s="115">
        <f t="shared" si="131"/>
        <v>0</v>
      </c>
      <c r="W344" s="115">
        <f t="shared" si="132"/>
        <v>1</v>
      </c>
      <c r="X344" s="115">
        <f t="shared" si="133"/>
        <v>1</v>
      </c>
      <c r="Y344" s="115">
        <f t="shared" si="134"/>
        <v>0</v>
      </c>
      <c r="Z344" s="115">
        <f t="shared" si="135"/>
        <v>1</v>
      </c>
      <c r="AA344" s="115">
        <f t="shared" si="112"/>
        <v>3.2408224024961287E-5</v>
      </c>
      <c r="AB344" s="115">
        <f t="shared" si="136"/>
        <v>0</v>
      </c>
      <c r="AC344" s="115">
        <f t="shared" si="137"/>
        <v>0</v>
      </c>
    </row>
    <row r="345" spans="2:29" s="105" customFormat="1">
      <c r="B345" s="106">
        <f t="shared" si="113"/>
        <v>-1.1400000000000614</v>
      </c>
      <c r="C345" s="115">
        <f t="shared" si="114"/>
        <v>7.2443596007488759E-2</v>
      </c>
      <c r="D345" s="115">
        <f t="shared" si="115"/>
        <v>295539.64564141462</v>
      </c>
      <c r="E345" s="115">
        <f t="shared" si="116"/>
        <v>1</v>
      </c>
      <c r="F345" s="115">
        <f t="shared" si="117"/>
        <v>1</v>
      </c>
      <c r="G345" s="115">
        <f t="shared" si="118"/>
        <v>303197.18352146301</v>
      </c>
      <c r="H345" s="115">
        <f t="shared" si="119"/>
        <v>1</v>
      </c>
      <c r="I345" s="115">
        <f t="shared" si="120"/>
        <v>1</v>
      </c>
      <c r="J345" s="115">
        <f t="shared" si="121"/>
        <v>1.2341908931893278E-4</v>
      </c>
      <c r="K345" s="115">
        <f t="shared" si="122"/>
        <v>0</v>
      </c>
      <c r="L345" s="115">
        <f t="shared" si="123"/>
        <v>0</v>
      </c>
      <c r="M345" s="111"/>
      <c r="N345" s="123">
        <f t="shared" si="111"/>
        <v>0.45517653803350711</v>
      </c>
      <c r="O345" s="115">
        <f t="shared" si="124"/>
        <v>98122.603403076224</v>
      </c>
      <c r="P345" s="115">
        <f t="shared" si="125"/>
        <v>1</v>
      </c>
      <c r="Q345" s="115">
        <f t="shared" si="126"/>
        <v>1</v>
      </c>
      <c r="R345" s="115">
        <f t="shared" si="127"/>
        <v>73979.991905009665</v>
      </c>
      <c r="S345" s="115">
        <f t="shared" si="128"/>
        <v>66723.575657336391</v>
      </c>
      <c r="T345" s="115">
        <f t="shared" si="129"/>
        <v>99624.66938848827</v>
      </c>
      <c r="U345" s="115">
        <f t="shared" si="130"/>
        <v>1</v>
      </c>
      <c r="V345" s="115">
        <f t="shared" si="131"/>
        <v>0</v>
      </c>
      <c r="W345" s="115">
        <f t="shared" si="132"/>
        <v>1</v>
      </c>
      <c r="X345" s="115">
        <f t="shared" si="133"/>
        <v>1</v>
      </c>
      <c r="Y345" s="115">
        <f t="shared" si="134"/>
        <v>0</v>
      </c>
      <c r="Z345" s="115">
        <f t="shared" si="135"/>
        <v>1</v>
      </c>
      <c r="AA345" s="115">
        <f t="shared" si="112"/>
        <v>4.3531370190163267E-5</v>
      </c>
      <c r="AB345" s="115">
        <f t="shared" si="136"/>
        <v>0</v>
      </c>
      <c r="AC345" s="115">
        <f t="shared" si="137"/>
        <v>0</v>
      </c>
    </row>
    <row r="346" spans="2:29" s="105" customFormat="1">
      <c r="B346" s="106">
        <f t="shared" si="113"/>
        <v>-1.1200000000000614</v>
      </c>
      <c r="C346" s="115">
        <f t="shared" si="114"/>
        <v>7.5857757502907644E-2</v>
      </c>
      <c r="D346" s="115">
        <f t="shared" si="115"/>
        <v>289940.02372476616</v>
      </c>
      <c r="E346" s="115">
        <f t="shared" si="116"/>
        <v>1</v>
      </c>
      <c r="F346" s="115">
        <f t="shared" si="117"/>
        <v>1</v>
      </c>
      <c r="G346" s="115">
        <f t="shared" si="118"/>
        <v>297947.41316369403</v>
      </c>
      <c r="H346" s="115">
        <f t="shared" si="119"/>
        <v>1</v>
      </c>
      <c r="I346" s="115">
        <f t="shared" si="120"/>
        <v>1</v>
      </c>
      <c r="J346" s="115">
        <f t="shared" si="121"/>
        <v>1.3998318641267693E-4</v>
      </c>
      <c r="K346" s="115">
        <f t="shared" si="122"/>
        <v>0</v>
      </c>
      <c r="L346" s="115">
        <f t="shared" si="123"/>
        <v>0</v>
      </c>
      <c r="M346" s="111"/>
      <c r="N346" s="123">
        <f t="shared" si="111"/>
        <v>0.47662834737786131</v>
      </c>
      <c r="O346" s="115">
        <f t="shared" si="124"/>
        <v>100286.30370899545</v>
      </c>
      <c r="P346" s="115">
        <f t="shared" si="125"/>
        <v>1</v>
      </c>
      <c r="Q346" s="115">
        <f t="shared" si="126"/>
        <v>1</v>
      </c>
      <c r="R346" s="115">
        <f t="shared" si="127"/>
        <v>75711.064062747639</v>
      </c>
      <c r="S346" s="115">
        <f t="shared" si="128"/>
        <v>68443.562141329225</v>
      </c>
      <c r="T346" s="115">
        <f t="shared" si="129"/>
        <v>102062.16938762115</v>
      </c>
      <c r="U346" s="115">
        <f t="shared" si="130"/>
        <v>1</v>
      </c>
      <c r="V346" s="115">
        <f t="shared" si="131"/>
        <v>0</v>
      </c>
      <c r="W346" s="115">
        <f t="shared" si="132"/>
        <v>1</v>
      </c>
      <c r="X346" s="115">
        <f t="shared" si="133"/>
        <v>1</v>
      </c>
      <c r="Y346" s="115">
        <f t="shared" si="134"/>
        <v>0</v>
      </c>
      <c r="Z346" s="115">
        <f t="shared" si="135"/>
        <v>1</v>
      </c>
      <c r="AA346" s="115">
        <f t="shared" si="112"/>
        <v>5.8112730223260889E-5</v>
      </c>
      <c r="AB346" s="115">
        <f t="shared" si="136"/>
        <v>0</v>
      </c>
      <c r="AC346" s="115">
        <f t="shared" si="137"/>
        <v>0</v>
      </c>
    </row>
    <row r="347" spans="2:29" s="105" customFormat="1">
      <c r="B347" s="106">
        <f t="shared" si="113"/>
        <v>-1.1000000000000614</v>
      </c>
      <c r="C347" s="115">
        <f t="shared" si="114"/>
        <v>7.9432823472416911E-2</v>
      </c>
      <c r="D347" s="115">
        <f t="shared" si="115"/>
        <v>284424.89199445036</v>
      </c>
      <c r="E347" s="115">
        <f t="shared" si="116"/>
        <v>1</v>
      </c>
      <c r="F347" s="115">
        <f t="shared" si="117"/>
        <v>1</v>
      </c>
      <c r="G347" s="115">
        <f t="shared" si="118"/>
        <v>292657.31182488403</v>
      </c>
      <c r="H347" s="115">
        <f t="shared" si="119"/>
        <v>1</v>
      </c>
      <c r="I347" s="115">
        <f t="shared" si="120"/>
        <v>1</v>
      </c>
      <c r="J347" s="115">
        <f t="shared" si="121"/>
        <v>1.5355614384387836E-4</v>
      </c>
      <c r="K347" s="115">
        <f t="shared" si="122"/>
        <v>0</v>
      </c>
      <c r="L347" s="115">
        <f t="shared" si="123"/>
        <v>0</v>
      </c>
      <c r="M347" s="111"/>
      <c r="N347" s="123">
        <f t="shared" si="111"/>
        <v>0.49909114934967969</v>
      </c>
      <c r="O347" s="115">
        <f t="shared" si="124"/>
        <v>102495.48507966017</v>
      </c>
      <c r="P347" s="115">
        <f t="shared" si="125"/>
        <v>1</v>
      </c>
      <c r="Q347" s="115">
        <f t="shared" si="126"/>
        <v>1</v>
      </c>
      <c r="R347" s="115">
        <f t="shared" si="127"/>
        <v>77527.840848112799</v>
      </c>
      <c r="S347" s="115">
        <f t="shared" si="128"/>
        <v>70190.365191673001</v>
      </c>
      <c r="T347" s="115">
        <f t="shared" si="129"/>
        <v>104581.32468232907</v>
      </c>
      <c r="U347" s="115">
        <f t="shared" si="130"/>
        <v>1</v>
      </c>
      <c r="V347" s="115">
        <f t="shared" si="131"/>
        <v>0</v>
      </c>
      <c r="W347" s="115">
        <f t="shared" si="132"/>
        <v>1</v>
      </c>
      <c r="X347" s="115">
        <f t="shared" si="133"/>
        <v>1</v>
      </c>
      <c r="Y347" s="115">
        <f t="shared" si="134"/>
        <v>0</v>
      </c>
      <c r="Z347" s="115">
        <f t="shared" si="135"/>
        <v>1</v>
      </c>
      <c r="AA347" s="115">
        <f t="shared" si="112"/>
        <v>7.6552059265153869E-5</v>
      </c>
      <c r="AB347" s="115">
        <f t="shared" si="136"/>
        <v>0</v>
      </c>
      <c r="AC347" s="115">
        <f t="shared" si="137"/>
        <v>0</v>
      </c>
    </row>
    <row r="348" spans="2:29" s="105" customFormat="1">
      <c r="B348" s="106">
        <f t="shared" si="113"/>
        <v>-1.0800000000000614</v>
      </c>
      <c r="C348" s="115">
        <f t="shared" si="114"/>
        <v>8.3176377110255328E-2</v>
      </c>
      <c r="D348" s="115">
        <f t="shared" si="115"/>
        <v>278993.67754743836</v>
      </c>
      <c r="E348" s="115">
        <f t="shared" si="116"/>
        <v>1</v>
      </c>
      <c r="F348" s="115">
        <f t="shared" si="117"/>
        <v>1</v>
      </c>
      <c r="G348" s="115">
        <f t="shared" si="118"/>
        <v>287327.03270251345</v>
      </c>
      <c r="H348" s="115">
        <f t="shared" si="119"/>
        <v>1</v>
      </c>
      <c r="I348" s="115">
        <f t="shared" si="120"/>
        <v>1</v>
      </c>
      <c r="J348" s="115">
        <f t="shared" si="121"/>
        <v>1.633827514859098E-4</v>
      </c>
      <c r="K348" s="115">
        <f t="shared" si="122"/>
        <v>0</v>
      </c>
      <c r="L348" s="115">
        <f t="shared" si="123"/>
        <v>0</v>
      </c>
      <c r="M348" s="111"/>
      <c r="N348" s="123">
        <f t="shared" si="111"/>
        <v>0.52261259056358478</v>
      </c>
      <c r="O348" s="115">
        <f t="shared" si="124"/>
        <v>104750.91571049436</v>
      </c>
      <c r="P348" s="115">
        <f t="shared" si="125"/>
        <v>1</v>
      </c>
      <c r="Q348" s="115">
        <f t="shared" si="126"/>
        <v>1</v>
      </c>
      <c r="R348" s="115">
        <f t="shared" si="127"/>
        <v>79432.642722746998</v>
      </c>
      <c r="S348" s="115">
        <f t="shared" si="128"/>
        <v>71958.197969560744</v>
      </c>
      <c r="T348" s="115">
        <f t="shared" si="129"/>
        <v>107179.88143745107</v>
      </c>
      <c r="U348" s="115">
        <f t="shared" si="130"/>
        <v>1</v>
      </c>
      <c r="V348" s="115">
        <f t="shared" si="131"/>
        <v>0</v>
      </c>
      <c r="W348" s="115">
        <f t="shared" si="132"/>
        <v>1</v>
      </c>
      <c r="X348" s="115">
        <f t="shared" si="133"/>
        <v>1</v>
      </c>
      <c r="Y348" s="115">
        <f t="shared" si="134"/>
        <v>0</v>
      </c>
      <c r="Z348" s="115">
        <f t="shared" si="135"/>
        <v>1</v>
      </c>
      <c r="AA348" s="115">
        <f t="shared" si="112"/>
        <v>9.9110867718154888E-5</v>
      </c>
      <c r="AB348" s="115">
        <f t="shared" si="136"/>
        <v>0</v>
      </c>
      <c r="AC348" s="115">
        <f t="shared" si="137"/>
        <v>0</v>
      </c>
    </row>
    <row r="349" spans="2:29" s="105" customFormat="1">
      <c r="B349" s="106">
        <f t="shared" si="113"/>
        <v>-1.0600000000000613</v>
      </c>
      <c r="C349" s="115">
        <f t="shared" si="114"/>
        <v>8.7096358995595757E-2</v>
      </c>
      <c r="D349" s="115">
        <f t="shared" si="115"/>
        <v>273645.79184120876</v>
      </c>
      <c r="E349" s="115">
        <f t="shared" si="116"/>
        <v>1</v>
      </c>
      <c r="F349" s="115">
        <f t="shared" si="117"/>
        <v>1</v>
      </c>
      <c r="G349" s="115">
        <f t="shared" si="118"/>
        <v>281958.52325825015</v>
      </c>
      <c r="H349" s="115">
        <f t="shared" si="119"/>
        <v>1</v>
      </c>
      <c r="I349" s="115">
        <f t="shared" si="120"/>
        <v>1</v>
      </c>
      <c r="J349" s="115">
        <f t="shared" si="121"/>
        <v>1.6890780132744845E-4</v>
      </c>
      <c r="K349" s="115">
        <f t="shared" si="122"/>
        <v>0</v>
      </c>
      <c r="L349" s="115">
        <f t="shared" si="123"/>
        <v>0</v>
      </c>
      <c r="M349" s="111"/>
      <c r="N349" s="123">
        <f t="shared" si="111"/>
        <v>0.54724256314996589</v>
      </c>
      <c r="O349" s="115">
        <f t="shared" si="124"/>
        <v>107053.36925136315</v>
      </c>
      <c r="P349" s="115">
        <f t="shared" si="125"/>
        <v>1</v>
      </c>
      <c r="Q349" s="115">
        <f t="shared" si="126"/>
        <v>1</v>
      </c>
      <c r="R349" s="115">
        <f t="shared" si="127"/>
        <v>81427.075016945077</v>
      </c>
      <c r="S349" s="115">
        <f t="shared" si="128"/>
        <v>73740.894215337787</v>
      </c>
      <c r="T349" s="115">
        <f t="shared" si="129"/>
        <v>109854.84980415221</v>
      </c>
      <c r="U349" s="115">
        <f t="shared" si="130"/>
        <v>1</v>
      </c>
      <c r="V349" s="115">
        <f t="shared" si="131"/>
        <v>0</v>
      </c>
      <c r="W349" s="115">
        <f t="shared" si="132"/>
        <v>1</v>
      </c>
      <c r="X349" s="115">
        <f t="shared" si="133"/>
        <v>1</v>
      </c>
      <c r="Y349" s="115">
        <f t="shared" si="134"/>
        <v>0</v>
      </c>
      <c r="Z349" s="115">
        <f t="shared" si="135"/>
        <v>1</v>
      </c>
      <c r="AA349" s="115">
        <f t="shared" si="112"/>
        <v>1.2586359174776953E-4</v>
      </c>
      <c r="AB349" s="115">
        <f t="shared" si="136"/>
        <v>0</v>
      </c>
      <c r="AC349" s="115">
        <f t="shared" si="137"/>
        <v>0</v>
      </c>
    </row>
    <row r="350" spans="2:29" s="105" customFormat="1">
      <c r="B350" s="106">
        <f t="shared" si="113"/>
        <v>-1.0400000000000613</v>
      </c>
      <c r="C350" s="115">
        <f t="shared" si="114"/>
        <v>9.1201083935578076E-2</v>
      </c>
      <c r="D350" s="115">
        <f t="shared" si="115"/>
        <v>268380.63120013202</v>
      </c>
      <c r="E350" s="115">
        <f t="shared" si="116"/>
        <v>1</v>
      </c>
      <c r="F350" s="115">
        <f t="shared" si="117"/>
        <v>1</v>
      </c>
      <c r="G350" s="115">
        <f t="shared" si="118"/>
        <v>276555.37728031952</v>
      </c>
      <c r="H350" s="115">
        <f t="shared" si="119"/>
        <v>1</v>
      </c>
      <c r="I350" s="115">
        <f t="shared" si="120"/>
        <v>1</v>
      </c>
      <c r="J350" s="115">
        <f t="shared" si="121"/>
        <v>1.698053254404306E-4</v>
      </c>
      <c r="K350" s="115">
        <f t="shared" si="122"/>
        <v>0</v>
      </c>
      <c r="L350" s="115">
        <f t="shared" si="123"/>
        <v>0</v>
      </c>
      <c r="M350" s="111"/>
      <c r="N350" s="123">
        <f t="shared" si="111"/>
        <v>0.57303331058287632</v>
      </c>
      <c r="O350" s="115">
        <f t="shared" si="124"/>
        <v>109403.62456969211</v>
      </c>
      <c r="P350" s="115">
        <f t="shared" si="125"/>
        <v>1</v>
      </c>
      <c r="Q350" s="115">
        <f t="shared" si="126"/>
        <v>1</v>
      </c>
      <c r="R350" s="115">
        <f t="shared" si="127"/>
        <v>83511.948769755822</v>
      </c>
      <c r="S350" s="115">
        <f t="shared" si="128"/>
        <v>75531.991069633819</v>
      </c>
      <c r="T350" s="115">
        <f t="shared" si="129"/>
        <v>112602.5188984046</v>
      </c>
      <c r="U350" s="115">
        <f t="shared" si="130"/>
        <v>1</v>
      </c>
      <c r="V350" s="115">
        <f t="shared" si="131"/>
        <v>0</v>
      </c>
      <c r="W350" s="115">
        <f t="shared" si="132"/>
        <v>1</v>
      </c>
      <c r="X350" s="115">
        <f t="shared" si="133"/>
        <v>1</v>
      </c>
      <c r="Y350" s="115">
        <f t="shared" si="134"/>
        <v>0</v>
      </c>
      <c r="Z350" s="115">
        <f t="shared" si="135"/>
        <v>1</v>
      </c>
      <c r="AA350" s="115">
        <f t="shared" si="112"/>
        <v>1.5666014862946199E-4</v>
      </c>
      <c r="AB350" s="115">
        <f t="shared" si="136"/>
        <v>0</v>
      </c>
      <c r="AC350" s="115">
        <f t="shared" si="137"/>
        <v>0</v>
      </c>
    </row>
    <row r="351" spans="2:29" s="105" customFormat="1">
      <c r="B351" s="106">
        <f t="shared" si="113"/>
        <v>-1.0200000000000613</v>
      </c>
      <c r="C351" s="115">
        <f t="shared" si="114"/>
        <v>9.5499258602130113E-2</v>
      </c>
      <c r="D351" s="115">
        <f t="shared" si="115"/>
        <v>263197.57732559298</v>
      </c>
      <c r="E351" s="115">
        <f t="shared" si="116"/>
        <v>1</v>
      </c>
      <c r="F351" s="115">
        <f t="shared" si="117"/>
        <v>1</v>
      </c>
      <c r="G351" s="115">
        <f t="shared" si="118"/>
        <v>271122.67412191711</v>
      </c>
      <c r="H351" s="115">
        <f t="shared" si="119"/>
        <v>1</v>
      </c>
      <c r="I351" s="115">
        <f t="shared" si="120"/>
        <v>1</v>
      </c>
      <c r="J351" s="115">
        <f t="shared" si="121"/>
        <v>1.6599621867238439E-4</v>
      </c>
      <c r="K351" s="115">
        <f t="shared" si="122"/>
        <v>0</v>
      </c>
      <c r="L351" s="115">
        <f t="shared" si="123"/>
        <v>0</v>
      </c>
      <c r="M351" s="111"/>
      <c r="N351" s="123">
        <f t="shared" si="111"/>
        <v>0.60003953849544767</v>
      </c>
      <c r="O351" s="115">
        <f t="shared" si="124"/>
        <v>111802.46550355111</v>
      </c>
      <c r="P351" s="115">
        <f t="shared" si="125"/>
        <v>1</v>
      </c>
      <c r="Q351" s="115">
        <f t="shared" si="126"/>
        <v>1</v>
      </c>
      <c r="R351" s="115">
        <f t="shared" si="127"/>
        <v>85687.209902732648</v>
      </c>
      <c r="S351" s="115">
        <f t="shared" si="128"/>
        <v>77324.82851629208</v>
      </c>
      <c r="T351" s="115">
        <f t="shared" si="129"/>
        <v>115418.48658680698</v>
      </c>
      <c r="U351" s="115">
        <f t="shared" si="130"/>
        <v>1</v>
      </c>
      <c r="V351" s="115">
        <f t="shared" si="131"/>
        <v>0</v>
      </c>
      <c r="W351" s="115">
        <f t="shared" si="132"/>
        <v>1</v>
      </c>
      <c r="X351" s="115">
        <f t="shared" si="133"/>
        <v>1</v>
      </c>
      <c r="Y351" s="115">
        <f t="shared" si="134"/>
        <v>0</v>
      </c>
      <c r="Z351" s="115">
        <f t="shared" si="135"/>
        <v>1</v>
      </c>
      <c r="AA351" s="115">
        <f t="shared" si="112"/>
        <v>1.9110282425447827E-4</v>
      </c>
      <c r="AB351" s="115">
        <f t="shared" si="136"/>
        <v>0</v>
      </c>
      <c r="AC351" s="115">
        <f t="shared" si="137"/>
        <v>0</v>
      </c>
    </row>
    <row r="352" spans="2:29" s="105" customFormat="1">
      <c r="B352" s="106">
        <f t="shared" si="113"/>
        <v>-1.0000000000000613</v>
      </c>
      <c r="C352" s="115">
        <f t="shared" si="114"/>
        <v>9.9999999999985864E-2</v>
      </c>
      <c r="D352" s="115">
        <f t="shared" si="115"/>
        <v>258095.9978093128</v>
      </c>
      <c r="E352" s="115">
        <f t="shared" si="116"/>
        <v>1</v>
      </c>
      <c r="F352" s="115">
        <f t="shared" si="117"/>
        <v>1</v>
      </c>
      <c r="G352" s="115">
        <f t="shared" si="118"/>
        <v>265666.8115364564</v>
      </c>
      <c r="H352" s="115">
        <f t="shared" si="119"/>
        <v>1</v>
      </c>
      <c r="I352" s="115">
        <f t="shared" si="120"/>
        <v>1</v>
      </c>
      <c r="J352" s="115">
        <f t="shared" si="121"/>
        <v>1.5765397307371327E-4</v>
      </c>
      <c r="K352" s="115">
        <f t="shared" si="122"/>
        <v>0</v>
      </c>
      <c r="L352" s="115">
        <f t="shared" si="123"/>
        <v>0</v>
      </c>
      <c r="M352" s="111"/>
      <c r="N352" s="123">
        <f t="shared" si="111"/>
        <v>0.62831853071786981</v>
      </c>
      <c r="O352" s="115">
        <f t="shared" si="124"/>
        <v>114250.68060467017</v>
      </c>
      <c r="P352" s="115">
        <f t="shared" si="125"/>
        <v>1</v>
      </c>
      <c r="Q352" s="115">
        <f t="shared" si="126"/>
        <v>1</v>
      </c>
      <c r="R352" s="115">
        <f t="shared" si="127"/>
        <v>87951.880349318511</v>
      </c>
      <c r="S352" s="115">
        <f t="shared" si="128"/>
        <v>79112.665002095004</v>
      </c>
      <c r="T352" s="115">
        <f t="shared" si="129"/>
        <v>118297.705052611</v>
      </c>
      <c r="U352" s="115">
        <f t="shared" si="130"/>
        <v>1</v>
      </c>
      <c r="V352" s="115">
        <f t="shared" si="131"/>
        <v>0</v>
      </c>
      <c r="W352" s="115">
        <f t="shared" si="132"/>
        <v>1</v>
      </c>
      <c r="X352" s="115">
        <f t="shared" si="133"/>
        <v>1</v>
      </c>
      <c r="Y352" s="115">
        <f t="shared" si="134"/>
        <v>0</v>
      </c>
      <c r="Z352" s="115">
        <f t="shared" si="135"/>
        <v>1</v>
      </c>
      <c r="AA352" s="115">
        <f t="shared" si="112"/>
        <v>2.2853952001409761E-4</v>
      </c>
      <c r="AB352" s="115">
        <f t="shared" si="136"/>
        <v>0</v>
      </c>
      <c r="AC352" s="115">
        <f t="shared" si="137"/>
        <v>0</v>
      </c>
    </row>
    <row r="353" spans="2:29" s="105" customFormat="1">
      <c r="B353" s="106">
        <f t="shared" si="113"/>
        <v>-0.98000000000006127</v>
      </c>
      <c r="C353" s="115">
        <f t="shared" si="114"/>
        <v>0.10471285480507517</v>
      </c>
      <c r="D353" s="115">
        <f t="shared" si="115"/>
        <v>253075.24664932629</v>
      </c>
      <c r="E353" s="115">
        <f t="shared" si="116"/>
        <v>1</v>
      </c>
      <c r="F353" s="115">
        <f t="shared" si="117"/>
        <v>1</v>
      </c>
      <c r="G353" s="115">
        <f t="shared" si="118"/>
        <v>260195.33737024057</v>
      </c>
      <c r="H353" s="115">
        <f t="shared" si="119"/>
        <v>1</v>
      </c>
      <c r="I353" s="115">
        <f t="shared" si="120"/>
        <v>1</v>
      </c>
      <c r="J353" s="115">
        <f t="shared" si="121"/>
        <v>1.4519866976986812E-4</v>
      </c>
      <c r="K353" s="115">
        <f t="shared" si="122"/>
        <v>0</v>
      </c>
      <c r="L353" s="115">
        <f t="shared" si="123"/>
        <v>0</v>
      </c>
      <c r="M353" s="111"/>
      <c r="N353" s="123">
        <f t="shared" si="111"/>
        <v>0.65793027078407762</v>
      </c>
      <c r="O353" s="115">
        <f t="shared" si="124"/>
        <v>116749.06287137156</v>
      </c>
      <c r="P353" s="115">
        <f t="shared" si="125"/>
        <v>1</v>
      </c>
      <c r="Q353" s="115">
        <f t="shared" si="126"/>
        <v>1</v>
      </c>
      <c r="R353" s="115">
        <f t="shared" si="127"/>
        <v>90304.014896009699</v>
      </c>
      <c r="S353" s="115">
        <f t="shared" si="128"/>
        <v>80888.80795611364</v>
      </c>
      <c r="T353" s="115">
        <f t="shared" si="129"/>
        <v>121234.5427627777</v>
      </c>
      <c r="U353" s="115">
        <f t="shared" si="130"/>
        <v>1</v>
      </c>
      <c r="V353" s="115">
        <f t="shared" si="131"/>
        <v>0</v>
      </c>
      <c r="W353" s="115">
        <f t="shared" si="132"/>
        <v>1</v>
      </c>
      <c r="X353" s="115">
        <f t="shared" si="133"/>
        <v>1</v>
      </c>
      <c r="Y353" s="115">
        <f t="shared" si="134"/>
        <v>0</v>
      </c>
      <c r="Z353" s="115">
        <f t="shared" si="135"/>
        <v>1</v>
      </c>
      <c r="AA353" s="115">
        <f t="shared" si="112"/>
        <v>2.6807433083083211E-4</v>
      </c>
      <c r="AB353" s="115">
        <f t="shared" si="136"/>
        <v>0</v>
      </c>
      <c r="AC353" s="115">
        <f t="shared" si="137"/>
        <v>0</v>
      </c>
    </row>
    <row r="354" spans="2:29" s="105" customFormat="1">
      <c r="B354" s="106">
        <f t="shared" si="113"/>
        <v>-0.96000000000006125</v>
      </c>
      <c r="C354" s="115">
        <f t="shared" si="114"/>
        <v>0.109647819614303</v>
      </c>
      <c r="D354" s="115">
        <f t="shared" si="115"/>
        <v>248134.66476808433</v>
      </c>
      <c r="E354" s="115">
        <f t="shared" si="116"/>
        <v>1</v>
      </c>
      <c r="F354" s="115">
        <f t="shared" si="117"/>
        <v>1</v>
      </c>
      <c r="G354" s="115">
        <f t="shared" si="118"/>
        <v>254716.78402344711</v>
      </c>
      <c r="H354" s="115">
        <f t="shared" si="119"/>
        <v>1</v>
      </c>
      <c r="I354" s="115">
        <f t="shared" si="120"/>
        <v>1</v>
      </c>
      <c r="J354" s="115">
        <f t="shared" si="121"/>
        <v>1.2927969136292927E-4</v>
      </c>
      <c r="K354" s="115">
        <f t="shared" si="122"/>
        <v>0</v>
      </c>
      <c r="L354" s="115">
        <f t="shared" si="123"/>
        <v>0</v>
      </c>
      <c r="M354" s="111"/>
      <c r="N354" s="123">
        <f t="shared" si="111"/>
        <v>0.68893756916486626</v>
      </c>
      <c r="O354" s="115">
        <f t="shared" si="124"/>
        <v>119298.40947141286</v>
      </c>
      <c r="P354" s="115">
        <f t="shared" si="125"/>
        <v>1</v>
      </c>
      <c r="Q354" s="115">
        <f t="shared" si="126"/>
        <v>1</v>
      </c>
      <c r="R354" s="115">
        <f t="shared" si="127"/>
        <v>92740.677423056026</v>
      </c>
      <c r="S354" s="115">
        <f t="shared" si="128"/>
        <v>82646.757017243319</v>
      </c>
      <c r="T354" s="115">
        <f t="shared" si="129"/>
        <v>124222.8630098123</v>
      </c>
      <c r="U354" s="115">
        <f t="shared" si="130"/>
        <v>1</v>
      </c>
      <c r="V354" s="115">
        <f t="shared" si="131"/>
        <v>0</v>
      </c>
      <c r="W354" s="115">
        <f t="shared" si="132"/>
        <v>1</v>
      </c>
      <c r="X354" s="115">
        <f t="shared" si="133"/>
        <v>1</v>
      </c>
      <c r="Y354" s="115">
        <f t="shared" si="134"/>
        <v>0</v>
      </c>
      <c r="Z354" s="115">
        <f t="shared" si="135"/>
        <v>1</v>
      </c>
      <c r="AA354" s="115">
        <f t="shared" si="112"/>
        <v>3.0859530200840694E-4</v>
      </c>
      <c r="AB354" s="115">
        <f t="shared" si="136"/>
        <v>0</v>
      </c>
      <c r="AC354" s="115">
        <f t="shared" si="137"/>
        <v>0</v>
      </c>
    </row>
    <row r="355" spans="2:29" s="105" customFormat="1">
      <c r="B355" s="106">
        <f t="shared" si="113"/>
        <v>-0.94000000000006123</v>
      </c>
      <c r="C355" s="115">
        <f t="shared" si="114"/>
        <v>0.11481536214967207</v>
      </c>
      <c r="D355" s="115">
        <f t="shared" si="115"/>
        <v>243273.58053214665</v>
      </c>
      <c r="E355" s="115">
        <f t="shared" si="116"/>
        <v>1</v>
      </c>
      <c r="F355" s="115">
        <f t="shared" si="117"/>
        <v>1</v>
      </c>
      <c r="G355" s="115">
        <f t="shared" si="118"/>
        <v>249240.50819313727</v>
      </c>
      <c r="H355" s="115">
        <f t="shared" si="119"/>
        <v>1</v>
      </c>
      <c r="I355" s="115">
        <f t="shared" si="120"/>
        <v>1</v>
      </c>
      <c r="J355" s="115">
        <f t="shared" si="121"/>
        <v>1.1074785985378317E-4</v>
      </c>
      <c r="K355" s="115">
        <f t="shared" si="122"/>
        <v>0</v>
      </c>
      <c r="L355" s="115">
        <f t="shared" si="123"/>
        <v>0</v>
      </c>
      <c r="M355" s="111"/>
      <c r="N355" s="123">
        <f t="shared" si="111"/>
        <v>0.72140619649732274</v>
      </c>
      <c r="O355" s="115">
        <f t="shared" si="124"/>
        <v>121899.52145474643</v>
      </c>
      <c r="P355" s="115">
        <f t="shared" si="125"/>
        <v>1</v>
      </c>
      <c r="Q355" s="115">
        <f t="shared" si="126"/>
        <v>1</v>
      </c>
      <c r="R355" s="115">
        <f t="shared" si="127"/>
        <v>95257.939927358806</v>
      </c>
      <c r="S355" s="115">
        <f t="shared" si="128"/>
        <v>84380.356834463484</v>
      </c>
      <c r="T355" s="115">
        <f t="shared" si="129"/>
        <v>127256.1186690671</v>
      </c>
      <c r="U355" s="115">
        <f t="shared" si="130"/>
        <v>1</v>
      </c>
      <c r="V355" s="115">
        <f t="shared" si="131"/>
        <v>0</v>
      </c>
      <c r="W355" s="115">
        <f t="shared" si="132"/>
        <v>1</v>
      </c>
      <c r="X355" s="115">
        <f t="shared" si="133"/>
        <v>1</v>
      </c>
      <c r="Y355" s="115">
        <f t="shared" si="134"/>
        <v>0</v>
      </c>
      <c r="Z355" s="115">
        <f t="shared" si="135"/>
        <v>1</v>
      </c>
      <c r="AA355" s="115">
        <f t="shared" si="112"/>
        <v>3.4881809036959379E-4</v>
      </c>
      <c r="AB355" s="115">
        <f t="shared" si="136"/>
        <v>0</v>
      </c>
      <c r="AC355" s="115">
        <f t="shared" si="137"/>
        <v>0</v>
      </c>
    </row>
    <row r="356" spans="2:29" s="105" customFormat="1">
      <c r="B356" s="106">
        <f t="shared" si="113"/>
        <v>-0.92000000000006121</v>
      </c>
      <c r="C356" s="115">
        <f t="shared" si="114"/>
        <v>0.12022644346172431</v>
      </c>
      <c r="D356" s="115">
        <f t="shared" si="115"/>
        <v>238491.31027293543</v>
      </c>
      <c r="E356" s="115">
        <f t="shared" si="116"/>
        <v>1</v>
      </c>
      <c r="F356" s="115">
        <f t="shared" si="117"/>
        <v>1</v>
      </c>
      <c r="G356" s="115">
        <f t="shared" si="118"/>
        <v>243776.53709996393</v>
      </c>
      <c r="H356" s="115">
        <f t="shared" si="119"/>
        <v>1</v>
      </c>
      <c r="I356" s="115">
        <f t="shared" si="120"/>
        <v>1</v>
      </c>
      <c r="J356" s="115">
        <f t="shared" si="121"/>
        <v>9.0617908254999832E-5</v>
      </c>
      <c r="K356" s="115">
        <f t="shared" si="122"/>
        <v>0</v>
      </c>
      <c r="L356" s="115">
        <f t="shared" si="123"/>
        <v>0</v>
      </c>
      <c r="M356" s="111"/>
      <c r="N356" s="123">
        <f t="shared" si="111"/>
        <v>0.75540502309316349</v>
      </c>
      <c r="O356" s="115">
        <f t="shared" si="124"/>
        <v>124553.20345622036</v>
      </c>
      <c r="P356" s="115">
        <f t="shared" si="125"/>
        <v>1</v>
      </c>
      <c r="Q356" s="115">
        <f t="shared" si="126"/>
        <v>1</v>
      </c>
      <c r="R356" s="115">
        <f t="shared" si="127"/>
        <v>97850.907148636979</v>
      </c>
      <c r="S356" s="115">
        <f t="shared" si="128"/>
        <v>86083.95539634944</v>
      </c>
      <c r="T356" s="115">
        <f t="shared" si="129"/>
        <v>130327.46221150727</v>
      </c>
      <c r="U356" s="115">
        <f t="shared" si="130"/>
        <v>1</v>
      </c>
      <c r="V356" s="115">
        <f t="shared" si="131"/>
        <v>0</v>
      </c>
      <c r="W356" s="115">
        <f t="shared" si="132"/>
        <v>1</v>
      </c>
      <c r="X356" s="115">
        <f t="shared" si="133"/>
        <v>1</v>
      </c>
      <c r="Y356" s="115">
        <f t="shared" si="134"/>
        <v>0</v>
      </c>
      <c r="Z356" s="115">
        <f t="shared" si="135"/>
        <v>1</v>
      </c>
      <c r="AA356" s="115">
        <f t="shared" si="112"/>
        <v>3.8734320544871344E-4</v>
      </c>
      <c r="AB356" s="115">
        <f t="shared" si="136"/>
        <v>0</v>
      </c>
      <c r="AC356" s="115">
        <f t="shared" si="137"/>
        <v>0</v>
      </c>
    </row>
    <row r="357" spans="2:29" s="105" customFormat="1">
      <c r="B357" s="106">
        <f t="shared" si="113"/>
        <v>-0.9000000000000612</v>
      </c>
      <c r="C357" s="115">
        <f t="shared" si="114"/>
        <v>0.12589254117939896</v>
      </c>
      <c r="D357" s="115">
        <f t="shared" si="115"/>
        <v>233787.15880803496</v>
      </c>
      <c r="E357" s="115">
        <f t="shared" si="116"/>
        <v>1</v>
      </c>
      <c r="F357" s="115">
        <f t="shared" si="117"/>
        <v>1</v>
      </c>
      <c r="G357" s="115">
        <f t="shared" si="118"/>
        <v>238335.42128280571</v>
      </c>
      <c r="H357" s="115">
        <f t="shared" si="119"/>
        <v>1</v>
      </c>
      <c r="I357" s="115">
        <f t="shared" si="120"/>
        <v>1</v>
      </c>
      <c r="J357" s="115">
        <f t="shared" si="121"/>
        <v>7.0022398141899821E-5</v>
      </c>
      <c r="K357" s="115">
        <f t="shared" si="122"/>
        <v>0</v>
      </c>
      <c r="L357" s="115">
        <f t="shared" si="123"/>
        <v>0</v>
      </c>
      <c r="M357" s="111"/>
      <c r="N357" s="123">
        <f t="shared" si="111"/>
        <v>0.79100616502190058</v>
      </c>
      <c r="O357" s="115">
        <f t="shared" si="124"/>
        <v>127260.26338825215</v>
      </c>
      <c r="P357" s="115">
        <f t="shared" si="125"/>
        <v>1</v>
      </c>
      <c r="Q357" s="115">
        <f t="shared" si="126"/>
        <v>1</v>
      </c>
      <c r="R357" s="115">
        <f t="shared" si="127"/>
        <v>100513.76880183435</v>
      </c>
      <c r="S357" s="115">
        <f t="shared" si="128"/>
        <v>87752.563049384989</v>
      </c>
      <c r="T357" s="115">
        <f t="shared" si="129"/>
        <v>133429.86937146005</v>
      </c>
      <c r="U357" s="115">
        <f t="shared" si="130"/>
        <v>1</v>
      </c>
      <c r="V357" s="115">
        <f t="shared" si="131"/>
        <v>0</v>
      </c>
      <c r="W357" s="115">
        <f t="shared" si="132"/>
        <v>1</v>
      </c>
      <c r="X357" s="115">
        <f t="shared" si="133"/>
        <v>1</v>
      </c>
      <c r="Y357" s="115">
        <f t="shared" si="134"/>
        <v>0</v>
      </c>
      <c r="Z357" s="115">
        <f t="shared" si="135"/>
        <v>1</v>
      </c>
      <c r="AA357" s="115">
        <f t="shared" si="112"/>
        <v>4.2272359616303269E-4</v>
      </c>
      <c r="AB357" s="115">
        <f t="shared" si="136"/>
        <v>0</v>
      </c>
      <c r="AC357" s="115">
        <f t="shared" si="137"/>
        <v>0</v>
      </c>
    </row>
    <row r="358" spans="2:29" s="105" customFormat="1">
      <c r="B358" s="106">
        <f t="shared" si="113"/>
        <v>-0.88000000000006118</v>
      </c>
      <c r="C358" s="115">
        <f t="shared" si="114"/>
        <v>0.13182567385562208</v>
      </c>
      <c r="D358" s="115">
        <f t="shared" si="115"/>
        <v>229160.41996252546</v>
      </c>
      <c r="E358" s="115">
        <f t="shared" si="116"/>
        <v>1</v>
      </c>
      <c r="F358" s="115">
        <f t="shared" si="117"/>
        <v>1</v>
      </c>
      <c r="G358" s="115">
        <f t="shared" si="118"/>
        <v>232928.09319938332</v>
      </c>
      <c r="H358" s="115">
        <f t="shared" si="119"/>
        <v>1</v>
      </c>
      <c r="I358" s="115">
        <f t="shared" si="120"/>
        <v>1</v>
      </c>
      <c r="J358" s="115">
        <f t="shared" si="121"/>
        <v>5.0158435006663669E-5</v>
      </c>
      <c r="K358" s="115">
        <f t="shared" si="122"/>
        <v>0</v>
      </c>
      <c r="L358" s="115">
        <f t="shared" si="123"/>
        <v>0</v>
      </c>
      <c r="M358" s="111"/>
      <c r="N358" s="123">
        <f t="shared" si="111"/>
        <v>0.82828513707869278</v>
      </c>
      <c r="O358" s="115">
        <f t="shared" si="124"/>
        <v>130021.51212352442</v>
      </c>
      <c r="P358" s="115">
        <f t="shared" si="125"/>
        <v>1</v>
      </c>
      <c r="Q358" s="115">
        <f t="shared" si="126"/>
        <v>1</v>
      </c>
      <c r="R358" s="115">
        <f t="shared" si="127"/>
        <v>103239.88036788024</v>
      </c>
      <c r="S358" s="115">
        <f t="shared" si="128"/>
        <v>89382.00675644369</v>
      </c>
      <c r="T358" s="115">
        <f t="shared" si="129"/>
        <v>136556.27422488932</v>
      </c>
      <c r="U358" s="115">
        <f t="shared" si="130"/>
        <v>1</v>
      </c>
      <c r="V358" s="115">
        <f t="shared" si="131"/>
        <v>0</v>
      </c>
      <c r="W358" s="115">
        <f t="shared" si="132"/>
        <v>1</v>
      </c>
      <c r="X358" s="115">
        <f t="shared" si="133"/>
        <v>1</v>
      </c>
      <c r="Y358" s="115">
        <f t="shared" si="134"/>
        <v>0</v>
      </c>
      <c r="Z358" s="115">
        <f t="shared" si="135"/>
        <v>1</v>
      </c>
      <c r="AA358" s="115">
        <f t="shared" si="112"/>
        <v>4.5353863662122315E-4</v>
      </c>
      <c r="AB358" s="115">
        <f t="shared" si="136"/>
        <v>0</v>
      </c>
      <c r="AC358" s="115">
        <f t="shared" si="137"/>
        <v>0</v>
      </c>
    </row>
    <row r="359" spans="2:29" s="105" customFormat="1">
      <c r="B359" s="106">
        <f t="shared" si="113"/>
        <v>-0.86000000000006116</v>
      </c>
      <c r="C359" s="115">
        <f t="shared" si="114"/>
        <v>0.13803842646026901</v>
      </c>
      <c r="D359" s="115">
        <f t="shared" si="115"/>
        <v>224610.37708983434</v>
      </c>
      <c r="E359" s="115">
        <f t="shared" si="116"/>
        <v>1</v>
      </c>
      <c r="F359" s="115">
        <f t="shared" si="117"/>
        <v>1</v>
      </c>
      <c r="G359" s="115">
        <f t="shared" si="118"/>
        <v>227565.73033537518</v>
      </c>
      <c r="H359" s="115">
        <f t="shared" si="119"/>
        <v>1</v>
      </c>
      <c r="I359" s="115">
        <f t="shared" si="120"/>
        <v>1</v>
      </c>
      <c r="J359" s="115">
        <f t="shared" si="121"/>
        <v>3.2228831293090324E-5</v>
      </c>
      <c r="K359" s="115">
        <f t="shared" si="122"/>
        <v>0</v>
      </c>
      <c r="L359" s="115">
        <f t="shared" si="123"/>
        <v>0</v>
      </c>
      <c r="M359" s="111"/>
      <c r="N359" s="123">
        <f t="shared" si="111"/>
        <v>0.86732101296135211</v>
      </c>
      <c r="O359" s="115">
        <f t="shared" si="124"/>
        <v>132837.76316776426</v>
      </c>
      <c r="P359" s="115">
        <f t="shared" si="125"/>
        <v>1</v>
      </c>
      <c r="Q359" s="115">
        <f t="shared" si="126"/>
        <v>1</v>
      </c>
      <c r="R359" s="115">
        <f t="shared" si="127"/>
        <v>106021.87216056045</v>
      </c>
      <c r="S359" s="115">
        <f t="shared" si="128"/>
        <v>90969.0737997877</v>
      </c>
      <c r="T359" s="115">
        <f t="shared" si="129"/>
        <v>139699.71282870069</v>
      </c>
      <c r="U359" s="115">
        <f t="shared" si="130"/>
        <v>1</v>
      </c>
      <c r="V359" s="115">
        <f t="shared" si="131"/>
        <v>0</v>
      </c>
      <c r="W359" s="115">
        <f t="shared" si="132"/>
        <v>1</v>
      </c>
      <c r="X359" s="115">
        <f t="shared" si="133"/>
        <v>1</v>
      </c>
      <c r="Y359" s="115">
        <f t="shared" si="134"/>
        <v>0</v>
      </c>
      <c r="Z359" s="115">
        <f t="shared" si="135"/>
        <v>1</v>
      </c>
      <c r="AA359" s="115">
        <f t="shared" si="112"/>
        <v>4.7847009927668983E-4</v>
      </c>
      <c r="AB359" s="115">
        <f t="shared" si="136"/>
        <v>0</v>
      </c>
      <c r="AC359" s="115">
        <f t="shared" si="137"/>
        <v>0</v>
      </c>
    </row>
    <row r="360" spans="2:29" s="105" customFormat="1">
      <c r="B360" s="106">
        <f t="shared" si="113"/>
        <v>-0.84000000000006114</v>
      </c>
      <c r="C360" s="115">
        <f t="shared" si="114"/>
        <v>0.14454397707457237</v>
      </c>
      <c r="D360" s="115">
        <f t="shared" si="115"/>
        <v>220136.30359161599</v>
      </c>
      <c r="E360" s="115">
        <f t="shared" si="116"/>
        <v>1</v>
      </c>
      <c r="F360" s="115">
        <f t="shared" si="117"/>
        <v>1</v>
      </c>
      <c r="G360" s="115">
        <f t="shared" si="118"/>
        <v>222259.62130249117</v>
      </c>
      <c r="H360" s="115">
        <f t="shared" si="119"/>
        <v>1</v>
      </c>
      <c r="I360" s="115">
        <f t="shared" si="120"/>
        <v>1</v>
      </c>
      <c r="J360" s="115">
        <f t="shared" si="121"/>
        <v>1.7379729489308367E-5</v>
      </c>
      <c r="K360" s="115">
        <f t="shared" si="122"/>
        <v>0</v>
      </c>
      <c r="L360" s="115">
        <f t="shared" si="123"/>
        <v>0</v>
      </c>
      <c r="M360" s="111"/>
      <c r="N360" s="123">
        <f t="shared" si="111"/>
        <v>0.90819659299625599</v>
      </c>
      <c r="O360" s="115">
        <f t="shared" si="124"/>
        <v>135709.83232268548</v>
      </c>
      <c r="P360" s="115">
        <f t="shared" si="125"/>
        <v>1</v>
      </c>
      <c r="Q360" s="115">
        <f t="shared" si="126"/>
        <v>1</v>
      </c>
      <c r="R360" s="115">
        <f t="shared" si="127"/>
        <v>108851.78504279289</v>
      </c>
      <c r="S360" s="115">
        <f t="shared" si="128"/>
        <v>92511.639104950693</v>
      </c>
      <c r="T360" s="115">
        <f t="shared" si="129"/>
        <v>142853.47205051416</v>
      </c>
      <c r="U360" s="115">
        <f t="shared" si="130"/>
        <v>1</v>
      </c>
      <c r="V360" s="115">
        <f t="shared" si="131"/>
        <v>0</v>
      </c>
      <c r="W360" s="115">
        <f t="shared" si="132"/>
        <v>1</v>
      </c>
      <c r="X360" s="115">
        <f t="shared" si="133"/>
        <v>1</v>
      </c>
      <c r="Y360" s="115">
        <f t="shared" si="134"/>
        <v>0</v>
      </c>
      <c r="Z360" s="115">
        <f t="shared" si="135"/>
        <v>1</v>
      </c>
      <c r="AA360" s="115">
        <f t="shared" si="112"/>
        <v>4.963755171434849E-4</v>
      </c>
      <c r="AB360" s="115">
        <f t="shared" si="136"/>
        <v>0</v>
      </c>
      <c r="AC360" s="115">
        <f t="shared" si="137"/>
        <v>0</v>
      </c>
    </row>
    <row r="361" spans="2:29" s="105" customFormat="1">
      <c r="B361" s="106">
        <f t="shared" si="113"/>
        <v>-0.82000000000006112</v>
      </c>
      <c r="C361" s="115">
        <f t="shared" si="114"/>
        <v>0.15135612484359948</v>
      </c>
      <c r="D361" s="115">
        <f t="shared" si="115"/>
        <v>215737.46343617031</v>
      </c>
      <c r="E361" s="115">
        <f t="shared" si="116"/>
        <v>1</v>
      </c>
      <c r="F361" s="115">
        <f t="shared" si="117"/>
        <v>1</v>
      </c>
      <c r="G361" s="115">
        <f t="shared" si="118"/>
        <v>217021.03346910179</v>
      </c>
      <c r="H361" s="115">
        <f t="shared" si="119"/>
        <v>1</v>
      </c>
      <c r="I361" s="115">
        <f t="shared" si="120"/>
        <v>1</v>
      </c>
      <c r="J361" s="115">
        <f t="shared" si="121"/>
        <v>6.6371111703984782E-6</v>
      </c>
      <c r="K361" s="115">
        <f t="shared" si="122"/>
        <v>0</v>
      </c>
      <c r="L361" s="115">
        <f t="shared" si="123"/>
        <v>0</v>
      </c>
      <c r="M361" s="111"/>
      <c r="N361" s="123">
        <f t="shared" si="111"/>
        <v>0.95099857976894342</v>
      </c>
      <c r="O361" s="115">
        <f t="shared" si="124"/>
        <v>138638.53733918405</v>
      </c>
      <c r="P361" s="115">
        <f t="shared" si="125"/>
        <v>1</v>
      </c>
      <c r="Q361" s="115">
        <f t="shared" si="126"/>
        <v>1</v>
      </c>
      <c r="R361" s="115">
        <f t="shared" si="127"/>
        <v>111721.22980378364</v>
      </c>
      <c r="S361" s="115">
        <f t="shared" si="128"/>
        <v>94008.770687704004</v>
      </c>
      <c r="T361" s="115">
        <f t="shared" si="129"/>
        <v>146011.2398244846</v>
      </c>
      <c r="U361" s="115">
        <f t="shared" si="130"/>
        <v>1</v>
      </c>
      <c r="V361" s="115">
        <f t="shared" si="131"/>
        <v>0</v>
      </c>
      <c r="W361" s="115">
        <f t="shared" si="132"/>
        <v>1</v>
      </c>
      <c r="X361" s="115">
        <f t="shared" si="133"/>
        <v>1</v>
      </c>
      <c r="Y361" s="115">
        <f t="shared" si="134"/>
        <v>0</v>
      </c>
      <c r="Z361" s="115">
        <f t="shared" si="135"/>
        <v>1</v>
      </c>
      <c r="AA361" s="115">
        <f t="shared" si="112"/>
        <v>5.0635444381726526E-4</v>
      </c>
      <c r="AB361" s="115">
        <f t="shared" si="136"/>
        <v>0</v>
      </c>
      <c r="AC361" s="115">
        <f t="shared" si="137"/>
        <v>0</v>
      </c>
    </row>
    <row r="362" spans="2:29" s="105" customFormat="1">
      <c r="B362" s="106">
        <f t="shared" si="113"/>
        <v>-0.80000000000006111</v>
      </c>
      <c r="C362" s="115">
        <f t="shared" si="114"/>
        <v>0.15848931924608903</v>
      </c>
      <c r="D362" s="115">
        <f t="shared" si="115"/>
        <v>211413.11167491475</v>
      </c>
      <c r="E362" s="115">
        <f t="shared" si="116"/>
        <v>1</v>
      </c>
      <c r="F362" s="115">
        <f t="shared" si="117"/>
        <v>1</v>
      </c>
      <c r="G362" s="115">
        <f t="shared" si="118"/>
        <v>211861.08096462436</v>
      </c>
      <c r="H362" s="115">
        <f t="shared" si="119"/>
        <v>1</v>
      </c>
      <c r="I362" s="115">
        <f t="shared" si="120"/>
        <v>1</v>
      </c>
      <c r="J362" s="115">
        <f t="shared" si="121"/>
        <v>8.4504890359209361E-7</v>
      </c>
      <c r="K362" s="115">
        <f t="shared" si="122"/>
        <v>0</v>
      </c>
      <c r="L362" s="115">
        <f t="shared" si="123"/>
        <v>0</v>
      </c>
      <c r="M362" s="111"/>
      <c r="N362" s="123">
        <f t="shared" si="111"/>
        <v>0.99581776203192141</v>
      </c>
      <c r="O362" s="115">
        <f t="shared" si="124"/>
        <v>141624.69756089101</v>
      </c>
      <c r="P362" s="115">
        <f t="shared" si="125"/>
        <v>1</v>
      </c>
      <c r="Q362" s="115">
        <f t="shared" si="126"/>
        <v>1</v>
      </c>
      <c r="R362" s="115">
        <f t="shared" si="127"/>
        <v>114621.56593331706</v>
      </c>
      <c r="S362" s="115">
        <f t="shared" si="128"/>
        <v>95460.808410778249</v>
      </c>
      <c r="T362" s="115">
        <f t="shared" si="129"/>
        <v>149167.25283870136</v>
      </c>
      <c r="U362" s="115">
        <f t="shared" si="130"/>
        <v>1</v>
      </c>
      <c r="V362" s="115">
        <f t="shared" si="131"/>
        <v>0</v>
      </c>
      <c r="W362" s="115">
        <f t="shared" si="132"/>
        <v>1</v>
      </c>
      <c r="X362" s="115">
        <f t="shared" si="133"/>
        <v>1</v>
      </c>
      <c r="Y362" s="115">
        <f t="shared" si="134"/>
        <v>0</v>
      </c>
      <c r="Z362" s="115">
        <f t="shared" si="135"/>
        <v>1</v>
      </c>
      <c r="AA362" s="115">
        <f t="shared" si="112"/>
        <v>5.0780351511716206E-4</v>
      </c>
      <c r="AB362" s="115">
        <f t="shared" si="136"/>
        <v>0</v>
      </c>
      <c r="AC362" s="115">
        <f t="shared" si="137"/>
        <v>0</v>
      </c>
    </row>
    <row r="363" spans="2:29" s="105" customFormat="1">
      <c r="B363" s="106">
        <f t="shared" si="113"/>
        <v>-0.78000000000006109</v>
      </c>
      <c r="C363" s="115">
        <f t="shared" si="114"/>
        <v>0.16595869074373271</v>
      </c>
      <c r="D363" s="115">
        <f t="shared" si="115"/>
        <v>207162.49495644684</v>
      </c>
      <c r="E363" s="115">
        <f t="shared" si="116"/>
        <v>1</v>
      </c>
      <c r="F363" s="115">
        <f t="shared" si="117"/>
        <v>1</v>
      </c>
      <c r="G363" s="115">
        <f t="shared" si="118"/>
        <v>206790.59236766704</v>
      </c>
      <c r="H363" s="115">
        <f t="shared" si="119"/>
        <v>1</v>
      </c>
      <c r="I363" s="115">
        <f t="shared" si="120"/>
        <v>1</v>
      </c>
      <c r="J363" s="115">
        <f t="shared" si="121"/>
        <v>6.0895471656579373E-7</v>
      </c>
      <c r="K363" s="115">
        <f t="shared" si="122"/>
        <v>0</v>
      </c>
      <c r="L363" s="115">
        <f t="shared" si="123"/>
        <v>0</v>
      </c>
      <c r="M363" s="111"/>
      <c r="N363" s="123">
        <f t="shared" si="111"/>
        <v>1.0427492072797822</v>
      </c>
      <c r="O363" s="115">
        <f t="shared" si="124"/>
        <v>144669.13355820804</v>
      </c>
      <c r="P363" s="115">
        <f t="shared" si="125"/>
        <v>1</v>
      </c>
      <c r="Q363" s="115">
        <f t="shared" si="126"/>
        <v>1</v>
      </c>
      <c r="R363" s="115">
        <f t="shared" si="127"/>
        <v>117544.09444536889</v>
      </c>
      <c r="S363" s="115">
        <f t="shared" si="128"/>
        <v>96869.412251355825</v>
      </c>
      <c r="T363" s="115">
        <f t="shared" si="129"/>
        <v>152316.43761887593</v>
      </c>
      <c r="U363" s="115">
        <f t="shared" si="130"/>
        <v>1</v>
      </c>
      <c r="V363" s="115">
        <f t="shared" si="131"/>
        <v>0</v>
      </c>
      <c r="W363" s="115">
        <f t="shared" si="132"/>
        <v>1</v>
      </c>
      <c r="X363" s="115">
        <f t="shared" si="133"/>
        <v>1</v>
      </c>
      <c r="Y363" s="115">
        <f t="shared" si="134"/>
        <v>0</v>
      </c>
      <c r="Z363" s="115">
        <f t="shared" si="135"/>
        <v>1</v>
      </c>
      <c r="AA363" s="115">
        <f t="shared" si="112"/>
        <v>5.0045687338071869E-4</v>
      </c>
      <c r="AB363" s="115">
        <f t="shared" si="136"/>
        <v>0</v>
      </c>
      <c r="AC363" s="115">
        <f t="shared" si="137"/>
        <v>0</v>
      </c>
    </row>
    <row r="364" spans="2:29" s="105" customFormat="1">
      <c r="B364" s="106">
        <f t="shared" si="113"/>
        <v>-0.76000000000006107</v>
      </c>
      <c r="C364" s="115">
        <f t="shared" si="114"/>
        <v>0.17378008287491309</v>
      </c>
      <c r="D364" s="115">
        <f t="shared" si="115"/>
        <v>202984.85203773083</v>
      </c>
      <c r="E364" s="115">
        <f t="shared" si="116"/>
        <v>1</v>
      </c>
      <c r="F364" s="115">
        <f t="shared" si="117"/>
        <v>1</v>
      </c>
      <c r="G364" s="115">
        <f t="shared" si="118"/>
        <v>201819.97796173982</v>
      </c>
      <c r="H364" s="115">
        <f t="shared" si="119"/>
        <v>1</v>
      </c>
      <c r="I364" s="115">
        <f t="shared" si="120"/>
        <v>1</v>
      </c>
      <c r="J364" s="115">
        <f t="shared" si="121"/>
        <v>6.2473753617359391E-6</v>
      </c>
      <c r="K364" s="115">
        <f t="shared" si="122"/>
        <v>0</v>
      </c>
      <c r="L364" s="115">
        <f t="shared" si="123"/>
        <v>0</v>
      </c>
      <c r="M364" s="111"/>
      <c r="N364" s="123">
        <f t="shared" si="111"/>
        <v>1.0918924634001048</v>
      </c>
      <c r="O364" s="115">
        <f t="shared" si="124"/>
        <v>147772.66675296039</v>
      </c>
      <c r="P364" s="115">
        <f t="shared" si="125"/>
        <v>1</v>
      </c>
      <c r="Q364" s="115">
        <f t="shared" si="126"/>
        <v>1</v>
      </c>
      <c r="R364" s="115">
        <f t="shared" si="127"/>
        <v>120480.2586036556</v>
      </c>
      <c r="S364" s="115">
        <f t="shared" si="128"/>
        <v>98237.577562632825</v>
      </c>
      <c r="T364" s="115">
        <f t="shared" si="129"/>
        <v>155454.54113205581</v>
      </c>
      <c r="U364" s="115">
        <f t="shared" si="130"/>
        <v>1</v>
      </c>
      <c r="V364" s="115">
        <f t="shared" si="131"/>
        <v>0</v>
      </c>
      <c r="W364" s="115">
        <f t="shared" si="132"/>
        <v>1</v>
      </c>
      <c r="X364" s="115">
        <f t="shared" si="133"/>
        <v>1</v>
      </c>
      <c r="Y364" s="115">
        <f t="shared" si="134"/>
        <v>0</v>
      </c>
      <c r="Z364" s="115">
        <f t="shared" si="135"/>
        <v>1</v>
      </c>
      <c r="AA364" s="115">
        <f t="shared" si="112"/>
        <v>4.8440938984359267E-4</v>
      </c>
      <c r="AB364" s="115">
        <f t="shared" si="136"/>
        <v>0</v>
      </c>
      <c r="AC364" s="115">
        <f t="shared" si="137"/>
        <v>0</v>
      </c>
    </row>
    <row r="365" spans="2:29" s="105" customFormat="1">
      <c r="B365" s="106">
        <f t="shared" si="113"/>
        <v>-0.74000000000006105</v>
      </c>
      <c r="C365" s="115">
        <f t="shared" si="114"/>
        <v>0.18197008586097271</v>
      </c>
      <c r="D365" s="115">
        <f t="shared" si="115"/>
        <v>198879.41429196714</v>
      </c>
      <c r="E365" s="115">
        <f t="shared" si="116"/>
        <v>1</v>
      </c>
      <c r="F365" s="115">
        <f t="shared" si="117"/>
        <v>1</v>
      </c>
      <c r="G365" s="115">
        <f t="shared" si="118"/>
        <v>196959.09705967802</v>
      </c>
      <c r="H365" s="115">
        <f t="shared" si="119"/>
        <v>1</v>
      </c>
      <c r="I365" s="115">
        <f t="shared" si="120"/>
        <v>1</v>
      </c>
      <c r="J365" s="115">
        <f t="shared" si="121"/>
        <v>1.7756006565729589E-5</v>
      </c>
      <c r="K365" s="115">
        <f t="shared" si="122"/>
        <v>0</v>
      </c>
      <c r="L365" s="115">
        <f t="shared" si="123"/>
        <v>0</v>
      </c>
      <c r="M365" s="111"/>
      <c r="N365" s="123">
        <f t="shared" si="111"/>
        <v>1.1433517698278715</v>
      </c>
      <c r="O365" s="115">
        <f t="shared" si="124"/>
        <v>150936.11903382023</v>
      </c>
      <c r="P365" s="115">
        <f t="shared" si="125"/>
        <v>1</v>
      </c>
      <c r="Q365" s="115">
        <f t="shared" si="126"/>
        <v>1</v>
      </c>
      <c r="R365" s="115">
        <f t="shared" si="127"/>
        <v>123421.845957524</v>
      </c>
      <c r="S365" s="115">
        <f t="shared" si="128"/>
        <v>99569.616272783969</v>
      </c>
      <c r="T365" s="115">
        <f t="shared" si="129"/>
        <v>158578.24738680973</v>
      </c>
      <c r="U365" s="115">
        <f t="shared" si="130"/>
        <v>1</v>
      </c>
      <c r="V365" s="115">
        <f t="shared" si="131"/>
        <v>0</v>
      </c>
      <c r="W365" s="115">
        <f t="shared" si="132"/>
        <v>1</v>
      </c>
      <c r="X365" s="115">
        <f t="shared" si="133"/>
        <v>1</v>
      </c>
      <c r="Y365" s="115">
        <f t="shared" si="134"/>
        <v>0</v>
      </c>
      <c r="Z365" s="115">
        <f t="shared" si="135"/>
        <v>1</v>
      </c>
      <c r="AA365" s="115">
        <f t="shared" si="112"/>
        <v>4.6012115142369793E-4</v>
      </c>
      <c r="AB365" s="115">
        <f t="shared" si="136"/>
        <v>0</v>
      </c>
      <c r="AC365" s="115">
        <f t="shared" si="137"/>
        <v>0</v>
      </c>
    </row>
    <row r="366" spans="2:29" s="105" customFormat="1">
      <c r="B366" s="106">
        <f t="shared" si="113"/>
        <v>-0.72000000000006104</v>
      </c>
      <c r="C366" s="115">
        <f t="shared" si="114"/>
        <v>0.19054607179629787</v>
      </c>
      <c r="D366" s="115">
        <f t="shared" si="115"/>
        <v>194845.40621270327</v>
      </c>
      <c r="E366" s="115">
        <f t="shared" si="116"/>
        <v>1</v>
      </c>
      <c r="F366" s="115">
        <f t="shared" si="117"/>
        <v>1</v>
      </c>
      <c r="G366" s="115">
        <f t="shared" si="118"/>
        <v>192217.12650696581</v>
      </c>
      <c r="H366" s="115">
        <f t="shared" si="119"/>
        <v>1</v>
      </c>
      <c r="I366" s="115">
        <f t="shared" si="120"/>
        <v>1</v>
      </c>
      <c r="J366" s="115">
        <f t="shared" si="121"/>
        <v>3.4787471149198117E-5</v>
      </c>
      <c r="K366" s="115">
        <f t="shared" si="122"/>
        <v>0</v>
      </c>
      <c r="L366" s="115">
        <f t="shared" si="123"/>
        <v>0</v>
      </c>
      <c r="M366" s="111"/>
      <c r="N366" s="123">
        <f t="shared" si="111"/>
        <v>1.1972362786512853</v>
      </c>
      <c r="O366" s="115">
        <f t="shared" si="124"/>
        <v>154160.31236266802</v>
      </c>
      <c r="P366" s="115">
        <f t="shared" si="125"/>
        <v>1</v>
      </c>
      <c r="Q366" s="115">
        <f t="shared" si="126"/>
        <v>1</v>
      </c>
      <c r="R366" s="115">
        <f t="shared" si="127"/>
        <v>126361.18504720258</v>
      </c>
      <c r="S366" s="115">
        <f t="shared" si="128"/>
        <v>100871.10449293471</v>
      </c>
      <c r="T366" s="115">
        <f t="shared" si="129"/>
        <v>161685.27702966009</v>
      </c>
      <c r="U366" s="115">
        <f t="shared" si="130"/>
        <v>1</v>
      </c>
      <c r="V366" s="115">
        <f t="shared" si="131"/>
        <v>0</v>
      </c>
      <c r="W366" s="115">
        <f t="shared" si="132"/>
        <v>1</v>
      </c>
      <c r="X366" s="115">
        <f t="shared" si="133"/>
        <v>1</v>
      </c>
      <c r="Y366" s="115">
        <f t="shared" si="134"/>
        <v>0</v>
      </c>
      <c r="Z366" s="115">
        <f t="shared" si="135"/>
        <v>1</v>
      </c>
      <c r="AA366" s="115">
        <f t="shared" si="112"/>
        <v>4.2840279415217944E-4</v>
      </c>
      <c r="AB366" s="115">
        <f t="shared" si="136"/>
        <v>0</v>
      </c>
      <c r="AC366" s="115">
        <f t="shared" si="137"/>
        <v>0</v>
      </c>
    </row>
    <row r="367" spans="2:29" s="105" customFormat="1">
      <c r="B367" s="106">
        <f t="shared" si="113"/>
        <v>-0.70000000000006102</v>
      </c>
      <c r="C367" s="115">
        <f t="shared" si="114"/>
        <v>0.19952623149685988</v>
      </c>
      <c r="D367" s="115">
        <f t="shared" si="115"/>
        <v>190882.04591376649</v>
      </c>
      <c r="E367" s="115">
        <f t="shared" si="116"/>
        <v>1</v>
      </c>
      <c r="F367" s="115">
        <f t="shared" si="117"/>
        <v>1</v>
      </c>
      <c r="G367" s="115">
        <f t="shared" si="118"/>
        <v>187602.43203478833</v>
      </c>
      <c r="H367" s="115">
        <f t="shared" si="119"/>
        <v>1</v>
      </c>
      <c r="I367" s="115">
        <f t="shared" si="120"/>
        <v>1</v>
      </c>
      <c r="J367" s="115">
        <f t="shared" si="121"/>
        <v>5.6649964023765674E-5</v>
      </c>
      <c r="K367" s="115">
        <f t="shared" si="122"/>
        <v>0</v>
      </c>
      <c r="L367" s="115">
        <f t="shared" si="123"/>
        <v>0</v>
      </c>
      <c r="M367" s="111"/>
      <c r="N367" s="123">
        <f t="shared" si="111"/>
        <v>1.2536602861379829</v>
      </c>
      <c r="O367" s="115">
        <f t="shared" si="124"/>
        <v>157446.06837207242</v>
      </c>
      <c r="P367" s="115">
        <f t="shared" si="125"/>
        <v>1</v>
      </c>
      <c r="Q367" s="115">
        <f t="shared" si="126"/>
        <v>1</v>
      </c>
      <c r="R367" s="115">
        <f t="shared" si="127"/>
        <v>129291.33048582303</v>
      </c>
      <c r="S367" s="115">
        <f t="shared" si="128"/>
        <v>102148.79848517782</v>
      </c>
      <c r="T367" s="115">
        <f t="shared" si="129"/>
        <v>164774.46759361649</v>
      </c>
      <c r="U367" s="115">
        <f t="shared" si="130"/>
        <v>1</v>
      </c>
      <c r="V367" s="115">
        <f t="shared" si="131"/>
        <v>0</v>
      </c>
      <c r="W367" s="115">
        <f t="shared" si="132"/>
        <v>1</v>
      </c>
      <c r="X367" s="115">
        <f t="shared" si="133"/>
        <v>1</v>
      </c>
      <c r="Y367" s="115">
        <f t="shared" si="134"/>
        <v>0</v>
      </c>
      <c r="Z367" s="115">
        <f t="shared" si="135"/>
        <v>1</v>
      </c>
      <c r="AA367" s="115">
        <f t="shared" si="112"/>
        <v>3.9038239041892092E-4</v>
      </c>
      <c r="AB367" s="115">
        <f t="shared" si="136"/>
        <v>0</v>
      </c>
      <c r="AC367" s="115">
        <f t="shared" si="137"/>
        <v>0</v>
      </c>
    </row>
    <row r="368" spans="2:29" s="105" customFormat="1">
      <c r="B368" s="106">
        <f t="shared" si="113"/>
        <v>-0.680000000000061</v>
      </c>
      <c r="C368" s="115">
        <f t="shared" si="114"/>
        <v>0.20892961308537461</v>
      </c>
      <c r="D368" s="115">
        <f t="shared" si="115"/>
        <v>186988.54562460643</v>
      </c>
      <c r="E368" s="115">
        <f t="shared" si="116"/>
        <v>1</v>
      </c>
      <c r="F368" s="115">
        <f t="shared" si="117"/>
        <v>1</v>
      </c>
      <c r="G368" s="115">
        <f t="shared" si="118"/>
        <v>183122.44461708592</v>
      </c>
      <c r="H368" s="115">
        <f t="shared" si="119"/>
        <v>1</v>
      </c>
      <c r="I368" s="115">
        <f t="shared" si="120"/>
        <v>1</v>
      </c>
      <c r="J368" s="115">
        <f t="shared" si="121"/>
        <v>8.2327065837178279E-5</v>
      </c>
      <c r="K368" s="115">
        <f t="shared" si="122"/>
        <v>0</v>
      </c>
      <c r="L368" s="115">
        <f t="shared" si="123"/>
        <v>0</v>
      </c>
      <c r="M368" s="111"/>
      <c r="N368" s="123">
        <f t="shared" si="111"/>
        <v>1.3127434751727416</v>
      </c>
      <c r="O368" s="115">
        <f t="shared" si="124"/>
        <v>160794.20795409603</v>
      </c>
      <c r="P368" s="115">
        <f t="shared" si="125"/>
        <v>1</v>
      </c>
      <c r="Q368" s="115">
        <f t="shared" si="126"/>
        <v>1</v>
      </c>
      <c r="R368" s="115">
        <f t="shared" si="127"/>
        <v>132206.23083773485</v>
      </c>
      <c r="S368" s="115">
        <f t="shared" si="128"/>
        <v>103410.52226057665</v>
      </c>
      <c r="T368" s="115">
        <f t="shared" si="129"/>
        <v>167845.83279463821</v>
      </c>
      <c r="U368" s="115">
        <f t="shared" si="130"/>
        <v>1</v>
      </c>
      <c r="V368" s="115">
        <f t="shared" si="131"/>
        <v>0</v>
      </c>
      <c r="W368" s="115">
        <f t="shared" si="132"/>
        <v>1</v>
      </c>
      <c r="X368" s="115">
        <f t="shared" si="133"/>
        <v>1</v>
      </c>
      <c r="Y368" s="115">
        <f t="shared" si="134"/>
        <v>0</v>
      </c>
      <c r="Z368" s="115">
        <f t="shared" si="135"/>
        <v>1</v>
      </c>
      <c r="AA368" s="115">
        <f t="shared" si="112"/>
        <v>3.4745565711099115E-4</v>
      </c>
      <c r="AB368" s="115">
        <f t="shared" si="136"/>
        <v>0</v>
      </c>
      <c r="AC368" s="115">
        <f t="shared" si="137"/>
        <v>0</v>
      </c>
    </row>
    <row r="369" spans="2:29" s="105" customFormat="1">
      <c r="B369" s="106">
        <f t="shared" si="113"/>
        <v>-0.66000000000006098</v>
      </c>
      <c r="C369" s="115">
        <f t="shared" si="114"/>
        <v>0.21877616239492453</v>
      </c>
      <c r="D369" s="115">
        <f t="shared" si="115"/>
        <v>183164.11218064246</v>
      </c>
      <c r="E369" s="115">
        <f t="shared" si="116"/>
        <v>1</v>
      </c>
      <c r="F369" s="115">
        <f t="shared" si="117"/>
        <v>1</v>
      </c>
      <c r="G369" s="115">
        <f t="shared" si="118"/>
        <v>178783.54437262632</v>
      </c>
      <c r="H369" s="115">
        <f t="shared" si="119"/>
        <v>1</v>
      </c>
      <c r="I369" s="115">
        <f t="shared" si="120"/>
        <v>1</v>
      </c>
      <c r="J369" s="115">
        <f t="shared" si="121"/>
        <v>1.1051985396339383E-4</v>
      </c>
      <c r="K369" s="115">
        <f t="shared" si="122"/>
        <v>0</v>
      </c>
      <c r="L369" s="115">
        <f t="shared" si="123"/>
        <v>0</v>
      </c>
      <c r="M369" s="111"/>
      <c r="N369" s="123">
        <f t="shared" si="111"/>
        <v>1.3746111691209248</v>
      </c>
      <c r="O369" s="115">
        <f t="shared" si="124"/>
        <v>164205.55084062877</v>
      </c>
      <c r="P369" s="115">
        <f t="shared" si="125"/>
        <v>1</v>
      </c>
      <c r="Q369" s="115">
        <f t="shared" si="126"/>
        <v>1</v>
      </c>
      <c r="R369" s="115">
        <f t="shared" si="127"/>
        <v>135100.87472179552</v>
      </c>
      <c r="S369" s="115">
        <f t="shared" si="128"/>
        <v>104665.03114128574</v>
      </c>
      <c r="T369" s="115">
        <f t="shared" si="129"/>
        <v>170900.60004107829</v>
      </c>
      <c r="U369" s="115">
        <f t="shared" si="130"/>
        <v>1</v>
      </c>
      <c r="V369" s="115">
        <f t="shared" si="131"/>
        <v>0</v>
      </c>
      <c r="W369" s="115">
        <f t="shared" si="132"/>
        <v>1</v>
      </c>
      <c r="X369" s="115">
        <f t="shared" si="133"/>
        <v>1</v>
      </c>
      <c r="Y369" s="115">
        <f t="shared" si="134"/>
        <v>0</v>
      </c>
      <c r="Z369" s="115">
        <f t="shared" si="135"/>
        <v>1</v>
      </c>
      <c r="AA369" s="115">
        <f t="shared" si="112"/>
        <v>3.012221808179166E-4</v>
      </c>
      <c r="AB369" s="115">
        <f t="shared" si="136"/>
        <v>0</v>
      </c>
      <c r="AC369" s="115">
        <f t="shared" si="137"/>
        <v>0</v>
      </c>
    </row>
    <row r="370" spans="2:29" s="105" customFormat="1">
      <c r="B370" s="106">
        <f t="shared" si="113"/>
        <v>-0.64000000000006096</v>
      </c>
      <c r="C370" s="115">
        <f t="shared" si="114"/>
        <v>0.22908676527674512</v>
      </c>
      <c r="D370" s="115">
        <f t="shared" si="115"/>
        <v>179407.94750824425</v>
      </c>
      <c r="E370" s="115">
        <f t="shared" si="116"/>
        <v>1</v>
      </c>
      <c r="F370" s="115">
        <f t="shared" si="117"/>
        <v>1</v>
      </c>
      <c r="G370" s="115">
        <f t="shared" si="118"/>
        <v>174590.95483021275</v>
      </c>
      <c r="H370" s="115">
        <f t="shared" si="119"/>
        <v>1</v>
      </c>
      <c r="I370" s="115">
        <f t="shared" si="120"/>
        <v>1</v>
      </c>
      <c r="J370" s="115">
        <f t="shared" si="121"/>
        <v>1.3971092538162113E-4</v>
      </c>
      <c r="K370" s="115">
        <f t="shared" si="122"/>
        <v>0</v>
      </c>
      <c r="L370" s="115">
        <f t="shared" si="123"/>
        <v>0</v>
      </c>
      <c r="M370" s="111"/>
      <c r="N370" s="123">
        <f t="shared" si="111"/>
        <v>1.4393945976561435</v>
      </c>
      <c r="O370" s="115">
        <f t="shared" si="124"/>
        <v>167680.9151754957</v>
      </c>
      <c r="P370" s="115">
        <f t="shared" si="125"/>
        <v>1</v>
      </c>
      <c r="Q370" s="115">
        <f t="shared" si="126"/>
        <v>1</v>
      </c>
      <c r="R370" s="115">
        <f t="shared" si="127"/>
        <v>137971.41178350043</v>
      </c>
      <c r="S370" s="115">
        <f t="shared" si="128"/>
        <v>105921.85636328121</v>
      </c>
      <c r="T370" s="115">
        <f t="shared" si="129"/>
        <v>173941.22606494362</v>
      </c>
      <c r="U370" s="115">
        <f t="shared" si="130"/>
        <v>1</v>
      </c>
      <c r="V370" s="115">
        <f t="shared" si="131"/>
        <v>0</v>
      </c>
      <c r="W370" s="115">
        <f t="shared" si="132"/>
        <v>1</v>
      </c>
      <c r="X370" s="115">
        <f t="shared" si="133"/>
        <v>1</v>
      </c>
      <c r="Y370" s="115">
        <f t="shared" si="134"/>
        <v>0</v>
      </c>
      <c r="Z370" s="115">
        <f t="shared" si="135"/>
        <v>1</v>
      </c>
      <c r="AA370" s="115">
        <f t="shared" si="112"/>
        <v>2.5341110196832489E-4</v>
      </c>
      <c r="AB370" s="115">
        <f t="shared" si="136"/>
        <v>0</v>
      </c>
      <c r="AC370" s="115">
        <f t="shared" si="137"/>
        <v>0</v>
      </c>
    </row>
    <row r="371" spans="2:29" s="105" customFormat="1">
      <c r="B371" s="106">
        <f t="shared" si="113"/>
        <v>-0.62000000000006095</v>
      </c>
      <c r="C371" s="115">
        <f t="shared" si="114"/>
        <v>0.23988329190191537</v>
      </c>
      <c r="D371" s="115">
        <f t="shared" si="115"/>
        <v>175719.24910396285</v>
      </c>
      <c r="E371" s="115">
        <f t="shared" si="116"/>
        <v>1</v>
      </c>
      <c r="F371" s="115">
        <f t="shared" si="117"/>
        <v>1</v>
      </c>
      <c r="G371" s="115">
        <f t="shared" si="118"/>
        <v>170548.65053366913</v>
      </c>
      <c r="H371" s="115">
        <f t="shared" si="119"/>
        <v>1</v>
      </c>
      <c r="I371" s="115">
        <f t="shared" si="120"/>
        <v>1</v>
      </c>
      <c r="J371" s="115">
        <f t="shared" si="121"/>
        <v>1.6824817279973466E-4</v>
      </c>
      <c r="K371" s="115">
        <f t="shared" si="122"/>
        <v>0</v>
      </c>
      <c r="L371" s="115">
        <f t="shared" si="123"/>
        <v>0</v>
      </c>
      <c r="M371" s="111"/>
      <c r="N371" s="123">
        <f t="shared" si="111"/>
        <v>1.5072311751159866</v>
      </c>
      <c r="O371" s="115">
        <f t="shared" si="124"/>
        <v>171221.11707856745</v>
      </c>
      <c r="P371" s="115">
        <f t="shared" si="125"/>
        <v>1</v>
      </c>
      <c r="Q371" s="115">
        <f t="shared" si="126"/>
        <v>1</v>
      </c>
      <c r="R371" s="115">
        <f t="shared" si="127"/>
        <v>140815.24649667038</v>
      </c>
      <c r="S371" s="115">
        <f t="shared" si="128"/>
        <v>107191.13618239823</v>
      </c>
      <c r="T371" s="115">
        <f t="shared" si="129"/>
        <v>176971.39125291264</v>
      </c>
      <c r="U371" s="115">
        <f t="shared" si="130"/>
        <v>1</v>
      </c>
      <c r="V371" s="115">
        <f t="shared" si="131"/>
        <v>0</v>
      </c>
      <c r="W371" s="115">
        <f t="shared" si="132"/>
        <v>1</v>
      </c>
      <c r="X371" s="115">
        <f t="shared" si="133"/>
        <v>1</v>
      </c>
      <c r="Y371" s="115">
        <f t="shared" si="134"/>
        <v>0</v>
      </c>
      <c r="Z371" s="115">
        <f t="shared" si="135"/>
        <v>1</v>
      </c>
      <c r="AA371" s="115">
        <f t="shared" si="112"/>
        <v>2.0580022594470003E-4</v>
      </c>
      <c r="AB371" s="115">
        <f t="shared" si="136"/>
        <v>0</v>
      </c>
      <c r="AC371" s="115">
        <f t="shared" si="137"/>
        <v>0</v>
      </c>
    </row>
    <row r="372" spans="2:29" s="105" customFormat="1">
      <c r="B372" s="106">
        <f t="shared" si="113"/>
        <v>-0.60000000000006093</v>
      </c>
      <c r="C372" s="115">
        <f t="shared" si="114"/>
        <v>0.25118864315092276</v>
      </c>
      <c r="D372" s="115">
        <f t="shared" si="115"/>
        <v>172097.21050766375</v>
      </c>
      <c r="E372" s="115">
        <f t="shared" si="116"/>
        <v>1</v>
      </c>
      <c r="F372" s="115">
        <f t="shared" si="117"/>
        <v>1</v>
      </c>
      <c r="G372" s="115">
        <f t="shared" si="118"/>
        <v>166659.28099638611</v>
      </c>
      <c r="H372" s="115">
        <f t="shared" si="119"/>
        <v>1</v>
      </c>
      <c r="I372" s="115">
        <f t="shared" si="120"/>
        <v>1</v>
      </c>
      <c r="J372" s="115">
        <f t="shared" si="121"/>
        <v>1.9444425909802398E-4</v>
      </c>
      <c r="K372" s="115">
        <f t="shared" si="122"/>
        <v>0</v>
      </c>
      <c r="L372" s="115">
        <f t="shared" si="123"/>
        <v>0</v>
      </c>
      <c r="M372" s="111"/>
      <c r="N372" s="123">
        <f t="shared" ref="N372:N435" si="138">2*PI()*C372</f>
        <v>1.578264791976254</v>
      </c>
      <c r="O372" s="115">
        <f t="shared" si="124"/>
        <v>174826.97020215332</v>
      </c>
      <c r="P372" s="115">
        <f t="shared" si="125"/>
        <v>1</v>
      </c>
      <c r="Q372" s="115">
        <f t="shared" si="126"/>
        <v>1</v>
      </c>
      <c r="R372" s="115">
        <f t="shared" si="127"/>
        <v>143631.10406807123</v>
      </c>
      <c r="S372" s="115">
        <f t="shared" si="128"/>
        <v>108483.43897614533</v>
      </c>
      <c r="T372" s="115">
        <f t="shared" si="129"/>
        <v>179995.973810261</v>
      </c>
      <c r="U372" s="115">
        <f t="shared" si="130"/>
        <v>1</v>
      </c>
      <c r="V372" s="115">
        <f t="shared" si="131"/>
        <v>0</v>
      </c>
      <c r="W372" s="115">
        <f t="shared" si="132"/>
        <v>1</v>
      </c>
      <c r="X372" s="115">
        <f t="shared" si="133"/>
        <v>1</v>
      </c>
      <c r="Y372" s="115">
        <f t="shared" si="134"/>
        <v>0</v>
      </c>
      <c r="Z372" s="115">
        <f t="shared" si="135"/>
        <v>1</v>
      </c>
      <c r="AA372" s="115">
        <f t="shared" ref="AA372:AA435" si="139">(LOG10(O372)-LOG10(T372))^2</f>
        <v>1.6013281742377773E-4</v>
      </c>
      <c r="AB372" s="115">
        <f t="shared" si="136"/>
        <v>0</v>
      </c>
      <c r="AC372" s="115">
        <f t="shared" si="137"/>
        <v>0</v>
      </c>
    </row>
    <row r="373" spans="2:29" s="105" customFormat="1">
      <c r="B373" s="106">
        <f t="shared" ref="B373:B436" si="140">B372+0.02</f>
        <v>-0.58000000000006091</v>
      </c>
      <c r="C373" s="115">
        <f t="shared" ref="C373:C436" si="141">10^B373</f>
        <v>0.26302679918950128</v>
      </c>
      <c r="D373" s="115">
        <f t="shared" ref="D373:D436" si="142">IF(AND($D$12&lt;&gt;"",$E$12&lt;&gt;"",$F$12&lt;&gt;"",$G$12&lt;&gt;""),10^($D$12+$E$12/(1+EXP($F$12+$G$12*LOG10($C373)))),1)</f>
        <v>168541.02176921445</v>
      </c>
      <c r="E373" s="115">
        <f t="shared" ref="E373:E436" si="143">IF(AND($D$13&lt;&gt;"",$E$13&lt;&gt;"",$F$13&lt;&gt;"",$G$13&lt;&gt;""),10^($D$13+$E$13/(1+EXP($F$13+$G$13*LOG10($C373)))),1)</f>
        <v>1</v>
      </c>
      <c r="F373" s="115">
        <f t="shared" ref="F373:F436" si="144">IF(AND($D$14&lt;&gt;"",$E$14&lt;&gt;"",$F$14&lt;&gt;"",$G$14&lt;&gt;""),10^($D$14+$E$14/(1+EXP($F$14+$G$14*LOG10($C373)))),1)</f>
        <v>1</v>
      </c>
      <c r="G373" s="115">
        <f t="shared" ref="G373:G436" si="145">IF(OR($C$28="",$C$28=0),1,$C$28+$C$29*EXP(-C373/$F$29)+$C$30*EXP(-C373/$F$30)+$C$31*EXP(-C373/$F$31)+$C$32*EXP(-C373/$F$32)+$C$33*EXP(-C373/$F$33)+$C$34*EXP(-C373/$F$34)+$C$35*EXP(-C373/$F$35)+$C$36*EXP(-C373/$F$36)+$C$37*EXP(-C373/$F$37)+$C$38*EXP(-C373/$F$38)+$C$39*EXP(-C373/$F$39)+$C$40*EXP(-C373/$F$40)+$C$41*EXP(-C373/$F$41)+$C$42*EXP(-C373/$F$42))</f>
        <v>162924.11391745383</v>
      </c>
      <c r="H373" s="115">
        <f t="shared" ref="H373:H436" si="146">IF(OR($D$28="",$D$28=0),1,$D$28+$D$29*EXP(-C373/$F$29)+$D$30*EXP(-C373/$F$30)+$D$31*EXP(-C373/$F$31)+$D$32*EXP(-C373/$F$32)+$D$33*EXP(-C373/$F$33)+$D$34*EXP(-C373/$F$34)+$D$35*EXP(-C373/$F$35)+$D$36*EXP(-C373/$F$36)+$D$37*EXP(-C373/$F$37)+$D$38*EXP(-C373/$F$38)+$D$39*EXP(-C373/$F$39)+$D$40*EXP(-C373/$F$40)+$D$41*EXP(-C373/$F$41)+$D$42*EXP(-C373/$F$42))</f>
        <v>1</v>
      </c>
      <c r="I373" s="115">
        <f t="shared" ref="I373:I436" si="147">IF(OR($E$28="",$E$28=0),1,$E$28+$E$29*EXP(-C373/$F$29)+$E$30*EXP(-C373/$F$30)+$E$31*EXP(-C373/$F$31)+$E$32*EXP(-C373/$F$32)+$E$33*EXP(-C373/$F$33)+$E$34*EXP(-C373/$F$34)+$E$35*EXP(-C373/$F$35)+$E$36*EXP(-C373/$F$36)+$E$37*EXP(-C373/$F$37)+$E$38*EXP(-C373/$F$38)+$E$39*EXP(-C373/$F$39)+$E$40*EXP(-C373/$F$40)+$E$41*EXP(-C373/$F$41)+$E$42*EXP(-C373/$F$42))</f>
        <v>1</v>
      </c>
      <c r="J373" s="115">
        <f t="shared" ref="J373:J436" si="148">(LOG10(D373)-LOG10(G373))^2</f>
        <v>2.1668590034600336E-4</v>
      </c>
      <c r="K373" s="115">
        <f t="shared" ref="K373:K436" si="149">(LOG10(E373)-LOG10(H373))^2</f>
        <v>0</v>
      </c>
      <c r="L373" s="115">
        <f t="shared" ref="L373:L436" si="150">(LOG10(F373)-LOG10(I373))^2</f>
        <v>0</v>
      </c>
      <c r="M373" s="111"/>
      <c r="N373" s="123">
        <f t="shared" si="138"/>
        <v>1.65264612006195</v>
      </c>
      <c r="O373" s="115">
        <f t="shared" ref="O373:O436" si="151">IF(AND($L$12&lt;&gt;"",$M$12&lt;&gt;"",$N$12&lt;&gt;"",$O$12&lt;&gt;""),10^($L$12+$M$12/(1+EXP($N$12+$O$12*LOG10($C373)))),1)</f>
        <v>178499.28527993945</v>
      </c>
      <c r="P373" s="115">
        <f t="shared" ref="P373:P436" si="152">IF(AND($L$13&lt;&gt;"",$M$13&lt;&gt;"",$N$13&lt;&gt;"",$O$13&lt;&gt;""),10^($L$13+$M$13/(1+EXP($N$13+$O$13*LOG10($C373)))),1)</f>
        <v>1</v>
      </c>
      <c r="Q373" s="115">
        <f t="shared" ref="Q373:Q436" si="153">IF(AND($L$14&lt;&gt;"",$M$14&lt;&gt;"",$N$14&lt;&gt;"",$O$14&lt;&gt;""),10^($L$14+$M$14/(1+EXP($N$14+$O$14*LOG10($C373)))),1)</f>
        <v>1</v>
      </c>
      <c r="R373" s="115">
        <f t="shared" ref="R373:R436" si="154">IF(OR($C$28="",$C$28=0),1,$C$28+($N373^2*$F$29^2*$C$29)/($N373^2*$F$29^2+1)+($N373^2*$F$30^2*$C$30)/($N373^2*$F$30^2+1)+($N373^2*$F$31^2*$C$31)/($N373^2*$F$31^2+1)+($N373^2*$F$32^2*$C$32)/($N373^2*$F$32^2+1)+($N373^2*$F$33^2*$C$33)/($N373^2*$F$33^2+1)+($N373^2*$F$34^2*$C$34)/($N373^2*$F$34^2+1)+($N373^2*$F$35^2*$C$35)/($N373^2*$F$35^2+1)+($N373^2*$F$36^2*$C$36)/($N373^2*$F$36^2+1)+($N373^2*$F$37^2*$C$37)/($N373^2*$F$37^2+1)+($N373^2*$F$38^2*$C$38)/($N373^2*$F$38^2+1)+($N373^2*$F$39^2*$C$39)/($N373^2*$F$39^2+1)+($N373^2*$F$40^2*$C$40)/($N373^2*$F$40^2+1)+($N373^2*$F$41^2*$C$41)/($N373^2*$F$41^2+1)+($N373^2*$F$42^2*$C$42)/($N373^2*$F$42^2+1))</f>
        <v>146419.06893041913</v>
      </c>
      <c r="S373" s="115">
        <f t="shared" ref="S373:S436" si="155">IF(OR($C$28="",$C$28=0),0,($N373*$F$29*$C$29)/($N373^2*$F$29^2+1)+($N373*$F$30*$C$30)/($N373^2*$F$30^2+1)+($N373*$F$31*$C$31)/($N373^2*$F$31^2+1)+($N373*$F$32*$C$32)/($N373^2*$F$32^2+1)+($N373*$F$33*$C$33)/($N373^2*$F$33^2+1)+($N373*$F$34*$C$34)/($N373^2*$F$34^2+1)+($N373*$F$35*$C$35)/($N373^2*$F$35^2+1)+($N373*$F$36*$C$36)/($N373^2*$F$36^2+1)+($N373*$F$37*$C$37)/($N373^2*$F$37^2+1)+($N373*$F$38*$C$38)/($N373^2*$F$38^2+1)+($N373*$F$39*$C$39)/($N373^2*$F$39^2+1)+($N373*$F$40*$C$40)/($N373^2*$F$40^2+1)+($N373*$F$41*$C$41)/($N373^2*$F$41^2+1)+($N373*$F$42*$C$42)/($N373^2*$F$42^2+1))</f>
        <v>109809.58353795481</v>
      </c>
      <c r="T373" s="115">
        <f t="shared" ref="T373:T436" si="156">SQRT(R373^2+S373^2)</f>
        <v>183021.00530603013</v>
      </c>
      <c r="U373" s="115">
        <f t="shared" ref="U373:U436" si="157">IF(OR($D$28="",$D$28=0),1,$D$28+($N373^2*$F$29^2*$D$29)/($N373^2*$F$29^2+1)+($N373^2*$F$30^2*$D$30)/($N373^2*$F$30^2+1)+($N373^2*$F$31^2*$D$31)/($N373^2*$F$31^2+1)+($N373^2*$F$32^2*$D$32)/($N373^2*$F$32^2+1)+($N373^2*$F$33^2*$D$33)/($N373^2*$F$33^2+1)+($N373^2*$F$34^2*$D$34)/($N373^2*$F$34^2+1)+($N373^2*$F$35^2*$D$35)/($N373^2*$F$35^2+1)+($N373^2*$F$36^2*$D$36)/($N373^2*$F$36^2+1)+($N373^2*$F$37^2*$D$37)/($N373^2*$F$37^2+1)+($N373^2*$F$38^2*$D$38)/($N373^2*$F$38^2+1)+($N373^2*$F$39^2*$D$39)/($N373^2*$F$39^2+1)+($N373^2*$F$40^2*$D$40)/($N373^2*$F$40^2+1)+($N373^2*$F$41^2*$D$41)/($N373^2*$F$41^2+1)+($N373^2*$F$42^2*$D$42)/($N373^2*$F$42^2+1))</f>
        <v>1</v>
      </c>
      <c r="V373" s="115">
        <f t="shared" ref="V373:V436" si="158">IF(OR($D$28="",$D$28=0),0,($N373*$F$29*$D$29)/($N373^2*$F$29^2+1)+($N373*$F$30*$D$30)/($N373^2*$F$30^2+1)+($N373*$F$31*$D$31)/($N373^2*$F$31^2+1)+($N373*$F$32*$D$32)/($N373^2*$F$32^2+1)+($N373*$F$33*$D$33)/($N373^2*$F$33^2+1)+($N373*$F$34*$D$34)/($N373^2*$F$34^2+1)+($N373*$F$35*$D$35)/($N373^2*$F$35^2+1)+($N373*$F$36*$D$36)/($N373^2*$F$36^2+1)+($N373*$F$37*$D$37)/($N373^2*$F$37^2+1)+($N373*$F$38*$D$38)/($N373^2*$F$38^2+1)+($N373*$F$39*$D$39)/($N373^2*$F$39^2+1)+($N373*$F$40*$D$40)/($N373^2*$F$40^2+1)+($N373*$F$41*$D$41)/($N373^2*$F$41^2+1)+($N373*$F$42*$D$42)/($N373^2*$F$42^2+1))</f>
        <v>0</v>
      </c>
      <c r="W373" s="115">
        <f t="shared" ref="W373:W436" si="159">SQRT(U373^2+V373^2)</f>
        <v>1</v>
      </c>
      <c r="X373" s="115">
        <f t="shared" ref="X373:X436" si="160">IF(OR($E$28="",$E$28=0),1,$E$28+($N373^2*$F$29^2*$E$29)/($N373^2*$F$29^2+1)+($N373^2*$F$30^2*$E$30)/($N373^2*$F$30^2+1)+($N373^2*$F$31^2*$E$31)/($N373^2*$F$31^2+1)+($N373^2*$F$32^2*$E$32)/($N373^2*$F$32^2+1)+($N373^2*$F$33^2*$E$33)/($N373^2*$F$33^2+1)+($N373^2*$F$34^2*$E$34)/($N373^2*$F$34^2+1)+($N373^2*$F$35^2*$E$35)/($N373^2*$F$35^2+1)+($N373^2*$F$36^2*$E$36)/($N373^2*$F$36^2+1)+($N373^2*$F$37^2*$E$37)/($N373^2*$F$37^2+1)+($N373^2*$F$38^2*$E$38)/($N373^2*$F$38^2+1)+($N373^2*$F$39^2*$E$39)/($N373^2*$F$39^2+1)+($N373^2*$F$40^2*$E$40)/($N373^2*$F$40^2+1)+($N373^2*$F$41^2*$E$41)/($N373^2*$F$41^2+1)+($N373^2*$F$42^2*$E$42)/($N373^2*$F$42^2+1))</f>
        <v>1</v>
      </c>
      <c r="Y373" s="115">
        <f t="shared" ref="Y373:Y436" si="161">IF(OR($E$28="",$E$28=0),0,($N373*$F$29*$E$29)/($N373^2*$F$29^2+1)+($N373*$F$30*$E$30)/($N373^2*$F$30^2+1)+($N373*$F$31*$E$31)/($N373^2*$F$31^2+1)+($N373*$F$32*$E$32)/($N373^2*$F$32^2+1)+($N373*$F$33*$E$33)/($N373^2*$F$33^2+1)+($N373*$F$34*$E$34)/($N373^2*$F$34^2+1)+($N373*$F$35*$E$35)/($N373^2*$F$35^2+1)+($N373*$F$36*$E$36)/($N373^2*$F$36^2+1)+($N373*$F$37*$E$37)/($N373^2*$F$37^2+1)+($N373*$F$38*$E$38)/($N373^2*$F$38^2+1)+($N373*$F$39*$E$39)/($N373^2*$F$39^2+1)+($N373*$F$40*$E$40)/($N373^2*$F$40^2+1)+($N373*$F$41*$E$41)/($N373^2*$F$41^2+1)+($N373*$F$42*$E$42)/($N373^2*$F$42^2+1))</f>
        <v>0</v>
      </c>
      <c r="Z373" s="115">
        <f t="shared" ref="Z373:Z436" si="162">SQRT(X373^2+Y373^2)</f>
        <v>1</v>
      </c>
      <c r="AA373" s="115">
        <f t="shared" si="139"/>
        <v>1.1803638285447094E-4</v>
      </c>
      <c r="AB373" s="115">
        <f t="shared" ref="AB373:AB436" si="163">(LOG10(P373)-LOG10(W373))^2</f>
        <v>0</v>
      </c>
      <c r="AC373" s="115">
        <f t="shared" ref="AC373:AC436" si="164">(LOG10(Q373)-LOG10(Z373))^2</f>
        <v>0</v>
      </c>
    </row>
    <row r="374" spans="2:29" s="105" customFormat="1">
      <c r="B374" s="106">
        <f t="shared" si="140"/>
        <v>-0.56000000000006089</v>
      </c>
      <c r="C374" s="115">
        <f t="shared" si="141"/>
        <v>0.27542287033377799</v>
      </c>
      <c r="D374" s="115">
        <f t="shared" si="142"/>
        <v>165049.86990840567</v>
      </c>
      <c r="E374" s="115">
        <f t="shared" si="143"/>
        <v>1</v>
      </c>
      <c r="F374" s="115">
        <f t="shared" si="144"/>
        <v>1</v>
      </c>
      <c r="G374" s="115">
        <f t="shared" si="145"/>
        <v>159343.00033861891</v>
      </c>
      <c r="H374" s="115">
        <f t="shared" si="146"/>
        <v>1</v>
      </c>
      <c r="I374" s="115">
        <f t="shared" si="147"/>
        <v>1</v>
      </c>
      <c r="J374" s="115">
        <f t="shared" si="148"/>
        <v>2.3354551248287581E-4</v>
      </c>
      <c r="K374" s="115">
        <f t="shared" si="149"/>
        <v>0</v>
      </c>
      <c r="L374" s="115">
        <f t="shared" si="150"/>
        <v>0</v>
      </c>
      <c r="M374" s="111"/>
      <c r="N374" s="123">
        <f t="shared" si="138"/>
        <v>1.7305329321424223</v>
      </c>
      <c r="O374" s="115">
        <f t="shared" si="151"/>
        <v>182238.86966877471</v>
      </c>
      <c r="P374" s="115">
        <f t="shared" si="152"/>
        <v>1</v>
      </c>
      <c r="Q374" s="115">
        <f t="shared" si="153"/>
        <v>1</v>
      </c>
      <c r="R374" s="115">
        <f t="shared" si="154"/>
        <v>149180.59734250649</v>
      </c>
      <c r="S374" s="115">
        <f t="shared" si="155"/>
        <v>111180.46119478537</v>
      </c>
      <c r="T374" s="115">
        <f t="shared" si="156"/>
        <v>186053.6094112453</v>
      </c>
      <c r="U374" s="115">
        <f t="shared" si="157"/>
        <v>1</v>
      </c>
      <c r="V374" s="115">
        <f t="shared" si="158"/>
        <v>0</v>
      </c>
      <c r="W374" s="115">
        <f t="shared" si="159"/>
        <v>1</v>
      </c>
      <c r="X374" s="115">
        <f t="shared" si="160"/>
        <v>1</v>
      </c>
      <c r="Y374" s="115">
        <f t="shared" si="161"/>
        <v>0</v>
      </c>
      <c r="Z374" s="115">
        <f t="shared" si="162"/>
        <v>1</v>
      </c>
      <c r="AA374" s="115">
        <f t="shared" si="139"/>
        <v>8.0947568015161798E-5</v>
      </c>
      <c r="AB374" s="115">
        <f t="shared" si="163"/>
        <v>0</v>
      </c>
      <c r="AC374" s="115">
        <f t="shared" si="164"/>
        <v>0</v>
      </c>
    </row>
    <row r="375" spans="2:29" s="105" customFormat="1">
      <c r="B375" s="106">
        <f t="shared" si="140"/>
        <v>-0.54000000000006088</v>
      </c>
      <c r="C375" s="115">
        <f t="shared" si="141"/>
        <v>0.28840315031262015</v>
      </c>
      <c r="D375" s="115">
        <f t="shared" si="142"/>
        <v>161622.93936778753</v>
      </c>
      <c r="E375" s="115">
        <f t="shared" si="143"/>
        <v>1</v>
      </c>
      <c r="F375" s="115">
        <f t="shared" si="144"/>
        <v>1</v>
      </c>
      <c r="G375" s="115">
        <f t="shared" si="145"/>
        <v>155914.36405160918</v>
      </c>
      <c r="H375" s="115">
        <f t="shared" si="146"/>
        <v>1</v>
      </c>
      <c r="I375" s="115">
        <f t="shared" si="147"/>
        <v>1</v>
      </c>
      <c r="J375" s="115">
        <f t="shared" si="148"/>
        <v>2.4388672829506731E-4</v>
      </c>
      <c r="K375" s="115">
        <f t="shared" si="149"/>
        <v>0</v>
      </c>
      <c r="L375" s="115">
        <f t="shared" si="150"/>
        <v>0</v>
      </c>
      <c r="M375" s="111"/>
      <c r="N375" s="123">
        <f t="shared" si="138"/>
        <v>1.8120904365885606</v>
      </c>
      <c r="O375" s="115">
        <f t="shared" si="151"/>
        <v>186046.52688360785</v>
      </c>
      <c r="P375" s="115">
        <f t="shared" si="152"/>
        <v>1</v>
      </c>
      <c r="Q375" s="115">
        <f t="shared" si="153"/>
        <v>1</v>
      </c>
      <c r="R375" s="115">
        <f t="shared" si="154"/>
        <v>151918.50641509457</v>
      </c>
      <c r="S375" s="115">
        <f t="shared" si="155"/>
        <v>112606.86361540583</v>
      </c>
      <c r="T375" s="115">
        <f t="shared" si="156"/>
        <v>189101.92575616925</v>
      </c>
      <c r="U375" s="115">
        <f t="shared" si="157"/>
        <v>1</v>
      </c>
      <c r="V375" s="115">
        <f t="shared" si="158"/>
        <v>0</v>
      </c>
      <c r="W375" s="115">
        <f t="shared" si="159"/>
        <v>1</v>
      </c>
      <c r="X375" s="115">
        <f t="shared" si="160"/>
        <v>1</v>
      </c>
      <c r="Y375" s="115">
        <f t="shared" si="161"/>
        <v>0</v>
      </c>
      <c r="Z375" s="115">
        <f t="shared" si="162"/>
        <v>1</v>
      </c>
      <c r="AA375" s="115">
        <f t="shared" si="139"/>
        <v>5.004691698032893E-5</v>
      </c>
      <c r="AB375" s="115">
        <f t="shared" si="163"/>
        <v>0</v>
      </c>
      <c r="AC375" s="115">
        <f t="shared" si="164"/>
        <v>0</v>
      </c>
    </row>
    <row r="376" spans="2:29" s="105" customFormat="1">
      <c r="B376" s="106">
        <f t="shared" si="140"/>
        <v>-0.52000000000006086</v>
      </c>
      <c r="C376" s="115">
        <f t="shared" si="141"/>
        <v>0.3019951720401593</v>
      </c>
      <c r="D376" s="115">
        <f t="shared" si="142"/>
        <v>158259.4124581301</v>
      </c>
      <c r="E376" s="115">
        <f t="shared" si="143"/>
        <v>1</v>
      </c>
      <c r="F376" s="115">
        <f t="shared" si="144"/>
        <v>1</v>
      </c>
      <c r="G376" s="115">
        <f t="shared" si="145"/>
        <v>152635.21706051394</v>
      </c>
      <c r="H376" s="115">
        <f t="shared" si="146"/>
        <v>1</v>
      </c>
      <c r="I376" s="115">
        <f t="shared" si="147"/>
        <v>1</v>
      </c>
      <c r="J376" s="115">
        <f t="shared" si="148"/>
        <v>2.4695495278214053E-4</v>
      </c>
      <c r="K376" s="115">
        <f t="shared" si="149"/>
        <v>0</v>
      </c>
      <c r="L376" s="115">
        <f t="shared" si="150"/>
        <v>0</v>
      </c>
      <c r="M376" s="111"/>
      <c r="N376" s="123">
        <f t="shared" si="138"/>
        <v>1.8974916278019003</v>
      </c>
      <c r="O376" s="115">
        <f t="shared" si="151"/>
        <v>189923.05612590016</v>
      </c>
      <c r="P376" s="115">
        <f t="shared" si="152"/>
        <v>1</v>
      </c>
      <c r="Q376" s="115">
        <f t="shared" si="153"/>
        <v>1</v>
      </c>
      <c r="R376" s="115">
        <f t="shared" si="154"/>
        <v>154636.94241885954</v>
      </c>
      <c r="S376" s="115">
        <f t="shared" si="155"/>
        <v>114099.31929472208</v>
      </c>
      <c r="T376" s="115">
        <f t="shared" si="156"/>
        <v>192175.02081220812</v>
      </c>
      <c r="U376" s="115">
        <f t="shared" si="157"/>
        <v>1</v>
      </c>
      <c r="V376" s="115">
        <f t="shared" si="158"/>
        <v>0</v>
      </c>
      <c r="W376" s="115">
        <f t="shared" si="159"/>
        <v>1</v>
      </c>
      <c r="X376" s="115">
        <f t="shared" si="160"/>
        <v>1</v>
      </c>
      <c r="Y376" s="115">
        <f t="shared" si="161"/>
        <v>0</v>
      </c>
      <c r="Z376" s="115">
        <f t="shared" si="162"/>
        <v>1</v>
      </c>
      <c r="AA376" s="115">
        <f t="shared" si="139"/>
        <v>2.6206686838339465E-5</v>
      </c>
      <c r="AB376" s="115">
        <f t="shared" si="163"/>
        <v>0</v>
      </c>
      <c r="AC376" s="115">
        <f t="shared" si="164"/>
        <v>0</v>
      </c>
    </row>
    <row r="377" spans="2:29" s="105" customFormat="1">
      <c r="B377" s="106">
        <f t="shared" si="140"/>
        <v>-0.50000000000006084</v>
      </c>
      <c r="C377" s="115">
        <f t="shared" si="141"/>
        <v>0.31622776601679359</v>
      </c>
      <c r="D377" s="115">
        <f t="shared" si="142"/>
        <v>154958.46979622403</v>
      </c>
      <c r="E377" s="115">
        <f t="shared" si="143"/>
        <v>1</v>
      </c>
      <c r="F377" s="115">
        <f t="shared" si="144"/>
        <v>1</v>
      </c>
      <c r="G377" s="115">
        <f t="shared" si="145"/>
        <v>149501.20227074224</v>
      </c>
      <c r="H377" s="115">
        <f t="shared" si="146"/>
        <v>1</v>
      </c>
      <c r="I377" s="115">
        <f t="shared" si="147"/>
        <v>1</v>
      </c>
      <c r="J377" s="115">
        <f t="shared" si="148"/>
        <v>2.4244463963450405E-4</v>
      </c>
      <c r="K377" s="115">
        <f t="shared" si="149"/>
        <v>0</v>
      </c>
      <c r="L377" s="115">
        <f t="shared" si="150"/>
        <v>0</v>
      </c>
      <c r="M377" s="111"/>
      <c r="N377" s="123">
        <f t="shared" si="138"/>
        <v>1.9869176531589416</v>
      </c>
      <c r="O377" s="115">
        <f t="shared" si="151"/>
        <v>193869.2518058531</v>
      </c>
      <c r="P377" s="115">
        <f t="shared" si="152"/>
        <v>1</v>
      </c>
      <c r="Q377" s="115">
        <f t="shared" si="153"/>
        <v>1</v>
      </c>
      <c r="R377" s="115">
        <f t="shared" si="154"/>
        <v>157341.33150170467</v>
      </c>
      <c r="S377" s="115">
        <f t="shared" si="155"/>
        <v>115667.94077763628</v>
      </c>
      <c r="T377" s="115">
        <f t="shared" si="156"/>
        <v>195282.78757347789</v>
      </c>
      <c r="U377" s="115">
        <f t="shared" si="157"/>
        <v>1</v>
      </c>
      <c r="V377" s="115">
        <f t="shared" si="158"/>
        <v>0</v>
      </c>
      <c r="W377" s="115">
        <f t="shared" si="159"/>
        <v>1</v>
      </c>
      <c r="X377" s="115">
        <f t="shared" si="160"/>
        <v>1</v>
      </c>
      <c r="Y377" s="115">
        <f t="shared" si="161"/>
        <v>0</v>
      </c>
      <c r="Z377" s="115">
        <f t="shared" si="162"/>
        <v>1</v>
      </c>
      <c r="AA377" s="115">
        <f t="shared" si="139"/>
        <v>9.9542241710572832E-6</v>
      </c>
      <c r="AB377" s="115">
        <f t="shared" si="163"/>
        <v>0</v>
      </c>
      <c r="AC377" s="115">
        <f t="shared" si="164"/>
        <v>0</v>
      </c>
    </row>
    <row r="378" spans="2:29" s="105" customFormat="1">
      <c r="B378" s="106">
        <f t="shared" si="140"/>
        <v>-0.48000000000006082</v>
      </c>
      <c r="C378" s="115">
        <f t="shared" si="141"/>
        <v>0.33113112148254464</v>
      </c>
      <c r="D378" s="115">
        <f t="shared" si="142"/>
        <v>151719.29073475261</v>
      </c>
      <c r="E378" s="115">
        <f t="shared" si="143"/>
        <v>1</v>
      </c>
      <c r="F378" s="115">
        <f t="shared" si="144"/>
        <v>1</v>
      </c>
      <c r="G378" s="115">
        <f t="shared" si="145"/>
        <v>146506.66382793049</v>
      </c>
      <c r="H378" s="115">
        <f t="shared" si="146"/>
        <v>1</v>
      </c>
      <c r="I378" s="115">
        <f t="shared" si="147"/>
        <v>1</v>
      </c>
      <c r="J378" s="115">
        <f t="shared" si="148"/>
        <v>2.305363896033235E-4</v>
      </c>
      <c r="K378" s="115">
        <f t="shared" si="149"/>
        <v>0</v>
      </c>
      <c r="L378" s="115">
        <f t="shared" si="150"/>
        <v>0</v>
      </c>
      <c r="M378" s="111"/>
      <c r="N378" s="123">
        <f t="shared" si="138"/>
        <v>2.0805581972490232</v>
      </c>
      <c r="O378" s="115">
        <f t="shared" si="151"/>
        <v>197885.90305880472</v>
      </c>
      <c r="P378" s="115">
        <f t="shared" si="152"/>
        <v>1</v>
      </c>
      <c r="Q378" s="115">
        <f t="shared" si="153"/>
        <v>1</v>
      </c>
      <c r="R378" s="115">
        <f t="shared" si="154"/>
        <v>160038.31596380015</v>
      </c>
      <c r="S378" s="115">
        <f t="shared" si="155"/>
        <v>117322.28379481484</v>
      </c>
      <c r="T378" s="115">
        <f t="shared" si="156"/>
        <v>198435.8356027464</v>
      </c>
      <c r="U378" s="115">
        <f t="shared" si="157"/>
        <v>1</v>
      </c>
      <c r="V378" s="115">
        <f t="shared" si="158"/>
        <v>0</v>
      </c>
      <c r="W378" s="115">
        <f t="shared" si="159"/>
        <v>1</v>
      </c>
      <c r="X378" s="115">
        <f t="shared" si="160"/>
        <v>1</v>
      </c>
      <c r="Y378" s="115">
        <f t="shared" si="161"/>
        <v>0</v>
      </c>
      <c r="Z378" s="115">
        <f t="shared" si="162"/>
        <v>1</v>
      </c>
      <c r="AA378" s="115">
        <f t="shared" si="139"/>
        <v>1.4526206869174476E-6</v>
      </c>
      <c r="AB378" s="115">
        <f t="shared" si="163"/>
        <v>0</v>
      </c>
      <c r="AC378" s="115">
        <f t="shared" si="164"/>
        <v>0</v>
      </c>
    </row>
    <row r="379" spans="2:29" s="105" customFormat="1">
      <c r="B379" s="106">
        <f t="shared" si="140"/>
        <v>-0.4600000000000608</v>
      </c>
      <c r="C379" s="115">
        <f t="shared" si="141"/>
        <v>0.34673685045248304</v>
      </c>
      <c r="D379" s="115">
        <f t="shared" si="142"/>
        <v>148541.05378399321</v>
      </c>
      <c r="E379" s="115">
        <f t="shared" si="143"/>
        <v>1</v>
      </c>
      <c r="F379" s="115">
        <f t="shared" si="144"/>
        <v>1</v>
      </c>
      <c r="G379" s="115">
        <f t="shared" si="145"/>
        <v>143644.74468784744</v>
      </c>
      <c r="H379" s="115">
        <f t="shared" si="146"/>
        <v>1</v>
      </c>
      <c r="I379" s="115">
        <f t="shared" si="147"/>
        <v>1</v>
      </c>
      <c r="J379" s="115">
        <f t="shared" si="148"/>
        <v>2.1189922758801764E-4</v>
      </c>
      <c r="K379" s="115">
        <f t="shared" si="149"/>
        <v>0</v>
      </c>
      <c r="L379" s="115">
        <f t="shared" si="150"/>
        <v>0</v>
      </c>
      <c r="M379" s="111"/>
      <c r="N379" s="123">
        <f t="shared" si="138"/>
        <v>2.1786118842207669</v>
      </c>
      <c r="O379" s="115">
        <f t="shared" si="151"/>
        <v>201973.79325615504</v>
      </c>
      <c r="P379" s="115">
        <f t="shared" si="152"/>
        <v>1</v>
      </c>
      <c r="Q379" s="115">
        <f t="shared" si="153"/>
        <v>1</v>
      </c>
      <c r="R379" s="115">
        <f t="shared" si="154"/>
        <v>162735.67904233976</v>
      </c>
      <c r="S379" s="115">
        <f t="shared" si="155"/>
        <v>119071.21868061225</v>
      </c>
      <c r="T379" s="115">
        <f t="shared" si="156"/>
        <v>201645.3727499285</v>
      </c>
      <c r="U379" s="115">
        <f t="shared" si="157"/>
        <v>1</v>
      </c>
      <c r="V379" s="115">
        <f t="shared" si="158"/>
        <v>0</v>
      </c>
      <c r="W379" s="115">
        <f t="shared" si="159"/>
        <v>1</v>
      </c>
      <c r="X379" s="115">
        <f t="shared" si="160"/>
        <v>1</v>
      </c>
      <c r="Y379" s="115">
        <f t="shared" si="161"/>
        <v>0</v>
      </c>
      <c r="Z379" s="115">
        <f t="shared" si="162"/>
        <v>1</v>
      </c>
      <c r="AA379" s="115">
        <f t="shared" si="139"/>
        <v>4.9951182823985894E-7</v>
      </c>
      <c r="AB379" s="115">
        <f t="shared" si="163"/>
        <v>0</v>
      </c>
      <c r="AC379" s="115">
        <f t="shared" si="164"/>
        <v>0</v>
      </c>
    </row>
    <row r="380" spans="2:29" s="105" customFormat="1">
      <c r="B380" s="106">
        <f t="shared" si="140"/>
        <v>-0.44000000000006079</v>
      </c>
      <c r="C380" s="115">
        <f t="shared" si="141"/>
        <v>0.36307805477005051</v>
      </c>
      <c r="D380" s="115">
        <f t="shared" si="142"/>
        <v>145422.93702510395</v>
      </c>
      <c r="E380" s="115">
        <f t="shared" si="143"/>
        <v>1</v>
      </c>
      <c r="F380" s="115">
        <f t="shared" si="144"/>
        <v>1</v>
      </c>
      <c r="G380" s="115">
        <f t="shared" si="145"/>
        <v>140907.51009061845</v>
      </c>
      <c r="H380" s="115">
        <f t="shared" si="146"/>
        <v>1</v>
      </c>
      <c r="I380" s="115">
        <f t="shared" si="147"/>
        <v>1</v>
      </c>
      <c r="J380" s="115">
        <f t="shared" si="148"/>
        <v>1.8765632244975778E-4</v>
      </c>
      <c r="K380" s="115">
        <f t="shared" si="149"/>
        <v>0</v>
      </c>
      <c r="L380" s="115">
        <f t="shared" si="150"/>
        <v>0</v>
      </c>
      <c r="M380" s="111"/>
      <c r="N380" s="123">
        <f t="shared" si="138"/>
        <v>2.2812866990905265</v>
      </c>
      <c r="O380" s="115">
        <f t="shared" si="151"/>
        <v>206133.69951121259</v>
      </c>
      <c r="P380" s="115">
        <f t="shared" si="152"/>
        <v>1</v>
      </c>
      <c r="Q380" s="115">
        <f t="shared" si="153"/>
        <v>1</v>
      </c>
      <c r="R380" s="115">
        <f t="shared" si="154"/>
        <v>165442.26078709803</v>
      </c>
      <c r="S380" s="115">
        <f t="shared" si="155"/>
        <v>120922.81377364948</v>
      </c>
      <c r="T380" s="115">
        <f t="shared" si="156"/>
        <v>204923.07958178569</v>
      </c>
      <c r="U380" s="115">
        <f t="shared" si="157"/>
        <v>1</v>
      </c>
      <c r="V380" s="115">
        <f t="shared" si="158"/>
        <v>0</v>
      </c>
      <c r="W380" s="115">
        <f t="shared" si="159"/>
        <v>1</v>
      </c>
      <c r="X380" s="115">
        <f t="shared" si="160"/>
        <v>1</v>
      </c>
      <c r="Y380" s="115">
        <f t="shared" si="161"/>
        <v>0</v>
      </c>
      <c r="Z380" s="115">
        <f t="shared" si="162"/>
        <v>1</v>
      </c>
      <c r="AA380" s="115">
        <f t="shared" si="139"/>
        <v>6.5439976326027455E-6</v>
      </c>
      <c r="AB380" s="115">
        <f t="shared" si="163"/>
        <v>0</v>
      </c>
      <c r="AC380" s="115">
        <f t="shared" si="164"/>
        <v>0</v>
      </c>
    </row>
    <row r="381" spans="2:29" s="105" customFormat="1">
      <c r="B381" s="106">
        <f t="shared" si="140"/>
        <v>-0.42000000000006077</v>
      </c>
      <c r="C381" s="115">
        <f t="shared" si="141"/>
        <v>0.38018939632050802</v>
      </c>
      <c r="D381" s="115">
        <f t="shared" si="142"/>
        <v>142364.11851478743</v>
      </c>
      <c r="E381" s="115">
        <f t="shared" si="143"/>
        <v>1</v>
      </c>
      <c r="F381" s="115">
        <f t="shared" si="144"/>
        <v>1</v>
      </c>
      <c r="G381" s="115">
        <f t="shared" si="145"/>
        <v>138286.09467597451</v>
      </c>
      <c r="H381" s="115">
        <f t="shared" si="146"/>
        <v>1</v>
      </c>
      <c r="I381" s="115">
        <f t="shared" si="147"/>
        <v>1</v>
      </c>
      <c r="J381" s="115">
        <f t="shared" si="148"/>
        <v>1.5931567870146798E-4</v>
      </c>
      <c r="K381" s="115">
        <f t="shared" si="149"/>
        <v>0</v>
      </c>
      <c r="L381" s="115">
        <f t="shared" si="150"/>
        <v>0</v>
      </c>
      <c r="M381" s="111"/>
      <c r="N381" s="123">
        <f t="shared" si="138"/>
        <v>2.3888004289064928</v>
      </c>
      <c r="O381" s="115">
        <f t="shared" si="151"/>
        <v>210366.39218034662</v>
      </c>
      <c r="P381" s="115">
        <f t="shared" si="152"/>
        <v>1</v>
      </c>
      <c r="Q381" s="115">
        <f t="shared" si="153"/>
        <v>1</v>
      </c>
      <c r="R381" s="115">
        <f t="shared" si="154"/>
        <v>168167.86711031047</v>
      </c>
      <c r="S381" s="115">
        <f t="shared" si="155"/>
        <v>122884.22999137364</v>
      </c>
      <c r="T381" s="115">
        <f t="shared" si="156"/>
        <v>208280.97730950816</v>
      </c>
      <c r="U381" s="115">
        <f t="shared" si="157"/>
        <v>1</v>
      </c>
      <c r="V381" s="115">
        <f t="shared" si="158"/>
        <v>0</v>
      </c>
      <c r="W381" s="115">
        <f t="shared" si="159"/>
        <v>1</v>
      </c>
      <c r="X381" s="115">
        <f t="shared" si="160"/>
        <v>1</v>
      </c>
      <c r="Y381" s="115">
        <f t="shared" si="161"/>
        <v>0</v>
      </c>
      <c r="Z381" s="115">
        <f t="shared" si="162"/>
        <v>1</v>
      </c>
      <c r="AA381" s="115">
        <f t="shared" si="139"/>
        <v>1.8720782474534521E-5</v>
      </c>
      <c r="AB381" s="115">
        <f t="shared" si="163"/>
        <v>0</v>
      </c>
      <c r="AC381" s="115">
        <f t="shared" si="164"/>
        <v>0</v>
      </c>
    </row>
    <row r="382" spans="2:29" s="105" customFormat="1">
      <c r="B382" s="106">
        <f t="shared" si="140"/>
        <v>-0.40000000000006075</v>
      </c>
      <c r="C382" s="115">
        <f t="shared" si="141"/>
        <v>0.39810717055344153</v>
      </c>
      <c r="D382" s="115">
        <f t="shared" si="142"/>
        <v>139363.77668111605</v>
      </c>
      <c r="E382" s="115">
        <f t="shared" si="143"/>
        <v>1</v>
      </c>
      <c r="F382" s="115">
        <f t="shared" si="144"/>
        <v>1</v>
      </c>
      <c r="G382" s="115">
        <f t="shared" si="145"/>
        <v>135770.8700540408</v>
      </c>
      <c r="H382" s="115">
        <f t="shared" si="146"/>
        <v>1</v>
      </c>
      <c r="I382" s="115">
        <f t="shared" si="147"/>
        <v>1</v>
      </c>
      <c r="J382" s="115">
        <f t="shared" si="148"/>
        <v>1.2867058835876638E-4</v>
      </c>
      <c r="K382" s="115">
        <f t="shared" si="149"/>
        <v>0</v>
      </c>
      <c r="L382" s="115">
        <f t="shared" si="150"/>
        <v>0</v>
      </c>
      <c r="M382" s="111"/>
      <c r="N382" s="123">
        <f t="shared" si="138"/>
        <v>2.5013811247042215</v>
      </c>
      <c r="O382" s="115">
        <f t="shared" si="151"/>
        <v>214672.63435985849</v>
      </c>
      <c r="P382" s="115">
        <f t="shared" si="152"/>
        <v>1</v>
      </c>
      <c r="Q382" s="115">
        <f t="shared" si="153"/>
        <v>1</v>
      </c>
      <c r="R382" s="115">
        <f t="shared" si="154"/>
        <v>170923.17351858632</v>
      </c>
      <c r="S382" s="115">
        <f t="shared" si="155"/>
        <v>124961.62543554956</v>
      </c>
      <c r="T382" s="115">
        <f t="shared" si="156"/>
        <v>211731.28979241438</v>
      </c>
      <c r="U382" s="115">
        <f t="shared" si="157"/>
        <v>1</v>
      </c>
      <c r="V382" s="115">
        <f t="shared" si="158"/>
        <v>0</v>
      </c>
      <c r="W382" s="115">
        <f t="shared" si="159"/>
        <v>1</v>
      </c>
      <c r="X382" s="115">
        <f t="shared" si="160"/>
        <v>1</v>
      </c>
      <c r="Y382" s="115">
        <f t="shared" si="161"/>
        <v>0</v>
      </c>
      <c r="Z382" s="115">
        <f t="shared" si="162"/>
        <v>1</v>
      </c>
      <c r="AA382" s="115">
        <f t="shared" si="139"/>
        <v>3.5899782063481625E-5</v>
      </c>
      <c r="AB382" s="115">
        <f t="shared" si="163"/>
        <v>0</v>
      </c>
      <c r="AC382" s="115">
        <f t="shared" si="164"/>
        <v>0</v>
      </c>
    </row>
    <row r="383" spans="2:29" s="105" customFormat="1">
      <c r="B383" s="106">
        <f t="shared" si="140"/>
        <v>-0.38000000000006073</v>
      </c>
      <c r="C383" s="115">
        <f t="shared" si="141"/>
        <v>0.41686938347027708</v>
      </c>
      <c r="D383" s="115">
        <f t="shared" si="142"/>
        <v>136421.09071034446</v>
      </c>
      <c r="E383" s="115">
        <f t="shared" si="143"/>
        <v>1</v>
      </c>
      <c r="F383" s="115">
        <f t="shared" si="144"/>
        <v>1</v>
      </c>
      <c r="G383" s="115">
        <f t="shared" si="145"/>
        <v>133351.628786738</v>
      </c>
      <c r="H383" s="115">
        <f t="shared" si="146"/>
        <v>1</v>
      </c>
      <c r="I383" s="115">
        <f t="shared" si="147"/>
        <v>1</v>
      </c>
      <c r="J383" s="115">
        <f t="shared" si="148"/>
        <v>9.7677500718654467E-5</v>
      </c>
      <c r="K383" s="115">
        <f t="shared" si="149"/>
        <v>0</v>
      </c>
      <c r="L383" s="115">
        <f t="shared" si="150"/>
        <v>0</v>
      </c>
      <c r="M383" s="111"/>
      <c r="N383" s="123">
        <f t="shared" si="138"/>
        <v>2.6192675852334575</v>
      </c>
      <c r="O383" s="115">
        <f t="shared" si="151"/>
        <v>219053.1813789942</v>
      </c>
      <c r="P383" s="115">
        <f t="shared" si="152"/>
        <v>1</v>
      </c>
      <c r="Q383" s="115">
        <f t="shared" si="153"/>
        <v>1</v>
      </c>
      <c r="R383" s="115">
        <f t="shared" si="154"/>
        <v>173719.62442617022</v>
      </c>
      <c r="S383" s="115">
        <f t="shared" si="155"/>
        <v>127160.06872848989</v>
      </c>
      <c r="T383" s="115">
        <f t="shared" si="156"/>
        <v>215286.30005135931</v>
      </c>
      <c r="U383" s="115">
        <f t="shared" si="157"/>
        <v>1</v>
      </c>
      <c r="V383" s="115">
        <f t="shared" si="158"/>
        <v>0</v>
      </c>
      <c r="W383" s="115">
        <f t="shared" si="159"/>
        <v>1</v>
      </c>
      <c r="X383" s="115">
        <f t="shared" si="160"/>
        <v>1</v>
      </c>
      <c r="Y383" s="115">
        <f t="shared" si="161"/>
        <v>0</v>
      </c>
      <c r="Z383" s="115">
        <f t="shared" si="162"/>
        <v>1</v>
      </c>
      <c r="AA383" s="115">
        <f t="shared" si="139"/>
        <v>5.6748665267099939E-5</v>
      </c>
      <c r="AB383" s="115">
        <f t="shared" si="163"/>
        <v>0</v>
      </c>
      <c r="AC383" s="115">
        <f t="shared" si="164"/>
        <v>0</v>
      </c>
    </row>
    <row r="384" spans="2:29" s="105" customFormat="1">
      <c r="B384" s="106">
        <f t="shared" si="140"/>
        <v>-0.36000000000006072</v>
      </c>
      <c r="C384" s="115">
        <f t="shared" si="141"/>
        <v>0.43651583224010493</v>
      </c>
      <c r="D384" s="115">
        <f t="shared" si="142"/>
        <v>133535.2409245286</v>
      </c>
      <c r="E384" s="115">
        <f t="shared" si="143"/>
        <v>1</v>
      </c>
      <c r="F384" s="115">
        <f t="shared" si="144"/>
        <v>1</v>
      </c>
      <c r="G384" s="115">
        <f t="shared" si="145"/>
        <v>131017.77998896971</v>
      </c>
      <c r="H384" s="115">
        <f t="shared" si="146"/>
        <v>1</v>
      </c>
      <c r="I384" s="115">
        <f t="shared" si="147"/>
        <v>1</v>
      </c>
      <c r="J384" s="115">
        <f t="shared" si="148"/>
        <v>6.8321101991455888E-5</v>
      </c>
      <c r="K384" s="115">
        <f t="shared" si="149"/>
        <v>0</v>
      </c>
      <c r="L384" s="115">
        <f t="shared" si="150"/>
        <v>0</v>
      </c>
      <c r="M384" s="111"/>
      <c r="N384" s="123">
        <f t="shared" si="138"/>
        <v>2.7427098634822964</v>
      </c>
      <c r="O384" s="115">
        <f t="shared" si="151"/>
        <v>223508.7802895263</v>
      </c>
      <c r="P384" s="115">
        <f t="shared" si="152"/>
        <v>1</v>
      </c>
      <c r="Q384" s="115">
        <f t="shared" si="153"/>
        <v>1</v>
      </c>
      <c r="R384" s="115">
        <f t="shared" si="154"/>
        <v>176569.32834880523</v>
      </c>
      <c r="S384" s="115">
        <f t="shared" si="155"/>
        <v>129483.45979323868</v>
      </c>
      <c r="T384" s="115">
        <f t="shared" si="156"/>
        <v>218958.20165861669</v>
      </c>
      <c r="U384" s="115">
        <f t="shared" si="157"/>
        <v>1</v>
      </c>
      <c r="V384" s="115">
        <f t="shared" si="158"/>
        <v>0</v>
      </c>
      <c r="W384" s="115">
        <f t="shared" si="159"/>
        <v>1</v>
      </c>
      <c r="X384" s="115">
        <f t="shared" si="160"/>
        <v>1</v>
      </c>
      <c r="Y384" s="115">
        <f t="shared" si="161"/>
        <v>0</v>
      </c>
      <c r="Z384" s="115">
        <f t="shared" si="162"/>
        <v>1</v>
      </c>
      <c r="AA384" s="115">
        <f t="shared" si="139"/>
        <v>7.9805119013103598E-5</v>
      </c>
      <c r="AB384" s="115">
        <f t="shared" si="163"/>
        <v>0</v>
      </c>
      <c r="AC384" s="115">
        <f t="shared" si="164"/>
        <v>0</v>
      </c>
    </row>
    <row r="385" spans="2:29" s="105" customFormat="1">
      <c r="B385" s="106">
        <f t="shared" si="140"/>
        <v>-0.3400000000000607</v>
      </c>
      <c r="C385" s="115">
        <f t="shared" si="141"/>
        <v>0.45708818961481112</v>
      </c>
      <c r="D385" s="115">
        <f t="shared" si="142"/>
        <v>130705.40914980022</v>
      </c>
      <c r="E385" s="115">
        <f t="shared" si="143"/>
        <v>1</v>
      </c>
      <c r="F385" s="115">
        <f t="shared" si="144"/>
        <v>1</v>
      </c>
      <c r="G385" s="115">
        <f t="shared" si="145"/>
        <v>128758.55117639566</v>
      </c>
      <c r="H385" s="115">
        <f t="shared" si="146"/>
        <v>1</v>
      </c>
      <c r="I385" s="115">
        <f t="shared" si="147"/>
        <v>1</v>
      </c>
      <c r="J385" s="115">
        <f t="shared" si="148"/>
        <v>4.2477541228050719E-5</v>
      </c>
      <c r="K385" s="115">
        <f t="shared" si="149"/>
        <v>0</v>
      </c>
      <c r="L385" s="115">
        <f t="shared" si="150"/>
        <v>0</v>
      </c>
      <c r="M385" s="111"/>
      <c r="N385" s="123">
        <f t="shared" si="138"/>
        <v>2.8719697970730982</v>
      </c>
      <c r="O385" s="115">
        <f t="shared" si="151"/>
        <v>228040.16935235329</v>
      </c>
      <c r="P385" s="115">
        <f t="shared" si="152"/>
        <v>1</v>
      </c>
      <c r="Q385" s="115">
        <f t="shared" si="153"/>
        <v>1</v>
      </c>
      <c r="R385" s="115">
        <f t="shared" si="154"/>
        <v>179484.94872102072</v>
      </c>
      <c r="S385" s="115">
        <f t="shared" si="155"/>
        <v>131934.45696168605</v>
      </c>
      <c r="T385" s="115">
        <f t="shared" si="156"/>
        <v>222758.94538976977</v>
      </c>
      <c r="U385" s="115">
        <f t="shared" si="157"/>
        <v>1</v>
      </c>
      <c r="V385" s="115">
        <f t="shared" si="158"/>
        <v>0</v>
      </c>
      <c r="W385" s="115">
        <f t="shared" si="159"/>
        <v>1</v>
      </c>
      <c r="X385" s="115">
        <f t="shared" si="160"/>
        <v>1</v>
      </c>
      <c r="Y385" s="115">
        <f t="shared" si="161"/>
        <v>0</v>
      </c>
      <c r="Z385" s="115">
        <f t="shared" si="162"/>
        <v>1</v>
      </c>
      <c r="AA385" s="115">
        <f t="shared" si="139"/>
        <v>1.0355508145779486E-4</v>
      </c>
      <c r="AB385" s="115">
        <f t="shared" si="163"/>
        <v>0</v>
      </c>
      <c r="AC385" s="115">
        <f t="shared" si="164"/>
        <v>0</v>
      </c>
    </row>
    <row r="386" spans="2:29" s="105" customFormat="1">
      <c r="B386" s="106">
        <f t="shared" si="140"/>
        <v>-0.32000000000006068</v>
      </c>
      <c r="C386" s="115">
        <f t="shared" si="141"/>
        <v>0.47863009232257148</v>
      </c>
      <c r="D386" s="115">
        <f t="shared" si="142"/>
        <v>127930.77907515071</v>
      </c>
      <c r="E386" s="115">
        <f t="shared" si="143"/>
        <v>1</v>
      </c>
      <c r="F386" s="115">
        <f t="shared" si="144"/>
        <v>1</v>
      </c>
      <c r="G386" s="115">
        <f t="shared" si="145"/>
        <v>126563.19061312485</v>
      </c>
      <c r="H386" s="115">
        <f t="shared" si="146"/>
        <v>1</v>
      </c>
      <c r="I386" s="115">
        <f t="shared" si="147"/>
        <v>1</v>
      </c>
      <c r="J386" s="115">
        <f t="shared" si="148"/>
        <v>2.1786769514970876E-5</v>
      </c>
      <c r="K386" s="115">
        <f t="shared" si="149"/>
        <v>0</v>
      </c>
      <c r="L386" s="115">
        <f t="shared" si="150"/>
        <v>0</v>
      </c>
      <c r="M386" s="111"/>
      <c r="N386" s="123">
        <f t="shared" si="138"/>
        <v>3.0073215636551898</v>
      </c>
      <c r="O386" s="115">
        <f t="shared" si="151"/>
        <v>232648.07752157503</v>
      </c>
      <c r="P386" s="115">
        <f t="shared" si="152"/>
        <v>1</v>
      </c>
      <c r="Q386" s="115">
        <f t="shared" si="153"/>
        <v>1</v>
      </c>
      <c r="R386" s="115">
        <f t="shared" si="154"/>
        <v>182479.58959665438</v>
      </c>
      <c r="S386" s="115">
        <f t="shared" si="155"/>
        <v>134514.4096052119</v>
      </c>
      <c r="T386" s="115">
        <f t="shared" si="156"/>
        <v>226700.08162945628</v>
      </c>
      <c r="U386" s="115">
        <f t="shared" si="157"/>
        <v>1</v>
      </c>
      <c r="V386" s="115">
        <f t="shared" si="158"/>
        <v>0</v>
      </c>
      <c r="W386" s="115">
        <f t="shared" si="159"/>
        <v>1</v>
      </c>
      <c r="X386" s="115">
        <f t="shared" si="160"/>
        <v>1</v>
      </c>
      <c r="Y386" s="115">
        <f t="shared" si="161"/>
        <v>0</v>
      </c>
      <c r="Z386" s="115">
        <f t="shared" si="162"/>
        <v>1</v>
      </c>
      <c r="AA386" s="115">
        <f t="shared" si="139"/>
        <v>1.2651281593217063E-4</v>
      </c>
      <c r="AB386" s="115">
        <f t="shared" si="163"/>
        <v>0</v>
      </c>
      <c r="AC386" s="115">
        <f t="shared" si="164"/>
        <v>0</v>
      </c>
    </row>
    <row r="387" spans="2:29" s="105" customFormat="1">
      <c r="B387" s="106">
        <f t="shared" si="140"/>
        <v>-0.30000000000006066</v>
      </c>
      <c r="C387" s="115">
        <f t="shared" si="141"/>
        <v>0.50118723362720219</v>
      </c>
      <c r="D387" s="115">
        <f t="shared" si="142"/>
        <v>125210.53660160872</v>
      </c>
      <c r="E387" s="115">
        <f t="shared" si="143"/>
        <v>1</v>
      </c>
      <c r="F387" s="115">
        <f t="shared" si="144"/>
        <v>1</v>
      </c>
      <c r="G387" s="115">
        <f t="shared" si="145"/>
        <v>124421.16428482787</v>
      </c>
      <c r="H387" s="115">
        <f t="shared" si="146"/>
        <v>1</v>
      </c>
      <c r="I387" s="115">
        <f t="shared" si="147"/>
        <v>1</v>
      </c>
      <c r="J387" s="115">
        <f t="shared" si="148"/>
        <v>7.5438982240268961E-6</v>
      </c>
      <c r="K387" s="115">
        <f t="shared" si="149"/>
        <v>0</v>
      </c>
      <c r="L387" s="115">
        <f t="shared" si="150"/>
        <v>0</v>
      </c>
      <c r="M387" s="111"/>
      <c r="N387" s="123">
        <f t="shared" si="138"/>
        <v>3.1490522624724195</v>
      </c>
      <c r="O387" s="115">
        <f t="shared" si="151"/>
        <v>237333.22392650548</v>
      </c>
      <c r="P387" s="115">
        <f t="shared" si="152"/>
        <v>1</v>
      </c>
      <c r="Q387" s="115">
        <f t="shared" si="153"/>
        <v>1</v>
      </c>
      <c r="R387" s="115">
        <f t="shared" si="154"/>
        <v>185566.67510771623</v>
      </c>
      <c r="S387" s="115">
        <f t="shared" si="155"/>
        <v>137223.29591275036</v>
      </c>
      <c r="T387" s="115">
        <f t="shared" si="156"/>
        <v>230792.59921343008</v>
      </c>
      <c r="U387" s="115">
        <f t="shared" si="157"/>
        <v>1</v>
      </c>
      <c r="V387" s="115">
        <f t="shared" si="158"/>
        <v>0</v>
      </c>
      <c r="W387" s="115">
        <f t="shared" si="159"/>
        <v>1</v>
      </c>
      <c r="X387" s="115">
        <f t="shared" si="160"/>
        <v>1</v>
      </c>
      <c r="Y387" s="115">
        <f t="shared" si="161"/>
        <v>0</v>
      </c>
      <c r="Z387" s="115">
        <f t="shared" si="162"/>
        <v>1</v>
      </c>
      <c r="AA387" s="115">
        <f t="shared" si="139"/>
        <v>1.4729852697247176E-4</v>
      </c>
      <c r="AB387" s="115">
        <f t="shared" si="163"/>
        <v>0</v>
      </c>
      <c r="AC387" s="115">
        <f t="shared" si="164"/>
        <v>0</v>
      </c>
    </row>
    <row r="388" spans="2:29" s="105" customFormat="1">
      <c r="B388" s="106">
        <f t="shared" si="140"/>
        <v>-0.28000000000006064</v>
      </c>
      <c r="C388" s="115">
        <f t="shared" si="141"/>
        <v>0.52480746024969926</v>
      </c>
      <c r="D388" s="115">
        <f t="shared" si="142"/>
        <v>122543.8701816906</v>
      </c>
      <c r="E388" s="115">
        <f t="shared" si="143"/>
        <v>1</v>
      </c>
      <c r="F388" s="115">
        <f t="shared" si="144"/>
        <v>1</v>
      </c>
      <c r="G388" s="115">
        <f t="shared" si="145"/>
        <v>122322.34176464657</v>
      </c>
      <c r="H388" s="115">
        <f t="shared" si="146"/>
        <v>1</v>
      </c>
      <c r="I388" s="115">
        <f t="shared" si="147"/>
        <v>1</v>
      </c>
      <c r="J388" s="115">
        <f t="shared" si="148"/>
        <v>6.1749012079473424E-7</v>
      </c>
      <c r="K388" s="115">
        <f t="shared" si="149"/>
        <v>0</v>
      </c>
      <c r="L388" s="115">
        <f t="shared" si="150"/>
        <v>0</v>
      </c>
      <c r="M388" s="111"/>
      <c r="N388" s="123">
        <f t="shared" si="138"/>
        <v>3.2974625233391452</v>
      </c>
      <c r="O388" s="115">
        <f t="shared" si="151"/>
        <v>242096.31735210761</v>
      </c>
      <c r="P388" s="115">
        <f t="shared" si="152"/>
        <v>1</v>
      </c>
      <c r="Q388" s="115">
        <f t="shared" si="153"/>
        <v>1</v>
      </c>
      <c r="R388" s="115">
        <f t="shared" si="154"/>
        <v>188759.82129134666</v>
      </c>
      <c r="S388" s="115">
        <f t="shared" si="155"/>
        <v>140059.66596912564</v>
      </c>
      <c r="T388" s="115">
        <f t="shared" si="156"/>
        <v>235046.76165674816</v>
      </c>
      <c r="U388" s="115">
        <f t="shared" si="157"/>
        <v>1</v>
      </c>
      <c r="V388" s="115">
        <f t="shared" si="158"/>
        <v>0</v>
      </c>
      <c r="W388" s="115">
        <f t="shared" si="159"/>
        <v>1</v>
      </c>
      <c r="X388" s="115">
        <f t="shared" si="160"/>
        <v>1</v>
      </c>
      <c r="Y388" s="115">
        <f t="shared" si="161"/>
        <v>0</v>
      </c>
      <c r="Z388" s="115">
        <f t="shared" si="162"/>
        <v>1</v>
      </c>
      <c r="AA388" s="115">
        <f t="shared" si="139"/>
        <v>1.6470927473033879E-4</v>
      </c>
      <c r="AB388" s="115">
        <f t="shared" si="163"/>
        <v>0</v>
      </c>
      <c r="AC388" s="115">
        <f t="shared" si="164"/>
        <v>0</v>
      </c>
    </row>
    <row r="389" spans="2:29" s="105" customFormat="1">
      <c r="B389" s="106">
        <f t="shared" si="140"/>
        <v>-0.26000000000006063</v>
      </c>
      <c r="C389" s="115">
        <f t="shared" si="141"/>
        <v>0.5495408738575478</v>
      </c>
      <c r="D389" s="115">
        <f t="shared" si="142"/>
        <v>119929.97114903417</v>
      </c>
      <c r="E389" s="115">
        <f t="shared" si="143"/>
        <v>1</v>
      </c>
      <c r="F389" s="115">
        <f t="shared" si="144"/>
        <v>1</v>
      </c>
      <c r="G389" s="115">
        <f t="shared" si="145"/>
        <v>120257.16565885884</v>
      </c>
      <c r="H389" s="115">
        <f t="shared" si="146"/>
        <v>1</v>
      </c>
      <c r="I389" s="115">
        <f t="shared" si="147"/>
        <v>1</v>
      </c>
      <c r="J389" s="115">
        <f t="shared" si="148"/>
        <v>1.4000439738325894E-6</v>
      </c>
      <c r="K389" s="115">
        <f t="shared" si="149"/>
        <v>0</v>
      </c>
      <c r="L389" s="115">
        <f t="shared" si="150"/>
        <v>0</v>
      </c>
      <c r="M389" s="111"/>
      <c r="N389" s="123">
        <f t="shared" si="138"/>
        <v>3.4528671443163748</v>
      </c>
      <c r="O389" s="115">
        <f t="shared" si="151"/>
        <v>246938.05571832994</v>
      </c>
      <c r="P389" s="115">
        <f t="shared" si="152"/>
        <v>1</v>
      </c>
      <c r="Q389" s="115">
        <f t="shared" si="153"/>
        <v>1</v>
      </c>
      <c r="R389" s="115">
        <f t="shared" si="154"/>
        <v>192072.69876667534</v>
      </c>
      <c r="S389" s="115">
        <f t="shared" si="155"/>
        <v>143020.59088850813</v>
      </c>
      <c r="T389" s="115">
        <f t="shared" si="156"/>
        <v>239471.94205086329</v>
      </c>
      <c r="U389" s="115">
        <f t="shared" si="157"/>
        <v>1</v>
      </c>
      <c r="V389" s="115">
        <f t="shared" si="158"/>
        <v>0</v>
      </c>
      <c r="W389" s="115">
        <f t="shared" si="159"/>
        <v>1</v>
      </c>
      <c r="X389" s="115">
        <f t="shared" si="160"/>
        <v>1</v>
      </c>
      <c r="Y389" s="115">
        <f t="shared" si="161"/>
        <v>0</v>
      </c>
      <c r="Z389" s="115">
        <f t="shared" si="162"/>
        <v>1</v>
      </c>
      <c r="AA389" s="115">
        <f t="shared" si="139"/>
        <v>1.7777923975953715E-4</v>
      </c>
      <c r="AB389" s="115">
        <f t="shared" si="163"/>
        <v>0</v>
      </c>
      <c r="AC389" s="115">
        <f t="shared" si="164"/>
        <v>0</v>
      </c>
    </row>
    <row r="390" spans="2:29" s="105" customFormat="1">
      <c r="B390" s="106">
        <f t="shared" si="140"/>
        <v>-0.24000000000006064</v>
      </c>
      <c r="C390" s="115">
        <f t="shared" si="141"/>
        <v>0.57543993733707655</v>
      </c>
      <c r="D390" s="115">
        <f t="shared" si="142"/>
        <v>117368.03403813683</v>
      </c>
      <c r="E390" s="115">
        <f t="shared" si="143"/>
        <v>1</v>
      </c>
      <c r="F390" s="115">
        <f t="shared" si="144"/>
        <v>1</v>
      </c>
      <c r="G390" s="115">
        <f t="shared" si="145"/>
        <v>118216.80000590427</v>
      </c>
      <c r="H390" s="115">
        <f t="shared" si="146"/>
        <v>1</v>
      </c>
      <c r="I390" s="115">
        <f t="shared" si="147"/>
        <v>1</v>
      </c>
      <c r="J390" s="115">
        <f t="shared" si="148"/>
        <v>9.7929520848199867E-6</v>
      </c>
      <c r="K390" s="115">
        <f t="shared" si="149"/>
        <v>0</v>
      </c>
      <c r="L390" s="115">
        <f t="shared" si="150"/>
        <v>0</v>
      </c>
      <c r="M390" s="111"/>
      <c r="N390" s="123">
        <f t="shared" si="138"/>
        <v>3.6155957594406614</v>
      </c>
      <c r="O390" s="115">
        <f t="shared" si="151"/>
        <v>251859.1255588482</v>
      </c>
      <c r="P390" s="115">
        <f t="shared" si="152"/>
        <v>1</v>
      </c>
      <c r="Q390" s="115">
        <f t="shared" si="153"/>
        <v>1</v>
      </c>
      <c r="R390" s="115">
        <f t="shared" si="154"/>
        <v>195518.88476867005</v>
      </c>
      <c r="S390" s="115">
        <f t="shared" si="155"/>
        <v>146101.61940822995</v>
      </c>
      <c r="T390" s="115">
        <f t="shared" si="156"/>
        <v>244076.45829717326</v>
      </c>
      <c r="U390" s="115">
        <f t="shared" si="157"/>
        <v>1</v>
      </c>
      <c r="V390" s="115">
        <f t="shared" si="158"/>
        <v>0</v>
      </c>
      <c r="W390" s="115">
        <f t="shared" si="159"/>
        <v>1</v>
      </c>
      <c r="X390" s="115">
        <f t="shared" si="160"/>
        <v>1</v>
      </c>
      <c r="Y390" s="115">
        <f t="shared" si="161"/>
        <v>0</v>
      </c>
      <c r="Z390" s="115">
        <f t="shared" si="162"/>
        <v>1</v>
      </c>
      <c r="AA390" s="115">
        <f t="shared" si="139"/>
        <v>1.8582592722251161E-4</v>
      </c>
      <c r="AB390" s="115">
        <f t="shared" si="163"/>
        <v>0</v>
      </c>
      <c r="AC390" s="115">
        <f t="shared" si="164"/>
        <v>0</v>
      </c>
    </row>
    <row r="391" spans="2:29" s="105" customFormat="1">
      <c r="B391" s="106">
        <f t="shared" si="140"/>
        <v>-0.22000000000006065</v>
      </c>
      <c r="C391" s="115">
        <f t="shared" si="141"/>
        <v>0.60255958607427362</v>
      </c>
      <c r="D391" s="115">
        <f t="shared" si="142"/>
        <v>114857.25689412728</v>
      </c>
      <c r="E391" s="115">
        <f t="shared" si="143"/>
        <v>1</v>
      </c>
      <c r="F391" s="115">
        <f t="shared" si="144"/>
        <v>1</v>
      </c>
      <c r="G391" s="115">
        <f t="shared" si="145"/>
        <v>116193.2539257375</v>
      </c>
      <c r="H391" s="115">
        <f t="shared" si="146"/>
        <v>1</v>
      </c>
      <c r="I391" s="115">
        <f t="shared" si="147"/>
        <v>1</v>
      </c>
      <c r="J391" s="115">
        <f t="shared" si="148"/>
        <v>2.522524626352025E-5</v>
      </c>
      <c r="K391" s="115">
        <f t="shared" si="149"/>
        <v>0</v>
      </c>
      <c r="L391" s="115">
        <f t="shared" si="150"/>
        <v>0</v>
      </c>
      <c r="M391" s="111"/>
      <c r="N391" s="123">
        <f t="shared" si="138"/>
        <v>3.785993537922089</v>
      </c>
      <c r="O391" s="115">
        <f t="shared" si="151"/>
        <v>256860.20149971035</v>
      </c>
      <c r="P391" s="115">
        <f t="shared" si="152"/>
        <v>1</v>
      </c>
      <c r="Q391" s="115">
        <f t="shared" si="153"/>
        <v>1</v>
      </c>
      <c r="R391" s="115">
        <f t="shared" si="154"/>
        <v>199111.7032382949</v>
      </c>
      <c r="S391" s="115">
        <f t="shared" si="155"/>
        <v>149296.74401846624</v>
      </c>
      <c r="T391" s="115">
        <f t="shared" si="156"/>
        <v>248867.41076519087</v>
      </c>
      <c r="U391" s="115">
        <f t="shared" si="157"/>
        <v>1</v>
      </c>
      <c r="V391" s="115">
        <f t="shared" si="158"/>
        <v>0</v>
      </c>
      <c r="W391" s="115">
        <f t="shared" si="159"/>
        <v>1</v>
      </c>
      <c r="X391" s="115">
        <f t="shared" si="160"/>
        <v>1</v>
      </c>
      <c r="Y391" s="115">
        <f t="shared" si="161"/>
        <v>0</v>
      </c>
      <c r="Z391" s="115">
        <f t="shared" si="162"/>
        <v>1</v>
      </c>
      <c r="AA391" s="115">
        <f t="shared" si="139"/>
        <v>1.8847966177352416E-4</v>
      </c>
      <c r="AB391" s="115">
        <f t="shared" si="163"/>
        <v>0</v>
      </c>
      <c r="AC391" s="115">
        <f t="shared" si="164"/>
        <v>0</v>
      </c>
    </row>
    <row r="392" spans="2:29" s="105" customFormat="1">
      <c r="B392" s="106">
        <f t="shared" si="140"/>
        <v>-0.20000000000006066</v>
      </c>
      <c r="C392" s="115">
        <f t="shared" si="141"/>
        <v>0.6309573444801051</v>
      </c>
      <c r="D392" s="115">
        <f t="shared" si="142"/>
        <v>112396.84157252226</v>
      </c>
      <c r="E392" s="115">
        <f t="shared" si="143"/>
        <v>1</v>
      </c>
      <c r="F392" s="115">
        <f t="shared" si="144"/>
        <v>1</v>
      </c>
      <c r="G392" s="115">
        <f t="shared" si="145"/>
        <v>114179.47792706023</v>
      </c>
      <c r="H392" s="115">
        <f t="shared" si="146"/>
        <v>1</v>
      </c>
      <c r="I392" s="115">
        <f t="shared" si="147"/>
        <v>1</v>
      </c>
      <c r="J392" s="115">
        <f t="shared" si="148"/>
        <v>4.6702810783399384E-5</v>
      </c>
      <c r="K392" s="115">
        <f t="shared" si="149"/>
        <v>0</v>
      </c>
      <c r="L392" s="115">
        <f t="shared" si="150"/>
        <v>0</v>
      </c>
      <c r="M392" s="111"/>
      <c r="N392" s="123">
        <f t="shared" si="138"/>
        <v>3.964421916294445</v>
      </c>
      <c r="O392" s="115">
        <f t="shared" si="151"/>
        <v>261941.94573839637</v>
      </c>
      <c r="P392" s="115">
        <f t="shared" si="152"/>
        <v>1</v>
      </c>
      <c r="Q392" s="115">
        <f t="shared" si="153"/>
        <v>1</v>
      </c>
      <c r="R392" s="115">
        <f t="shared" si="154"/>
        <v>202864.05203864246</v>
      </c>
      <c r="S392" s="115">
        <f t="shared" si="155"/>
        <v>152598.37936102366</v>
      </c>
      <c r="T392" s="115">
        <f t="shared" si="156"/>
        <v>253850.52490225015</v>
      </c>
      <c r="U392" s="115">
        <f t="shared" si="157"/>
        <v>1</v>
      </c>
      <c r="V392" s="115">
        <f t="shared" si="158"/>
        <v>0</v>
      </c>
      <c r="W392" s="115">
        <f t="shared" si="159"/>
        <v>1</v>
      </c>
      <c r="X392" s="115">
        <f t="shared" si="160"/>
        <v>1</v>
      </c>
      <c r="Y392" s="115">
        <f t="shared" si="161"/>
        <v>0</v>
      </c>
      <c r="Z392" s="115">
        <f t="shared" si="162"/>
        <v>1</v>
      </c>
      <c r="AA392" s="115">
        <f t="shared" si="139"/>
        <v>1.8569467730837307E-4</v>
      </c>
      <c r="AB392" s="115">
        <f t="shared" si="163"/>
        <v>0</v>
      </c>
      <c r="AC392" s="115">
        <f t="shared" si="164"/>
        <v>0</v>
      </c>
    </row>
    <row r="393" spans="2:29" s="105" customFormat="1">
      <c r="B393" s="106">
        <f t="shared" si="140"/>
        <v>-0.18000000000006067</v>
      </c>
      <c r="C393" s="115">
        <f t="shared" si="141"/>
        <v>0.66069344800750374</v>
      </c>
      <c r="D393" s="115">
        <f t="shared" si="142"/>
        <v>109985.99402892914</v>
      </c>
      <c r="E393" s="115">
        <f t="shared" si="143"/>
        <v>1</v>
      </c>
      <c r="F393" s="115">
        <f t="shared" si="144"/>
        <v>1</v>
      </c>
      <c r="G393" s="115">
        <f t="shared" si="145"/>
        <v>112169.43151172456</v>
      </c>
      <c r="H393" s="115">
        <f t="shared" si="146"/>
        <v>1</v>
      </c>
      <c r="I393" s="115">
        <f t="shared" si="147"/>
        <v>1</v>
      </c>
      <c r="J393" s="115">
        <f t="shared" si="148"/>
        <v>7.2882667223057632E-5</v>
      </c>
      <c r="K393" s="115">
        <f t="shared" si="149"/>
        <v>0</v>
      </c>
      <c r="L393" s="115">
        <f t="shared" si="150"/>
        <v>0</v>
      </c>
      <c r="M393" s="111"/>
      <c r="N393" s="123">
        <f t="shared" si="138"/>
        <v>4.1512593650705671</v>
      </c>
      <c r="O393" s="115">
        <f t="shared" si="151"/>
        <v>267105.0075238244</v>
      </c>
      <c r="P393" s="115">
        <f t="shared" si="152"/>
        <v>1</v>
      </c>
      <c r="Q393" s="115">
        <f t="shared" si="153"/>
        <v>1</v>
      </c>
      <c r="R393" s="115">
        <f t="shared" si="154"/>
        <v>206788.21692259164</v>
      </c>
      <c r="S393" s="115">
        <f t="shared" si="155"/>
        <v>155997.35623843895</v>
      </c>
      <c r="T393" s="115">
        <f t="shared" si="156"/>
        <v>259030.00175926965</v>
      </c>
      <c r="U393" s="115">
        <f t="shared" si="157"/>
        <v>1</v>
      </c>
      <c r="V393" s="115">
        <f t="shared" si="158"/>
        <v>0</v>
      </c>
      <c r="W393" s="115">
        <f t="shared" si="159"/>
        <v>1</v>
      </c>
      <c r="X393" s="115">
        <f t="shared" si="160"/>
        <v>1</v>
      </c>
      <c r="Y393" s="115">
        <f t="shared" si="161"/>
        <v>0</v>
      </c>
      <c r="Z393" s="115">
        <f t="shared" si="162"/>
        <v>1</v>
      </c>
      <c r="AA393" s="115">
        <f t="shared" si="139"/>
        <v>1.7774119720377445E-4</v>
      </c>
      <c r="AB393" s="115">
        <f t="shared" si="163"/>
        <v>0</v>
      </c>
      <c r="AC393" s="115">
        <f t="shared" si="164"/>
        <v>0</v>
      </c>
    </row>
    <row r="394" spans="2:29" s="105" customFormat="1">
      <c r="B394" s="106">
        <f t="shared" si="140"/>
        <v>-0.16000000000006068</v>
      </c>
      <c r="C394" s="115">
        <f t="shared" si="141"/>
        <v>0.69183097091883983</v>
      </c>
      <c r="D394" s="115">
        <f t="shared" si="142"/>
        <v>107623.92459867249</v>
      </c>
      <c r="E394" s="115">
        <f t="shared" si="143"/>
        <v>1</v>
      </c>
      <c r="F394" s="115">
        <f t="shared" si="144"/>
        <v>1</v>
      </c>
      <c r="G394" s="115">
        <f t="shared" si="145"/>
        <v>110158.12199031436</v>
      </c>
      <c r="H394" s="115">
        <f t="shared" si="146"/>
        <v>1</v>
      </c>
      <c r="I394" s="115">
        <f t="shared" si="147"/>
        <v>1</v>
      </c>
      <c r="J394" s="115">
        <f t="shared" si="148"/>
        <v>1.0216556706057292E-4</v>
      </c>
      <c r="K394" s="115">
        <f t="shared" si="149"/>
        <v>0</v>
      </c>
      <c r="L394" s="115">
        <f t="shared" si="150"/>
        <v>0</v>
      </c>
      <c r="M394" s="111"/>
      <c r="N394" s="123">
        <f t="shared" si="138"/>
        <v>4.3469021915290424</v>
      </c>
      <c r="O394" s="115">
        <f t="shared" si="151"/>
        <v>272350.02263780555</v>
      </c>
      <c r="P394" s="115">
        <f t="shared" si="152"/>
        <v>1</v>
      </c>
      <c r="Q394" s="115">
        <f t="shared" si="153"/>
        <v>1</v>
      </c>
      <c r="R394" s="115">
        <f t="shared" si="154"/>
        <v>210895.67262072943</v>
      </c>
      <c r="S394" s="115">
        <f t="shared" si="155"/>
        <v>159482.93509003197</v>
      </c>
      <c r="T394" s="115">
        <f t="shared" si="156"/>
        <v>264408.37981251889</v>
      </c>
      <c r="U394" s="115">
        <f t="shared" si="157"/>
        <v>1</v>
      </c>
      <c r="V394" s="115">
        <f t="shared" si="158"/>
        <v>0</v>
      </c>
      <c r="W394" s="115">
        <f t="shared" si="159"/>
        <v>1</v>
      </c>
      <c r="X394" s="115">
        <f t="shared" si="160"/>
        <v>1</v>
      </c>
      <c r="Y394" s="115">
        <f t="shared" si="161"/>
        <v>0</v>
      </c>
      <c r="Z394" s="115">
        <f t="shared" si="162"/>
        <v>1</v>
      </c>
      <c r="AA394" s="115">
        <f t="shared" si="139"/>
        <v>1.6517906324978207E-4</v>
      </c>
      <c r="AB394" s="115">
        <f t="shared" si="163"/>
        <v>0</v>
      </c>
      <c r="AC394" s="115">
        <f t="shared" si="164"/>
        <v>0</v>
      </c>
    </row>
    <row r="395" spans="2:29" s="105" customFormat="1">
      <c r="B395" s="106">
        <f t="shared" si="140"/>
        <v>-0.14000000000006069</v>
      </c>
      <c r="C395" s="115">
        <f t="shared" si="141"/>
        <v>0.72443596007488886</v>
      </c>
      <c r="D395" s="115">
        <f t="shared" si="142"/>
        <v>105309.84826632944</v>
      </c>
      <c r="E395" s="115">
        <f t="shared" si="143"/>
        <v>1</v>
      </c>
      <c r="F395" s="115">
        <f t="shared" si="144"/>
        <v>1</v>
      </c>
      <c r="G395" s="115">
        <f t="shared" si="145"/>
        <v>108141.61565643498</v>
      </c>
      <c r="H395" s="115">
        <f t="shared" si="146"/>
        <v>1</v>
      </c>
      <c r="I395" s="115">
        <f t="shared" si="147"/>
        <v>1</v>
      </c>
      <c r="J395" s="115">
        <f t="shared" si="148"/>
        <v>1.3279950388968721E-4</v>
      </c>
      <c r="K395" s="115">
        <f t="shared" si="149"/>
        <v>0</v>
      </c>
      <c r="L395" s="115">
        <f t="shared" si="150"/>
        <v>0</v>
      </c>
      <c r="M395" s="111"/>
      <c r="N395" s="123">
        <f t="shared" si="138"/>
        <v>4.5517653803350786</v>
      </c>
      <c r="O395" s="115">
        <f t="shared" si="151"/>
        <v>277677.61287849897</v>
      </c>
      <c r="P395" s="115">
        <f t="shared" si="152"/>
        <v>1</v>
      </c>
      <c r="Q395" s="115">
        <f t="shared" si="153"/>
        <v>1</v>
      </c>
      <c r="R395" s="115">
        <f t="shared" si="154"/>
        <v>215196.87234224594</v>
      </c>
      <c r="S395" s="115">
        <f t="shared" si="155"/>
        <v>163042.84316641028</v>
      </c>
      <c r="T395" s="115">
        <f t="shared" si="156"/>
        <v>269986.41183154302</v>
      </c>
      <c r="U395" s="115">
        <f t="shared" si="157"/>
        <v>1</v>
      </c>
      <c r="V395" s="115">
        <f t="shared" si="158"/>
        <v>0</v>
      </c>
      <c r="W395" s="115">
        <f t="shared" si="159"/>
        <v>1</v>
      </c>
      <c r="X395" s="115">
        <f t="shared" si="160"/>
        <v>1</v>
      </c>
      <c r="Y395" s="115">
        <f t="shared" si="161"/>
        <v>0</v>
      </c>
      <c r="Z395" s="115">
        <f t="shared" si="162"/>
        <v>1</v>
      </c>
      <c r="AA395" s="115">
        <f t="shared" si="139"/>
        <v>1.4881462746576832E-4</v>
      </c>
      <c r="AB395" s="115">
        <f t="shared" si="163"/>
        <v>0</v>
      </c>
      <c r="AC395" s="115">
        <f t="shared" si="164"/>
        <v>0</v>
      </c>
    </row>
    <row r="396" spans="2:29" s="105" customFormat="1">
      <c r="B396" s="106">
        <f t="shared" si="140"/>
        <v>-0.12000000000006068</v>
      </c>
      <c r="C396" s="115">
        <f t="shared" si="141"/>
        <v>0.75857757502907774</v>
      </c>
      <c r="D396" s="115">
        <f t="shared" si="142"/>
        <v>103042.98492517986</v>
      </c>
      <c r="E396" s="115">
        <f t="shared" si="143"/>
        <v>1</v>
      </c>
      <c r="F396" s="115">
        <f t="shared" si="144"/>
        <v>1</v>
      </c>
      <c r="G396" s="115">
        <f t="shared" si="145"/>
        <v>106117.02357674448</v>
      </c>
      <c r="H396" s="115">
        <f t="shared" si="146"/>
        <v>1</v>
      </c>
      <c r="I396" s="115">
        <f t="shared" si="147"/>
        <v>1</v>
      </c>
      <c r="J396" s="115">
        <f t="shared" si="148"/>
        <v>1.629868270885224E-4</v>
      </c>
      <c r="K396" s="115">
        <f t="shared" si="149"/>
        <v>0</v>
      </c>
      <c r="L396" s="115">
        <f t="shared" si="150"/>
        <v>0</v>
      </c>
      <c r="M396" s="111"/>
      <c r="N396" s="123">
        <f t="shared" si="138"/>
        <v>4.7662834737786213</v>
      </c>
      <c r="O396" s="115">
        <f t="shared" si="151"/>
        <v>283088.38554639003</v>
      </c>
      <c r="P396" s="115">
        <f t="shared" si="152"/>
        <v>1</v>
      </c>
      <c r="Q396" s="115">
        <f t="shared" si="153"/>
        <v>1</v>
      </c>
      <c r="R396" s="115">
        <f t="shared" si="154"/>
        <v>219701.02806851148</v>
      </c>
      <c r="S396" s="115">
        <f t="shared" si="155"/>
        <v>166663.33981579967</v>
      </c>
      <c r="T396" s="115">
        <f t="shared" si="156"/>
        <v>275762.9608430356</v>
      </c>
      <c r="U396" s="115">
        <f t="shared" si="157"/>
        <v>1</v>
      </c>
      <c r="V396" s="115">
        <f t="shared" si="158"/>
        <v>0</v>
      </c>
      <c r="W396" s="115">
        <f t="shared" si="159"/>
        <v>1</v>
      </c>
      <c r="X396" s="115">
        <f t="shared" si="160"/>
        <v>1</v>
      </c>
      <c r="Y396" s="115">
        <f t="shared" si="161"/>
        <v>0</v>
      </c>
      <c r="Z396" s="115">
        <f t="shared" si="162"/>
        <v>1</v>
      </c>
      <c r="AA396" s="115">
        <f t="shared" si="139"/>
        <v>1.2964368852376372E-4</v>
      </c>
      <c r="AB396" s="115">
        <f t="shared" si="163"/>
        <v>0</v>
      </c>
      <c r="AC396" s="115">
        <f t="shared" si="164"/>
        <v>0</v>
      </c>
    </row>
    <row r="397" spans="2:29" s="105" customFormat="1">
      <c r="B397" s="106">
        <f t="shared" si="140"/>
        <v>-0.10000000000006068</v>
      </c>
      <c r="C397" s="115">
        <f t="shared" si="141"/>
        <v>0.79432823472417047</v>
      </c>
      <c r="D397" s="115">
        <f t="shared" si="142"/>
        <v>100822.55962658382</v>
      </c>
      <c r="E397" s="115">
        <f t="shared" si="143"/>
        <v>1</v>
      </c>
      <c r="F397" s="115">
        <f t="shared" si="144"/>
        <v>1</v>
      </c>
      <c r="G397" s="115">
        <f t="shared" si="145"/>
        <v>104082.46516546833</v>
      </c>
      <c r="H397" s="115">
        <f t="shared" si="146"/>
        <v>1</v>
      </c>
      <c r="I397" s="115">
        <f t="shared" si="147"/>
        <v>1</v>
      </c>
      <c r="J397" s="115">
        <f t="shared" si="148"/>
        <v>1.9098828049367059E-4</v>
      </c>
      <c r="K397" s="115">
        <f t="shared" si="149"/>
        <v>0</v>
      </c>
      <c r="L397" s="115">
        <f t="shared" si="150"/>
        <v>0</v>
      </c>
      <c r="M397" s="111"/>
      <c r="N397" s="123">
        <f t="shared" si="138"/>
        <v>4.9909114934968057</v>
      </c>
      <c r="O397" s="115">
        <f t="shared" si="151"/>
        <v>288582.93293333624</v>
      </c>
      <c r="P397" s="115">
        <f t="shared" si="152"/>
        <v>1</v>
      </c>
      <c r="Q397" s="115">
        <f t="shared" si="153"/>
        <v>1</v>
      </c>
      <c r="R397" s="115">
        <f t="shared" si="154"/>
        <v>224415.88523688214</v>
      </c>
      <c r="S397" s="115">
        <f t="shared" si="155"/>
        <v>170329.31423021926</v>
      </c>
      <c r="T397" s="115">
        <f t="shared" si="156"/>
        <v>281734.91944164503</v>
      </c>
      <c r="U397" s="115">
        <f t="shared" si="157"/>
        <v>1</v>
      </c>
      <c r="V397" s="115">
        <f t="shared" si="158"/>
        <v>0</v>
      </c>
      <c r="W397" s="115">
        <f t="shared" si="159"/>
        <v>1</v>
      </c>
      <c r="X397" s="115">
        <f t="shared" si="160"/>
        <v>1</v>
      </c>
      <c r="Y397" s="115">
        <f t="shared" si="161"/>
        <v>0</v>
      </c>
      <c r="Z397" s="115">
        <f t="shared" si="162"/>
        <v>1</v>
      </c>
      <c r="AA397" s="115">
        <f t="shared" si="139"/>
        <v>1.0878415483818658E-4</v>
      </c>
      <c r="AB397" s="115">
        <f t="shared" si="163"/>
        <v>0</v>
      </c>
      <c r="AC397" s="115">
        <f t="shared" si="164"/>
        <v>0</v>
      </c>
    </row>
    <row r="398" spans="2:29" s="105" customFormat="1">
      <c r="B398" s="106">
        <f t="shared" si="140"/>
        <v>-8.0000000000060675E-2</v>
      </c>
      <c r="C398" s="115">
        <f t="shared" si="141"/>
        <v>0.83176377110255484</v>
      </c>
      <c r="D398" s="115">
        <f t="shared" si="142"/>
        <v>98647.802819313321</v>
      </c>
      <c r="E398" s="115">
        <f t="shared" si="143"/>
        <v>1</v>
      </c>
      <c r="F398" s="115">
        <f t="shared" si="144"/>
        <v>1</v>
      </c>
      <c r="G398" s="115">
        <f t="shared" si="145"/>
        <v>102037.0133686249</v>
      </c>
      <c r="H398" s="115">
        <f t="shared" si="146"/>
        <v>1</v>
      </c>
      <c r="I398" s="115">
        <f t="shared" si="147"/>
        <v>1</v>
      </c>
      <c r="J398" s="115">
        <f t="shared" si="148"/>
        <v>2.1521833664857199E-4</v>
      </c>
      <c r="K398" s="115">
        <f t="shared" si="149"/>
        <v>0</v>
      </c>
      <c r="L398" s="115">
        <f t="shared" si="150"/>
        <v>0</v>
      </c>
      <c r="M398" s="111"/>
      <c r="N398" s="123">
        <f t="shared" si="138"/>
        <v>5.2261259056358567</v>
      </c>
      <c r="O398" s="115">
        <f t="shared" si="151"/>
        <v>294161.83181521716</v>
      </c>
      <c r="P398" s="115">
        <f t="shared" si="152"/>
        <v>1</v>
      </c>
      <c r="Q398" s="115">
        <f t="shared" si="153"/>
        <v>1</v>
      </c>
      <c r="R398" s="115">
        <f t="shared" si="154"/>
        <v>229347.49671163433</v>
      </c>
      <c r="S398" s="115">
        <f t="shared" si="155"/>
        <v>174024.41963464528</v>
      </c>
      <c r="T398" s="115">
        <f t="shared" si="156"/>
        <v>287897.15677142114</v>
      </c>
      <c r="U398" s="115">
        <f t="shared" si="157"/>
        <v>1</v>
      </c>
      <c r="V398" s="115">
        <f t="shared" si="158"/>
        <v>0</v>
      </c>
      <c r="W398" s="115">
        <f t="shared" si="159"/>
        <v>1</v>
      </c>
      <c r="X398" s="115">
        <f t="shared" si="160"/>
        <v>1</v>
      </c>
      <c r="Y398" s="115">
        <f t="shared" si="161"/>
        <v>0</v>
      </c>
      <c r="Z398" s="115">
        <f t="shared" si="162"/>
        <v>1</v>
      </c>
      <c r="AA398" s="115">
        <f t="shared" si="139"/>
        <v>8.7402781038637981E-5</v>
      </c>
      <c r="AB398" s="115">
        <f t="shared" si="163"/>
        <v>0</v>
      </c>
      <c r="AC398" s="115">
        <f t="shared" si="164"/>
        <v>0</v>
      </c>
    </row>
    <row r="399" spans="2:29" s="105" customFormat="1">
      <c r="B399" s="106">
        <f t="shared" si="140"/>
        <v>-6.0000000000060671E-2</v>
      </c>
      <c r="C399" s="115">
        <f t="shared" si="141"/>
        <v>0.87096358995595902</v>
      </c>
      <c r="D399" s="115">
        <f t="shared" si="142"/>
        <v>96517.950578879216</v>
      </c>
      <c r="E399" s="115">
        <f t="shared" si="143"/>
        <v>1</v>
      </c>
      <c r="F399" s="115">
        <f t="shared" si="144"/>
        <v>1</v>
      </c>
      <c r="G399" s="115">
        <f t="shared" si="145"/>
        <v>99980.625649238777</v>
      </c>
      <c r="H399" s="115">
        <f t="shared" si="146"/>
        <v>1</v>
      </c>
      <c r="I399" s="115">
        <f t="shared" si="147"/>
        <v>1</v>
      </c>
      <c r="J399" s="115">
        <f t="shared" si="148"/>
        <v>2.3432746727667498E-4</v>
      </c>
      <c r="K399" s="115">
        <f t="shared" si="149"/>
        <v>0</v>
      </c>
      <c r="L399" s="115">
        <f t="shared" si="150"/>
        <v>0</v>
      </c>
      <c r="M399" s="111"/>
      <c r="N399" s="123">
        <f t="shared" si="138"/>
        <v>5.4724256314996671</v>
      </c>
      <c r="O399" s="115">
        <f t="shared" si="151"/>
        <v>299825.64294873492</v>
      </c>
      <c r="P399" s="115">
        <f t="shared" si="152"/>
        <v>1</v>
      </c>
      <c r="Q399" s="115">
        <f t="shared" si="153"/>
        <v>1</v>
      </c>
      <c r="R399" s="115">
        <f t="shared" si="154"/>
        <v>234500.00225150867</v>
      </c>
      <c r="S399" s="115">
        <f t="shared" si="155"/>
        <v>177731.24719299219</v>
      </c>
      <c r="T399" s="115">
        <f t="shared" si="156"/>
        <v>294242.49741452042</v>
      </c>
      <c r="U399" s="115">
        <f t="shared" si="157"/>
        <v>1</v>
      </c>
      <c r="V399" s="115">
        <f t="shared" si="158"/>
        <v>0</v>
      </c>
      <c r="W399" s="115">
        <f t="shared" si="159"/>
        <v>1</v>
      </c>
      <c r="X399" s="115">
        <f t="shared" si="160"/>
        <v>1</v>
      </c>
      <c r="Y399" s="115">
        <f t="shared" si="161"/>
        <v>0</v>
      </c>
      <c r="Z399" s="115">
        <f t="shared" si="162"/>
        <v>1</v>
      </c>
      <c r="AA399" s="115">
        <f t="shared" si="139"/>
        <v>6.6640701649602391E-5</v>
      </c>
      <c r="AB399" s="115">
        <f t="shared" si="163"/>
        <v>0</v>
      </c>
      <c r="AC399" s="115">
        <f t="shared" si="164"/>
        <v>0</v>
      </c>
    </row>
    <row r="400" spans="2:29" s="105" customFormat="1">
      <c r="B400" s="106">
        <f t="shared" si="140"/>
        <v>-4.0000000000060668E-2</v>
      </c>
      <c r="C400" s="115">
        <f t="shared" si="141"/>
        <v>0.9120108393557822</v>
      </c>
      <c r="D400" s="115">
        <f t="shared" si="142"/>
        <v>94432.244826898968</v>
      </c>
      <c r="E400" s="115">
        <f t="shared" si="143"/>
        <v>1</v>
      </c>
      <c r="F400" s="115">
        <f t="shared" si="144"/>
        <v>1</v>
      </c>
      <c r="G400" s="115">
        <f t="shared" si="145"/>
        <v>97914.06503110037</v>
      </c>
      <c r="H400" s="115">
        <f t="shared" si="146"/>
        <v>1</v>
      </c>
      <c r="I400" s="115">
        <f t="shared" si="147"/>
        <v>1</v>
      </c>
      <c r="J400" s="115">
        <f t="shared" si="148"/>
        <v>2.4726831186691378E-4</v>
      </c>
      <c r="K400" s="115">
        <f t="shared" si="149"/>
        <v>0</v>
      </c>
      <c r="L400" s="115">
        <f t="shared" si="150"/>
        <v>0</v>
      </c>
      <c r="M400" s="111"/>
      <c r="N400" s="123">
        <f t="shared" si="138"/>
        <v>5.7303331058287723</v>
      </c>
      <c r="O400" s="115">
        <f t="shared" si="151"/>
        <v>305574.91057291464</v>
      </c>
      <c r="P400" s="115">
        <f t="shared" si="152"/>
        <v>1</v>
      </c>
      <c r="Q400" s="115">
        <f t="shared" si="153"/>
        <v>1</v>
      </c>
      <c r="R400" s="115">
        <f t="shared" si="154"/>
        <v>239875.42092181093</v>
      </c>
      <c r="S400" s="115">
        <f t="shared" si="155"/>
        <v>181431.54182016625</v>
      </c>
      <c r="T400" s="115">
        <f t="shared" si="156"/>
        <v>300761.73614617053</v>
      </c>
      <c r="U400" s="115">
        <f t="shared" si="157"/>
        <v>1</v>
      </c>
      <c r="V400" s="115">
        <f t="shared" si="158"/>
        <v>0</v>
      </c>
      <c r="W400" s="115">
        <f t="shared" si="159"/>
        <v>1</v>
      </c>
      <c r="X400" s="115">
        <f t="shared" si="160"/>
        <v>1</v>
      </c>
      <c r="Y400" s="115">
        <f t="shared" si="161"/>
        <v>0</v>
      </c>
      <c r="Z400" s="115">
        <f t="shared" si="162"/>
        <v>1</v>
      </c>
      <c r="AA400" s="115">
        <f t="shared" si="139"/>
        <v>4.7542544832155242E-5</v>
      </c>
      <c r="AB400" s="115">
        <f t="shared" si="163"/>
        <v>0</v>
      </c>
      <c r="AC400" s="115">
        <f t="shared" si="164"/>
        <v>0</v>
      </c>
    </row>
    <row r="401" spans="2:29" s="105" customFormat="1">
      <c r="B401" s="106">
        <f t="shared" si="140"/>
        <v>-2.0000000000060667E-2</v>
      </c>
      <c r="C401" s="115">
        <f t="shared" si="141"/>
        <v>0.95499258602130266</v>
      </c>
      <c r="D401" s="115">
        <f t="shared" si="142"/>
        <v>92389.933540573125</v>
      </c>
      <c r="E401" s="115">
        <f t="shared" si="143"/>
        <v>1</v>
      </c>
      <c r="F401" s="115">
        <f t="shared" si="144"/>
        <v>1</v>
      </c>
      <c r="G401" s="115">
        <f t="shared" si="145"/>
        <v>95838.815242510653</v>
      </c>
      <c r="H401" s="115">
        <f t="shared" si="146"/>
        <v>1</v>
      </c>
      <c r="I401" s="115">
        <f t="shared" si="147"/>
        <v>1</v>
      </c>
      <c r="J401" s="115">
        <f t="shared" si="148"/>
        <v>2.5334393756052033E-4</v>
      </c>
      <c r="K401" s="115">
        <f t="shared" si="149"/>
        <v>0</v>
      </c>
      <c r="L401" s="115">
        <f t="shared" si="150"/>
        <v>0</v>
      </c>
      <c r="M401" s="111"/>
      <c r="N401" s="123">
        <f t="shared" si="138"/>
        <v>6.0003953849544862</v>
      </c>
      <c r="O401" s="115">
        <f t="shared" si="151"/>
        <v>311410.16191584489</v>
      </c>
      <c r="P401" s="115">
        <f t="shared" si="152"/>
        <v>1</v>
      </c>
      <c r="Q401" s="115">
        <f t="shared" si="153"/>
        <v>1</v>
      </c>
      <c r="R401" s="115">
        <f t="shared" si="154"/>
        <v>245473.46495921345</v>
      </c>
      <c r="S401" s="115">
        <f t="shared" si="155"/>
        <v>185106.46062045768</v>
      </c>
      <c r="T401" s="115">
        <f t="shared" si="156"/>
        <v>307443.69201939279</v>
      </c>
      <c r="U401" s="115">
        <f t="shared" si="157"/>
        <v>1</v>
      </c>
      <c r="V401" s="115">
        <f t="shared" si="158"/>
        <v>0</v>
      </c>
      <c r="W401" s="115">
        <f t="shared" si="159"/>
        <v>1</v>
      </c>
      <c r="X401" s="115">
        <f t="shared" si="160"/>
        <v>1</v>
      </c>
      <c r="Y401" s="115">
        <f t="shared" si="161"/>
        <v>0</v>
      </c>
      <c r="Z401" s="115">
        <f t="shared" si="162"/>
        <v>1</v>
      </c>
      <c r="AA401" s="115">
        <f t="shared" si="139"/>
        <v>3.0993643507958989E-5</v>
      </c>
      <c r="AB401" s="115">
        <f t="shared" si="163"/>
        <v>0</v>
      </c>
      <c r="AC401" s="115">
        <f t="shared" si="164"/>
        <v>0</v>
      </c>
    </row>
    <row r="402" spans="2:29" s="105" customFormat="1">
      <c r="B402" s="106">
        <f t="shared" si="140"/>
        <v>-6.0666749401860898E-14</v>
      </c>
      <c r="C402" s="115">
        <f t="shared" si="141"/>
        <v>0.99999999999986033</v>
      </c>
      <c r="D402" s="115">
        <f t="shared" si="142"/>
        <v>90390.27095233406</v>
      </c>
      <c r="E402" s="115">
        <f t="shared" si="143"/>
        <v>1</v>
      </c>
      <c r="F402" s="115">
        <f t="shared" si="144"/>
        <v>1</v>
      </c>
      <c r="G402" s="115">
        <f t="shared" si="145"/>
        <v>93756.993544764831</v>
      </c>
      <c r="H402" s="115">
        <f t="shared" si="146"/>
        <v>1</v>
      </c>
      <c r="I402" s="115">
        <f t="shared" si="147"/>
        <v>1</v>
      </c>
      <c r="J402" s="115">
        <f t="shared" si="148"/>
        <v>2.5223742785708683E-4</v>
      </c>
      <c r="K402" s="115">
        <f t="shared" si="149"/>
        <v>0</v>
      </c>
      <c r="L402" s="115">
        <f t="shared" si="150"/>
        <v>0</v>
      </c>
      <c r="M402" s="111"/>
      <c r="N402" s="123">
        <f t="shared" si="138"/>
        <v>6.2831853071787087</v>
      </c>
      <c r="O402" s="115">
        <f t="shared" si="151"/>
        <v>317331.90670720121</v>
      </c>
      <c r="P402" s="115">
        <f t="shared" si="152"/>
        <v>1</v>
      </c>
      <c r="Q402" s="115">
        <f t="shared" si="153"/>
        <v>1</v>
      </c>
      <c r="R402" s="115">
        <f t="shared" si="154"/>
        <v>251291.38436355125</v>
      </c>
      <c r="S402" s="115">
        <f t="shared" si="155"/>
        <v>188736.8728392515</v>
      </c>
      <c r="T402" s="115">
        <f t="shared" si="156"/>
        <v>314275.30450942187</v>
      </c>
      <c r="U402" s="115">
        <f t="shared" si="157"/>
        <v>1</v>
      </c>
      <c r="V402" s="115">
        <f t="shared" si="158"/>
        <v>0</v>
      </c>
      <c r="W402" s="115">
        <f t="shared" si="159"/>
        <v>1</v>
      </c>
      <c r="X402" s="115">
        <f t="shared" si="160"/>
        <v>1</v>
      </c>
      <c r="Y402" s="115">
        <f t="shared" si="161"/>
        <v>0</v>
      </c>
      <c r="Z402" s="115">
        <f t="shared" si="162"/>
        <v>1</v>
      </c>
      <c r="AA402" s="115">
        <f t="shared" si="139"/>
        <v>1.7669289124048277E-5</v>
      </c>
      <c r="AB402" s="115">
        <f t="shared" si="163"/>
        <v>0</v>
      </c>
      <c r="AC402" s="115">
        <f t="shared" si="164"/>
        <v>0</v>
      </c>
    </row>
    <row r="403" spans="2:29" s="105" customFormat="1">
      <c r="B403" s="106">
        <f t="shared" si="140"/>
        <v>1.9999999999939334E-2</v>
      </c>
      <c r="C403" s="115">
        <f t="shared" si="141"/>
        <v>1.0471285480507533</v>
      </c>
      <c r="D403" s="115">
        <f t="shared" si="142"/>
        <v>88432.517739757095</v>
      </c>
      <c r="E403" s="115">
        <f t="shared" si="143"/>
        <v>1</v>
      </c>
      <c r="F403" s="115">
        <f t="shared" si="144"/>
        <v>1</v>
      </c>
      <c r="G403" s="115">
        <f t="shared" si="145"/>
        <v>91671.26419407608</v>
      </c>
      <c r="H403" s="115">
        <f t="shared" si="146"/>
        <v>1</v>
      </c>
      <c r="I403" s="115">
        <f t="shared" si="147"/>
        <v>1</v>
      </c>
      <c r="J403" s="115">
        <f t="shared" si="148"/>
        <v>2.4402284725508449E-4</v>
      </c>
      <c r="K403" s="115">
        <f t="shared" si="149"/>
        <v>0</v>
      </c>
      <c r="L403" s="115">
        <f t="shared" si="150"/>
        <v>0</v>
      </c>
      <c r="M403" s="111"/>
      <c r="N403" s="123">
        <f t="shared" si="138"/>
        <v>6.5793027078407862</v>
      </c>
      <c r="O403" s="115">
        <f t="shared" si="151"/>
        <v>323340.63669710327</v>
      </c>
      <c r="P403" s="115">
        <f t="shared" si="152"/>
        <v>1</v>
      </c>
      <c r="Q403" s="115">
        <f t="shared" si="153"/>
        <v>1</v>
      </c>
      <c r="R403" s="115">
        <f t="shared" si="154"/>
        <v>257323.85184407298</v>
      </c>
      <c r="S403" s="115">
        <f t="shared" si="155"/>
        <v>192303.69807332812</v>
      </c>
      <c r="T403" s="115">
        <f t="shared" si="156"/>
        <v>321241.77346750558</v>
      </c>
      <c r="U403" s="115">
        <f t="shared" si="157"/>
        <v>1</v>
      </c>
      <c r="V403" s="115">
        <f t="shared" si="158"/>
        <v>0</v>
      </c>
      <c r="W403" s="115">
        <f t="shared" si="159"/>
        <v>1</v>
      </c>
      <c r="X403" s="115">
        <f t="shared" si="160"/>
        <v>1</v>
      </c>
      <c r="Y403" s="115">
        <f t="shared" si="161"/>
        <v>0</v>
      </c>
      <c r="Z403" s="115">
        <f t="shared" si="162"/>
        <v>1</v>
      </c>
      <c r="AA403" s="115">
        <f t="shared" si="139"/>
        <v>7.999135655701398E-6</v>
      </c>
      <c r="AB403" s="115">
        <f t="shared" si="163"/>
        <v>0</v>
      </c>
      <c r="AC403" s="115">
        <f t="shared" si="164"/>
        <v>0</v>
      </c>
    </row>
    <row r="404" spans="2:29" s="105" customFormat="1">
      <c r="B404" s="106">
        <f t="shared" si="140"/>
        <v>3.9999999999939334E-2</v>
      </c>
      <c r="C404" s="115">
        <f t="shared" si="141"/>
        <v>1.0964781961430319</v>
      </c>
      <c r="D404" s="115">
        <f t="shared" si="142"/>
        <v>86515.941205821058</v>
      </c>
      <c r="E404" s="115">
        <f t="shared" si="143"/>
        <v>1</v>
      </c>
      <c r="F404" s="115">
        <f t="shared" si="144"/>
        <v>1</v>
      </c>
      <c r="G404" s="115">
        <f t="shared" si="145"/>
        <v>89584.754743458965</v>
      </c>
      <c r="H404" s="115">
        <f t="shared" si="146"/>
        <v>1</v>
      </c>
      <c r="I404" s="115">
        <f t="shared" si="147"/>
        <v>1</v>
      </c>
      <c r="J404" s="115">
        <f t="shared" si="148"/>
        <v>2.2915820325756912E-4</v>
      </c>
      <c r="K404" s="115">
        <f t="shared" si="149"/>
        <v>0</v>
      </c>
      <c r="L404" s="115">
        <f t="shared" si="150"/>
        <v>0</v>
      </c>
      <c r="M404" s="111"/>
      <c r="N404" s="123">
        <f t="shared" si="138"/>
        <v>6.8893756916486746</v>
      </c>
      <c r="O404" s="115">
        <f t="shared" si="151"/>
        <v>329436.82518184942</v>
      </c>
      <c r="P404" s="115">
        <f t="shared" si="152"/>
        <v>1</v>
      </c>
      <c r="Q404" s="115">
        <f t="shared" si="153"/>
        <v>1</v>
      </c>
      <c r="R404" s="115">
        <f t="shared" si="154"/>
        <v>263562.89757722238</v>
      </c>
      <c r="S404" s="115">
        <f t="shared" si="155"/>
        <v>195788.27713050545</v>
      </c>
      <c r="T404" s="115">
        <f t="shared" si="156"/>
        <v>328326.74341429002</v>
      </c>
      <c r="U404" s="115">
        <f t="shared" si="157"/>
        <v>1</v>
      </c>
      <c r="V404" s="115">
        <f t="shared" si="158"/>
        <v>0</v>
      </c>
      <c r="W404" s="115">
        <f t="shared" si="159"/>
        <v>1</v>
      </c>
      <c r="X404" s="115">
        <f t="shared" si="160"/>
        <v>1</v>
      </c>
      <c r="Y404" s="115">
        <f t="shared" si="161"/>
        <v>0</v>
      </c>
      <c r="Z404" s="115">
        <f t="shared" si="162"/>
        <v>1</v>
      </c>
      <c r="AA404" s="115">
        <f t="shared" si="139"/>
        <v>2.1488185608482163E-6</v>
      </c>
      <c r="AB404" s="115">
        <f t="shared" si="163"/>
        <v>0</v>
      </c>
      <c r="AC404" s="115">
        <f t="shared" si="164"/>
        <v>0</v>
      </c>
    </row>
    <row r="405" spans="2:29" s="105" customFormat="1">
      <c r="B405" s="106">
        <f t="shared" si="140"/>
        <v>5.9999999999939338E-2</v>
      </c>
      <c r="C405" s="115">
        <f t="shared" si="141"/>
        <v>1.1481536214967225</v>
      </c>
      <c r="D405" s="115">
        <f t="shared" si="142"/>
        <v>84639.815449620233</v>
      </c>
      <c r="E405" s="115">
        <f t="shared" si="143"/>
        <v>1</v>
      </c>
      <c r="F405" s="115">
        <f t="shared" si="144"/>
        <v>1</v>
      </c>
      <c r="G405" s="115">
        <f t="shared" si="145"/>
        <v>87500.976619499794</v>
      </c>
      <c r="H405" s="115">
        <f t="shared" si="146"/>
        <v>1</v>
      </c>
      <c r="I405" s="115">
        <f t="shared" si="147"/>
        <v>1</v>
      </c>
      <c r="J405" s="115">
        <f t="shared" si="148"/>
        <v>2.0846140460766869E-4</v>
      </c>
      <c r="K405" s="115">
        <f t="shared" si="149"/>
        <v>0</v>
      </c>
      <c r="L405" s="115">
        <f t="shared" si="150"/>
        <v>0</v>
      </c>
      <c r="M405" s="111"/>
      <c r="N405" s="123">
        <f t="shared" si="138"/>
        <v>7.2140619649732391</v>
      </c>
      <c r="O405" s="115">
        <f t="shared" si="151"/>
        <v>335620.92653705011</v>
      </c>
      <c r="P405" s="115">
        <f t="shared" si="152"/>
        <v>1</v>
      </c>
      <c r="Q405" s="115">
        <f t="shared" si="153"/>
        <v>1</v>
      </c>
      <c r="R405" s="115">
        <f t="shared" si="154"/>
        <v>269997.90245086519</v>
      </c>
      <c r="S405" s="115">
        <f t="shared" si="155"/>
        <v>199172.76749749071</v>
      </c>
      <c r="T405" s="115">
        <f t="shared" si="156"/>
        <v>335512.53127189813</v>
      </c>
      <c r="U405" s="115">
        <f t="shared" si="157"/>
        <v>1</v>
      </c>
      <c r="V405" s="115">
        <f t="shared" si="158"/>
        <v>0</v>
      </c>
      <c r="W405" s="115">
        <f t="shared" si="159"/>
        <v>1</v>
      </c>
      <c r="X405" s="115">
        <f t="shared" si="160"/>
        <v>1</v>
      </c>
      <c r="Y405" s="115">
        <f t="shared" si="161"/>
        <v>0</v>
      </c>
      <c r="Z405" s="115">
        <f t="shared" si="162"/>
        <v>1</v>
      </c>
      <c r="AA405" s="115">
        <f t="shared" si="139"/>
        <v>1.9680288716899316E-8</v>
      </c>
      <c r="AB405" s="115">
        <f t="shared" si="163"/>
        <v>0</v>
      </c>
      <c r="AC405" s="115">
        <f t="shared" si="164"/>
        <v>0</v>
      </c>
    </row>
    <row r="406" spans="2:29" s="105" customFormat="1">
      <c r="B406" s="106">
        <f t="shared" si="140"/>
        <v>7.9999999999939342E-2</v>
      </c>
      <c r="C406" s="115">
        <f t="shared" si="141"/>
        <v>1.2022644346172451</v>
      </c>
      <c r="D406" s="115">
        <f t="shared" si="142"/>
        <v>82803.421527639293</v>
      </c>
      <c r="E406" s="115">
        <f t="shared" si="143"/>
        <v>1</v>
      </c>
      <c r="F406" s="115">
        <f t="shared" si="144"/>
        <v>1</v>
      </c>
      <c r="G406" s="115">
        <f t="shared" si="145"/>
        <v>85423.75067956117</v>
      </c>
      <c r="H406" s="115">
        <f t="shared" si="146"/>
        <v>1</v>
      </c>
      <c r="I406" s="115">
        <f t="shared" si="147"/>
        <v>1</v>
      </c>
      <c r="J406" s="115">
        <f t="shared" si="148"/>
        <v>1.8307046023674901E-4</v>
      </c>
      <c r="K406" s="115">
        <f t="shared" si="149"/>
        <v>0</v>
      </c>
      <c r="L406" s="115">
        <f t="shared" si="150"/>
        <v>0</v>
      </c>
      <c r="M406" s="111"/>
      <c r="N406" s="123">
        <f t="shared" si="138"/>
        <v>7.5540502309316464</v>
      </c>
      <c r="O406" s="115">
        <f t="shared" si="151"/>
        <v>341893.3757587201</v>
      </c>
      <c r="P406" s="115">
        <f t="shared" si="152"/>
        <v>1</v>
      </c>
      <c r="Q406" s="115">
        <f t="shared" si="153"/>
        <v>1</v>
      </c>
      <c r="R406" s="115">
        <f t="shared" si="154"/>
        <v>276615.65702490136</v>
      </c>
      <c r="S406" s="115">
        <f t="shared" si="155"/>
        <v>202440.55303570937</v>
      </c>
      <c r="T406" s="115">
        <f t="shared" si="156"/>
        <v>342780.39504137589</v>
      </c>
      <c r="U406" s="115">
        <f t="shared" si="157"/>
        <v>1</v>
      </c>
      <c r="V406" s="115">
        <f t="shared" si="158"/>
        <v>0</v>
      </c>
      <c r="W406" s="115">
        <f t="shared" si="159"/>
        <v>1</v>
      </c>
      <c r="X406" s="115">
        <f t="shared" si="160"/>
        <v>1</v>
      </c>
      <c r="Y406" s="115">
        <f t="shared" si="161"/>
        <v>0</v>
      </c>
      <c r="Z406" s="115">
        <f t="shared" si="162"/>
        <v>1</v>
      </c>
      <c r="AA406" s="115">
        <f t="shared" si="139"/>
        <v>1.266274438700887E-6</v>
      </c>
      <c r="AB406" s="115">
        <f t="shared" si="163"/>
        <v>0</v>
      </c>
      <c r="AC406" s="115">
        <f t="shared" si="164"/>
        <v>0</v>
      </c>
    </row>
    <row r="407" spans="2:29" s="105" customFormat="1">
      <c r="B407" s="106">
        <f t="shared" si="140"/>
        <v>9.9999999999939346E-2</v>
      </c>
      <c r="C407" s="115">
        <f t="shared" si="141"/>
        <v>1.2589254117939914</v>
      </c>
      <c r="D407" s="115">
        <f t="shared" si="142"/>
        <v>81006.047605708023</v>
      </c>
      <c r="E407" s="115">
        <f t="shared" si="143"/>
        <v>1</v>
      </c>
      <c r="F407" s="115">
        <f t="shared" si="144"/>
        <v>1</v>
      </c>
      <c r="G407" s="115">
        <f t="shared" si="145"/>
        <v>83357.13782693274</v>
      </c>
      <c r="H407" s="115">
        <f t="shared" si="146"/>
        <v>1</v>
      </c>
      <c r="I407" s="115">
        <f t="shared" si="147"/>
        <v>1</v>
      </c>
      <c r="J407" s="115">
        <f t="shared" si="148"/>
        <v>1.5438935453092231E-4</v>
      </c>
      <c r="K407" s="115">
        <f t="shared" si="149"/>
        <v>0</v>
      </c>
      <c r="L407" s="115">
        <f t="shared" si="150"/>
        <v>0</v>
      </c>
      <c r="M407" s="111"/>
      <c r="N407" s="123">
        <f t="shared" si="138"/>
        <v>7.9100616502190171</v>
      </c>
      <c r="O407" s="115">
        <f t="shared" si="151"/>
        <v>348254.58801284112</v>
      </c>
      <c r="P407" s="115">
        <f t="shared" si="152"/>
        <v>1</v>
      </c>
      <c r="Q407" s="115">
        <f t="shared" si="153"/>
        <v>1</v>
      </c>
      <c r="R407" s="115">
        <f t="shared" si="154"/>
        <v>283400.491330449</v>
      </c>
      <c r="S407" s="115">
        <f t="shared" si="155"/>
        <v>205576.65547251396</v>
      </c>
      <c r="T407" s="115">
        <f t="shared" si="156"/>
        <v>350110.83925180696</v>
      </c>
      <c r="U407" s="115">
        <f t="shared" si="157"/>
        <v>1</v>
      </c>
      <c r="V407" s="115">
        <f t="shared" si="158"/>
        <v>0</v>
      </c>
      <c r="W407" s="115">
        <f t="shared" si="159"/>
        <v>1</v>
      </c>
      <c r="X407" s="115">
        <f t="shared" si="160"/>
        <v>1</v>
      </c>
      <c r="Y407" s="115">
        <f t="shared" si="161"/>
        <v>0</v>
      </c>
      <c r="Z407" s="115">
        <f t="shared" si="162"/>
        <v>1</v>
      </c>
      <c r="AA407" s="115">
        <f t="shared" si="139"/>
        <v>5.330141147583196E-6</v>
      </c>
      <c r="AB407" s="115">
        <f t="shared" si="163"/>
        <v>0</v>
      </c>
      <c r="AC407" s="115">
        <f t="shared" si="164"/>
        <v>0</v>
      </c>
    </row>
    <row r="408" spans="2:29" s="105" customFormat="1">
      <c r="B408" s="106">
        <f t="shared" si="140"/>
        <v>0.11999999999993935</v>
      </c>
      <c r="C408" s="115">
        <f t="shared" si="141"/>
        <v>1.3182567385562229</v>
      </c>
      <c r="D408" s="115">
        <f t="shared" si="142"/>
        <v>79246.98910176332</v>
      </c>
      <c r="E408" s="115">
        <f t="shared" si="143"/>
        <v>1</v>
      </c>
      <c r="F408" s="115">
        <f t="shared" si="144"/>
        <v>1</v>
      </c>
      <c r="G408" s="115">
        <f t="shared" si="145"/>
        <v>81305.374276171235</v>
      </c>
      <c r="H408" s="115">
        <f t="shared" si="146"/>
        <v>1</v>
      </c>
      <c r="I408" s="115">
        <f t="shared" si="147"/>
        <v>1</v>
      </c>
      <c r="J408" s="115">
        <f t="shared" si="148"/>
        <v>1.2402124639180172E-4</v>
      </c>
      <c r="K408" s="115">
        <f t="shared" si="149"/>
        <v>0</v>
      </c>
      <c r="L408" s="115">
        <f t="shared" si="150"/>
        <v>0</v>
      </c>
      <c r="M408" s="111"/>
      <c r="N408" s="123">
        <f t="shared" si="138"/>
        <v>8.2828513707869416</v>
      </c>
      <c r="O408" s="115">
        <f t="shared" si="151"/>
        <v>354704.95819392067</v>
      </c>
      <c r="P408" s="115">
        <f t="shared" si="152"/>
        <v>1</v>
      </c>
      <c r="Q408" s="115">
        <f t="shared" si="153"/>
        <v>1</v>
      </c>
      <c r="R408" s="115">
        <f t="shared" si="154"/>
        <v>290334.47792074794</v>
      </c>
      <c r="S408" s="115">
        <f t="shared" si="155"/>
        <v>208568.13369061041</v>
      </c>
      <c r="T408" s="115">
        <f t="shared" si="156"/>
        <v>357483.95133305999</v>
      </c>
      <c r="U408" s="115">
        <f t="shared" si="157"/>
        <v>1</v>
      </c>
      <c r="V408" s="115">
        <f t="shared" si="158"/>
        <v>0</v>
      </c>
      <c r="W408" s="115">
        <f t="shared" si="159"/>
        <v>1</v>
      </c>
      <c r="X408" s="115">
        <f t="shared" si="160"/>
        <v>1</v>
      </c>
      <c r="Y408" s="115">
        <f t="shared" si="161"/>
        <v>0</v>
      </c>
      <c r="Z408" s="115">
        <f t="shared" si="162"/>
        <v>1</v>
      </c>
      <c r="AA408" s="115">
        <f t="shared" si="139"/>
        <v>1.1487289301631042E-5</v>
      </c>
      <c r="AB408" s="115">
        <f t="shared" si="163"/>
        <v>0</v>
      </c>
      <c r="AC408" s="115">
        <f t="shared" si="164"/>
        <v>0</v>
      </c>
    </row>
    <row r="409" spans="2:29" s="105" customFormat="1">
      <c r="B409" s="106">
        <f t="shared" si="140"/>
        <v>0.13999999999993934</v>
      </c>
      <c r="C409" s="115">
        <f t="shared" si="141"/>
        <v>1.380384264602692</v>
      </c>
      <c r="D409" s="115">
        <f t="shared" si="142"/>
        <v>77525.548819554286</v>
      </c>
      <c r="E409" s="115">
        <f t="shared" si="143"/>
        <v>1</v>
      </c>
      <c r="F409" s="115">
        <f t="shared" si="144"/>
        <v>1</v>
      </c>
      <c r="G409" s="115">
        <f t="shared" si="145"/>
        <v>79272.810739659457</v>
      </c>
      <c r="H409" s="115">
        <f t="shared" si="146"/>
        <v>1</v>
      </c>
      <c r="I409" s="115">
        <f t="shared" si="147"/>
        <v>1</v>
      </c>
      <c r="J409" s="115">
        <f t="shared" si="148"/>
        <v>9.369093274276278E-5</v>
      </c>
      <c r="K409" s="115">
        <f t="shared" si="149"/>
        <v>0</v>
      </c>
      <c r="L409" s="115">
        <f t="shared" si="150"/>
        <v>0</v>
      </c>
      <c r="M409" s="111"/>
      <c r="N409" s="123">
        <f t="shared" si="138"/>
        <v>8.6732101296135333</v>
      </c>
      <c r="O409" s="115">
        <f t="shared" si="151"/>
        <v>361244.86049307679</v>
      </c>
      <c r="P409" s="115">
        <f t="shared" si="152"/>
        <v>1</v>
      </c>
      <c r="Q409" s="115">
        <f t="shared" si="153"/>
        <v>1</v>
      </c>
      <c r="R409" s="115">
        <f t="shared" si="154"/>
        <v>297397.70740394358</v>
      </c>
      <c r="S409" s="115">
        <f t="shared" si="155"/>
        <v>211404.45592881177</v>
      </c>
      <c r="T409" s="115">
        <f t="shared" si="156"/>
        <v>364879.76150463393</v>
      </c>
      <c r="U409" s="115">
        <f t="shared" si="157"/>
        <v>1</v>
      </c>
      <c r="V409" s="115">
        <f t="shared" si="158"/>
        <v>0</v>
      </c>
      <c r="W409" s="115">
        <f t="shared" si="159"/>
        <v>1</v>
      </c>
      <c r="X409" s="115">
        <f t="shared" si="160"/>
        <v>1</v>
      </c>
      <c r="Y409" s="115">
        <f t="shared" si="161"/>
        <v>0</v>
      </c>
      <c r="Z409" s="115">
        <f t="shared" si="162"/>
        <v>1</v>
      </c>
      <c r="AA409" s="115">
        <f t="shared" si="139"/>
        <v>1.8905959322239817E-5</v>
      </c>
      <c r="AB409" s="115">
        <f t="shared" si="163"/>
        <v>0</v>
      </c>
      <c r="AC409" s="115">
        <f t="shared" si="164"/>
        <v>0</v>
      </c>
    </row>
    <row r="410" spans="2:29" s="105" customFormat="1">
      <c r="B410" s="106">
        <f t="shared" si="140"/>
        <v>0.15999999999993933</v>
      </c>
      <c r="C410" s="115">
        <f t="shared" si="141"/>
        <v>1.4454397707457256</v>
      </c>
      <c r="D410" s="115">
        <f t="shared" si="142"/>
        <v>75841.037073427156</v>
      </c>
      <c r="E410" s="115">
        <f t="shared" si="143"/>
        <v>1</v>
      </c>
      <c r="F410" s="115">
        <f t="shared" si="144"/>
        <v>1</v>
      </c>
      <c r="G410" s="115">
        <f t="shared" si="145"/>
        <v>77263.854650864669</v>
      </c>
      <c r="H410" s="115">
        <f t="shared" si="146"/>
        <v>1</v>
      </c>
      <c r="I410" s="115">
        <f t="shared" si="147"/>
        <v>1</v>
      </c>
      <c r="J410" s="115">
        <f t="shared" si="148"/>
        <v>6.5158927799531026E-5</v>
      </c>
      <c r="K410" s="115">
        <f t="shared" si="149"/>
        <v>0</v>
      </c>
      <c r="L410" s="115">
        <f t="shared" si="150"/>
        <v>0</v>
      </c>
      <c r="M410" s="111"/>
      <c r="N410" s="123">
        <f t="shared" si="138"/>
        <v>9.081965929962573</v>
      </c>
      <c r="O410" s="115">
        <f t="shared" si="151"/>
        <v>367874.64797614643</v>
      </c>
      <c r="P410" s="115">
        <f t="shared" si="152"/>
        <v>1</v>
      </c>
      <c r="Q410" s="115">
        <f t="shared" si="153"/>
        <v>1</v>
      </c>
      <c r="R410" s="115">
        <f t="shared" si="154"/>
        <v>304568.63222073438</v>
      </c>
      <c r="S410" s="115">
        <f t="shared" si="155"/>
        <v>214077.82994198351</v>
      </c>
      <c r="T410" s="115">
        <f t="shared" si="156"/>
        <v>372278.61744327698</v>
      </c>
      <c r="U410" s="115">
        <f t="shared" si="157"/>
        <v>1</v>
      </c>
      <c r="V410" s="115">
        <f t="shared" si="158"/>
        <v>0</v>
      </c>
      <c r="W410" s="115">
        <f t="shared" si="159"/>
        <v>1</v>
      </c>
      <c r="X410" s="115">
        <f t="shared" si="160"/>
        <v>1</v>
      </c>
      <c r="Y410" s="115">
        <f t="shared" si="161"/>
        <v>0</v>
      </c>
      <c r="Z410" s="115">
        <f t="shared" si="162"/>
        <v>1</v>
      </c>
      <c r="AA410" s="115">
        <f t="shared" si="139"/>
        <v>2.6710630775964281E-5</v>
      </c>
      <c r="AB410" s="115">
        <f t="shared" si="163"/>
        <v>0</v>
      </c>
      <c r="AC410" s="115">
        <f t="shared" si="164"/>
        <v>0</v>
      </c>
    </row>
    <row r="411" spans="2:29" s="105" customFormat="1">
      <c r="B411" s="106">
        <f t="shared" si="140"/>
        <v>0.17999999999993932</v>
      </c>
      <c r="C411" s="115">
        <f t="shared" si="141"/>
        <v>1.5135612484359968</v>
      </c>
      <c r="D411" s="115">
        <f t="shared" si="142"/>
        <v>74192.771804342497</v>
      </c>
      <c r="E411" s="115">
        <f t="shared" si="143"/>
        <v>1</v>
      </c>
      <c r="F411" s="115">
        <f t="shared" si="144"/>
        <v>1</v>
      </c>
      <c r="G411" s="115">
        <f t="shared" si="145"/>
        <v>75282.914534809504</v>
      </c>
      <c r="H411" s="115">
        <f t="shared" si="146"/>
        <v>1</v>
      </c>
      <c r="I411" s="115">
        <f t="shared" si="147"/>
        <v>1</v>
      </c>
      <c r="J411" s="115">
        <f t="shared" si="148"/>
        <v>4.0130043261289825E-5</v>
      </c>
      <c r="K411" s="115">
        <f t="shared" si="149"/>
        <v>0</v>
      </c>
      <c r="L411" s="115">
        <f t="shared" si="150"/>
        <v>0</v>
      </c>
      <c r="M411" s="111"/>
      <c r="N411" s="123">
        <f t="shared" si="138"/>
        <v>9.5099857976894473</v>
      </c>
      <c r="O411" s="115">
        <f t="shared" si="151"/>
        <v>374594.65217232512</v>
      </c>
      <c r="P411" s="115">
        <f t="shared" si="152"/>
        <v>1</v>
      </c>
      <c r="Q411" s="115">
        <f t="shared" si="153"/>
        <v>1</v>
      </c>
      <c r="R411" s="115">
        <f t="shared" si="154"/>
        <v>311824.47091822303</v>
      </c>
      <c r="S411" s="115">
        <f t="shared" si="155"/>
        <v>216583.47701719179</v>
      </c>
      <c r="T411" s="115">
        <f t="shared" si="156"/>
        <v>379661.56400179118</v>
      </c>
      <c r="U411" s="115">
        <f t="shared" si="157"/>
        <v>1</v>
      </c>
      <c r="V411" s="115">
        <f t="shared" si="158"/>
        <v>0</v>
      </c>
      <c r="W411" s="115">
        <f t="shared" si="159"/>
        <v>1</v>
      </c>
      <c r="X411" s="115">
        <f t="shared" si="160"/>
        <v>1</v>
      </c>
      <c r="Y411" s="115">
        <f t="shared" si="161"/>
        <v>0</v>
      </c>
      <c r="Z411" s="115">
        <f t="shared" si="162"/>
        <v>1</v>
      </c>
      <c r="AA411" s="115">
        <f t="shared" si="139"/>
        <v>3.4047919399322999E-5</v>
      </c>
      <c r="AB411" s="115">
        <f t="shared" si="163"/>
        <v>0</v>
      </c>
      <c r="AC411" s="115">
        <f t="shared" si="164"/>
        <v>0</v>
      </c>
    </row>
    <row r="412" spans="2:29" s="105" customFormat="1">
      <c r="B412" s="106">
        <f t="shared" si="140"/>
        <v>0.19999999999993931</v>
      </c>
      <c r="C412" s="115">
        <f t="shared" si="141"/>
        <v>1.584893192460892</v>
      </c>
      <c r="D412" s="115">
        <f t="shared" si="142"/>
        <v>72580.078687277506</v>
      </c>
      <c r="E412" s="115">
        <f t="shared" si="143"/>
        <v>1</v>
      </c>
      <c r="F412" s="115">
        <f t="shared" si="144"/>
        <v>1</v>
      </c>
      <c r="G412" s="115">
        <f t="shared" si="145"/>
        <v>73334.345754807335</v>
      </c>
      <c r="H412" s="115">
        <f t="shared" si="146"/>
        <v>1</v>
      </c>
      <c r="I412" s="115">
        <f t="shared" si="147"/>
        <v>1</v>
      </c>
      <c r="J412" s="115">
        <f t="shared" si="148"/>
        <v>2.0159984323261217E-5</v>
      </c>
      <c r="K412" s="115">
        <f t="shared" si="149"/>
        <v>0</v>
      </c>
      <c r="L412" s="115">
        <f t="shared" si="150"/>
        <v>0</v>
      </c>
      <c r="M412" s="111"/>
      <c r="N412" s="123">
        <f t="shared" si="138"/>
        <v>9.9581776203192245</v>
      </c>
      <c r="O412" s="115">
        <f t="shared" si="151"/>
        <v>381405.1826738274</v>
      </c>
      <c r="P412" s="115">
        <f t="shared" si="152"/>
        <v>1</v>
      </c>
      <c r="Q412" s="115">
        <f t="shared" si="153"/>
        <v>1</v>
      </c>
      <c r="R412" s="115">
        <f t="shared" si="154"/>
        <v>319141.66188390396</v>
      </c>
      <c r="S412" s="115">
        <f t="shared" si="155"/>
        <v>218919.83751920139</v>
      </c>
      <c r="T412" s="115">
        <f t="shared" si="156"/>
        <v>387010.71769326186</v>
      </c>
      <c r="U412" s="115">
        <f t="shared" si="157"/>
        <v>1</v>
      </c>
      <c r="V412" s="115">
        <f t="shared" si="158"/>
        <v>0</v>
      </c>
      <c r="W412" s="115">
        <f t="shared" si="159"/>
        <v>1</v>
      </c>
      <c r="X412" s="115">
        <f t="shared" si="160"/>
        <v>1</v>
      </c>
      <c r="Y412" s="115">
        <f t="shared" si="161"/>
        <v>0</v>
      </c>
      <c r="Z412" s="115">
        <f t="shared" si="162"/>
        <v>1</v>
      </c>
      <c r="AA412" s="115">
        <f t="shared" si="139"/>
        <v>4.0149993219691697E-5</v>
      </c>
      <c r="AB412" s="115">
        <f t="shared" si="163"/>
        <v>0</v>
      </c>
      <c r="AC412" s="115">
        <f t="shared" si="164"/>
        <v>0</v>
      </c>
    </row>
    <row r="413" spans="2:29" s="105" customFormat="1">
      <c r="B413" s="106">
        <f t="shared" si="140"/>
        <v>0.2199999999999393</v>
      </c>
      <c r="C413" s="115">
        <f t="shared" si="141"/>
        <v>1.6595869074373286</v>
      </c>
      <c r="D413" s="115">
        <f t="shared" si="142"/>
        <v>71002.291230172908</v>
      </c>
      <c r="E413" s="115">
        <f t="shared" si="143"/>
        <v>1</v>
      </c>
      <c r="F413" s="115">
        <f t="shared" si="144"/>
        <v>1</v>
      </c>
      <c r="G413" s="115">
        <f t="shared" si="145"/>
        <v>71422.397072949316</v>
      </c>
      <c r="H413" s="115">
        <f t="shared" si="146"/>
        <v>1</v>
      </c>
      <c r="I413" s="115">
        <f t="shared" si="147"/>
        <v>1</v>
      </c>
      <c r="J413" s="115">
        <f t="shared" si="148"/>
        <v>6.5641428101347973E-6</v>
      </c>
      <c r="K413" s="115">
        <f t="shared" si="149"/>
        <v>0</v>
      </c>
      <c r="L413" s="115">
        <f t="shared" si="150"/>
        <v>0</v>
      </c>
      <c r="M413" s="111"/>
      <c r="N413" s="123">
        <f t="shared" si="138"/>
        <v>10.427492072797831</v>
      </c>
      <c r="O413" s="115">
        <f t="shared" si="151"/>
        <v>388306.52674705943</v>
      </c>
      <c r="P413" s="115">
        <f t="shared" si="152"/>
        <v>1</v>
      </c>
      <c r="Q413" s="115">
        <f t="shared" si="153"/>
        <v>1</v>
      </c>
      <c r="R413" s="115">
        <f t="shared" si="154"/>
        <v>326496.35271086631</v>
      </c>
      <c r="S413" s="115">
        <f t="shared" si="155"/>
        <v>221088.69826734302</v>
      </c>
      <c r="T413" s="115">
        <f t="shared" si="156"/>
        <v>394309.62559268909</v>
      </c>
      <c r="U413" s="115">
        <f t="shared" si="157"/>
        <v>1</v>
      </c>
      <c r="V413" s="115">
        <f t="shared" si="158"/>
        <v>0</v>
      </c>
      <c r="W413" s="115">
        <f t="shared" si="159"/>
        <v>1</v>
      </c>
      <c r="X413" s="115">
        <f t="shared" si="160"/>
        <v>1</v>
      </c>
      <c r="Y413" s="115">
        <f t="shared" si="161"/>
        <v>0</v>
      </c>
      <c r="Z413" s="115">
        <f t="shared" si="162"/>
        <v>1</v>
      </c>
      <c r="AA413" s="115">
        <f t="shared" si="139"/>
        <v>4.4391418648290624E-5</v>
      </c>
      <c r="AB413" s="115">
        <f t="shared" si="163"/>
        <v>0</v>
      </c>
      <c r="AC413" s="115">
        <f t="shared" si="164"/>
        <v>0</v>
      </c>
    </row>
    <row r="414" spans="2:29" s="105" customFormat="1">
      <c r="B414" s="106">
        <f t="shared" si="140"/>
        <v>0.23999999999993929</v>
      </c>
      <c r="C414" s="115">
        <f t="shared" si="141"/>
        <v>1.7378008287491327</v>
      </c>
      <c r="D414" s="115">
        <f t="shared" si="142"/>
        <v>69458.750864588103</v>
      </c>
      <c r="E414" s="115">
        <f t="shared" si="143"/>
        <v>1</v>
      </c>
      <c r="F414" s="115">
        <f t="shared" si="144"/>
        <v>1</v>
      </c>
      <c r="G414" s="115">
        <f t="shared" si="145"/>
        <v>69551.15772523472</v>
      </c>
      <c r="H414" s="115">
        <f t="shared" si="146"/>
        <v>1</v>
      </c>
      <c r="I414" s="115">
        <f t="shared" si="147"/>
        <v>1</v>
      </c>
      <c r="J414" s="115">
        <f t="shared" si="148"/>
        <v>3.333846951886323E-7</v>
      </c>
      <c r="K414" s="115">
        <f t="shared" si="149"/>
        <v>0</v>
      </c>
      <c r="L414" s="115">
        <f t="shared" si="150"/>
        <v>0</v>
      </c>
      <c r="M414" s="111"/>
      <c r="N414" s="123">
        <f t="shared" si="138"/>
        <v>10.918924634001058</v>
      </c>
      <c r="O414" s="115">
        <f t="shared" si="151"/>
        <v>395298.94895576133</v>
      </c>
      <c r="P414" s="115">
        <f t="shared" si="152"/>
        <v>1</v>
      </c>
      <c r="Q414" s="115">
        <f t="shared" si="153"/>
        <v>1</v>
      </c>
      <c r="R414" s="115">
        <f t="shared" si="154"/>
        <v>333864.90930832666</v>
      </c>
      <c r="S414" s="115">
        <f t="shared" si="155"/>
        <v>223095.23536750209</v>
      </c>
      <c r="T414" s="115">
        <f t="shared" si="156"/>
        <v>401543.59876747924</v>
      </c>
      <c r="U414" s="115">
        <f t="shared" si="157"/>
        <v>1</v>
      </c>
      <c r="V414" s="115">
        <f t="shared" si="158"/>
        <v>0</v>
      </c>
      <c r="W414" s="115">
        <f t="shared" si="159"/>
        <v>1</v>
      </c>
      <c r="X414" s="115">
        <f t="shared" si="160"/>
        <v>1</v>
      </c>
      <c r="Y414" s="115">
        <f t="shared" si="161"/>
        <v>0</v>
      </c>
      <c r="Z414" s="115">
        <f t="shared" si="162"/>
        <v>1</v>
      </c>
      <c r="AA414" s="115">
        <f t="shared" si="139"/>
        <v>4.6335893603058496E-5</v>
      </c>
      <c r="AB414" s="115">
        <f t="shared" si="163"/>
        <v>0</v>
      </c>
      <c r="AC414" s="115">
        <f t="shared" si="164"/>
        <v>0</v>
      </c>
    </row>
    <row r="415" spans="2:29" s="105" customFormat="1">
      <c r="B415" s="106">
        <f t="shared" si="140"/>
        <v>0.25999999999993928</v>
      </c>
      <c r="C415" s="115">
        <f t="shared" si="141"/>
        <v>1.8197008586097292</v>
      </c>
      <c r="D415" s="115">
        <f t="shared" si="142"/>
        <v>67948.807028240306</v>
      </c>
      <c r="E415" s="115">
        <f t="shared" si="143"/>
        <v>1</v>
      </c>
      <c r="F415" s="115">
        <f t="shared" si="144"/>
        <v>1</v>
      </c>
      <c r="G415" s="115">
        <f t="shared" si="145"/>
        <v>67724.504998527249</v>
      </c>
      <c r="H415" s="115">
        <f t="shared" si="146"/>
        <v>1</v>
      </c>
      <c r="I415" s="115">
        <f t="shared" si="147"/>
        <v>1</v>
      </c>
      <c r="J415" s="115">
        <f t="shared" si="148"/>
        <v>2.0620868763930732E-6</v>
      </c>
      <c r="K415" s="115">
        <f t="shared" si="149"/>
        <v>0</v>
      </c>
      <c r="L415" s="115">
        <f t="shared" si="150"/>
        <v>0</v>
      </c>
      <c r="M415" s="111"/>
      <c r="N415" s="123">
        <f t="shared" si="138"/>
        <v>11.433517698278727</v>
      </c>
      <c r="O415" s="115">
        <f t="shared" si="151"/>
        <v>402382.69079659635</v>
      </c>
      <c r="P415" s="115">
        <f t="shared" si="152"/>
        <v>1</v>
      </c>
      <c r="Q415" s="115">
        <f t="shared" si="153"/>
        <v>1</v>
      </c>
      <c r="R415" s="115">
        <f t="shared" si="154"/>
        <v>341224.42773392267</v>
      </c>
      <c r="S415" s="115">
        <f t="shared" si="155"/>
        <v>224947.96990465422</v>
      </c>
      <c r="T415" s="115">
        <f t="shared" si="156"/>
        <v>408700.01131217042</v>
      </c>
      <c r="U415" s="115">
        <f t="shared" si="157"/>
        <v>1</v>
      </c>
      <c r="V415" s="115">
        <f t="shared" si="158"/>
        <v>0</v>
      </c>
      <c r="W415" s="115">
        <f t="shared" si="159"/>
        <v>1</v>
      </c>
      <c r="X415" s="115">
        <f t="shared" si="160"/>
        <v>1</v>
      </c>
      <c r="Y415" s="115">
        <f t="shared" si="161"/>
        <v>0</v>
      </c>
      <c r="Z415" s="115">
        <f t="shared" si="162"/>
        <v>1</v>
      </c>
      <c r="AA415" s="115">
        <f t="shared" si="139"/>
        <v>4.5770085484724955E-5</v>
      </c>
      <c r="AB415" s="115">
        <f t="shared" si="163"/>
        <v>0</v>
      </c>
      <c r="AC415" s="115">
        <f t="shared" si="164"/>
        <v>0</v>
      </c>
    </row>
    <row r="416" spans="2:29" s="105" customFormat="1">
      <c r="B416" s="106">
        <f t="shared" si="140"/>
        <v>0.2799999999999393</v>
      </c>
      <c r="C416" s="115">
        <f t="shared" si="141"/>
        <v>1.905460717962981</v>
      </c>
      <c r="D416" s="115">
        <f t="shared" si="142"/>
        <v>66471.817239595854</v>
      </c>
      <c r="E416" s="115">
        <f t="shared" si="143"/>
        <v>1</v>
      </c>
      <c r="F416" s="115">
        <f t="shared" si="144"/>
        <v>1</v>
      </c>
      <c r="G416" s="115">
        <f t="shared" si="145"/>
        <v>65946.052579170326</v>
      </c>
      <c r="H416" s="115">
        <f t="shared" si="146"/>
        <v>1</v>
      </c>
      <c r="I416" s="115">
        <f t="shared" si="147"/>
        <v>1</v>
      </c>
      <c r="J416" s="115">
        <f t="shared" si="148"/>
        <v>1.1893858481660835E-5</v>
      </c>
      <c r="K416" s="115">
        <f t="shared" si="149"/>
        <v>0</v>
      </c>
      <c r="L416" s="115">
        <f t="shared" si="150"/>
        <v>0</v>
      </c>
      <c r="M416" s="111"/>
      <c r="N416" s="123">
        <f t="shared" si="138"/>
        <v>11.972362786512868</v>
      </c>
      <c r="O416" s="115">
        <f t="shared" si="151"/>
        <v>409557.9703476213</v>
      </c>
      <c r="P416" s="115">
        <f t="shared" si="152"/>
        <v>1</v>
      </c>
      <c r="Q416" s="115">
        <f t="shared" si="153"/>
        <v>1</v>
      </c>
      <c r="R416" s="115">
        <f t="shared" si="154"/>
        <v>348553.23160810675</v>
      </c>
      <c r="S416" s="115">
        <f t="shared" si="155"/>
        <v>226658.63786012572</v>
      </c>
      <c r="T416" s="115">
        <f t="shared" si="156"/>
        <v>415768.5574704539</v>
      </c>
      <c r="U416" s="115">
        <f t="shared" si="157"/>
        <v>1</v>
      </c>
      <c r="V416" s="115">
        <f t="shared" si="158"/>
        <v>0</v>
      </c>
      <c r="W416" s="115">
        <f t="shared" si="159"/>
        <v>1</v>
      </c>
      <c r="X416" s="115">
        <f t="shared" si="160"/>
        <v>1</v>
      </c>
      <c r="Y416" s="115">
        <f t="shared" si="161"/>
        <v>0</v>
      </c>
      <c r="Z416" s="115">
        <f t="shared" si="162"/>
        <v>1</v>
      </c>
      <c r="AA416" s="115">
        <f t="shared" si="139"/>
        <v>4.2722702515201111E-5</v>
      </c>
      <c r="AB416" s="115">
        <f t="shared" si="163"/>
        <v>0</v>
      </c>
      <c r="AC416" s="115">
        <f t="shared" si="164"/>
        <v>0</v>
      </c>
    </row>
    <row r="417" spans="2:29" s="105" customFormat="1">
      <c r="B417" s="106">
        <f t="shared" si="140"/>
        <v>0.29999999999993932</v>
      </c>
      <c r="C417" s="115">
        <f t="shared" si="141"/>
        <v>1.9952623149686011</v>
      </c>
      <c r="D417" s="115">
        <f t="shared" si="142"/>
        <v>65027.147164695889</v>
      </c>
      <c r="E417" s="115">
        <f t="shared" si="143"/>
        <v>1</v>
      </c>
      <c r="F417" s="115">
        <f t="shared" si="144"/>
        <v>1</v>
      </c>
      <c r="G417" s="115">
        <f t="shared" si="145"/>
        <v>64219.100202216097</v>
      </c>
      <c r="H417" s="115">
        <f t="shared" si="146"/>
        <v>1</v>
      </c>
      <c r="I417" s="115">
        <f t="shared" si="147"/>
        <v>1</v>
      </c>
      <c r="J417" s="115">
        <f t="shared" si="148"/>
        <v>2.9490168266069085E-5</v>
      </c>
      <c r="K417" s="115">
        <f t="shared" si="149"/>
        <v>0</v>
      </c>
      <c r="L417" s="115">
        <f t="shared" si="150"/>
        <v>0</v>
      </c>
      <c r="M417" s="111"/>
      <c r="N417" s="123">
        <f t="shared" si="138"/>
        <v>12.536602861379842</v>
      </c>
      <c r="O417" s="115">
        <f t="shared" si="151"/>
        <v>416824.98193008115</v>
      </c>
      <c r="P417" s="115">
        <f t="shared" si="152"/>
        <v>1</v>
      </c>
      <c r="Q417" s="115">
        <f t="shared" si="153"/>
        <v>1</v>
      </c>
      <c r="R417" s="115">
        <f t="shared" si="154"/>
        <v>355831.33888450242</v>
      </c>
      <c r="S417" s="115">
        <f t="shared" si="155"/>
        <v>228241.9794511318</v>
      </c>
      <c r="T417" s="115">
        <f t="shared" si="156"/>
        <v>422741.4610800654</v>
      </c>
      <c r="U417" s="115">
        <f t="shared" si="157"/>
        <v>1</v>
      </c>
      <c r="V417" s="115">
        <f t="shared" si="158"/>
        <v>0</v>
      </c>
      <c r="W417" s="115">
        <f t="shared" si="159"/>
        <v>1</v>
      </c>
      <c r="X417" s="115">
        <f t="shared" si="160"/>
        <v>1</v>
      </c>
      <c r="Y417" s="115">
        <f t="shared" si="161"/>
        <v>0</v>
      </c>
      <c r="Z417" s="115">
        <f t="shared" si="162"/>
        <v>1</v>
      </c>
      <c r="AA417" s="115">
        <f t="shared" si="139"/>
        <v>3.7467914959516286E-5</v>
      </c>
      <c r="AB417" s="115">
        <f t="shared" si="163"/>
        <v>0</v>
      </c>
      <c r="AC417" s="115">
        <f t="shared" si="164"/>
        <v>0</v>
      </c>
    </row>
    <row r="418" spans="2:29" s="105" customFormat="1">
      <c r="B418" s="106">
        <f t="shared" si="140"/>
        <v>0.31999999999993933</v>
      </c>
      <c r="C418" s="115">
        <f t="shared" si="141"/>
        <v>2.0892961308537479</v>
      </c>
      <c r="D418" s="115">
        <f t="shared" si="142"/>
        <v>63614.170676399917</v>
      </c>
      <c r="E418" s="115">
        <f t="shared" si="143"/>
        <v>1</v>
      </c>
      <c r="F418" s="115">
        <f t="shared" si="144"/>
        <v>1</v>
      </c>
      <c r="G418" s="115">
        <f t="shared" si="145"/>
        <v>62546.585352343267</v>
      </c>
      <c r="H418" s="115">
        <f t="shared" si="146"/>
        <v>1</v>
      </c>
      <c r="I418" s="115">
        <f t="shared" si="147"/>
        <v>1</v>
      </c>
      <c r="J418" s="115">
        <f t="shared" si="148"/>
        <v>5.4026392720985554E-5</v>
      </c>
      <c r="K418" s="115">
        <f t="shared" si="149"/>
        <v>0</v>
      </c>
      <c r="L418" s="115">
        <f t="shared" si="150"/>
        <v>0</v>
      </c>
      <c r="M418" s="111"/>
      <c r="N418" s="123">
        <f t="shared" si="138"/>
        <v>13.127434751727426</v>
      </c>
      <c r="O418" s="115">
        <f t="shared" si="151"/>
        <v>424183.89578394481</v>
      </c>
      <c r="P418" s="115">
        <f t="shared" si="152"/>
        <v>1</v>
      </c>
      <c r="Q418" s="115">
        <f t="shared" si="153"/>
        <v>1</v>
      </c>
      <c r="R418" s="115">
        <f t="shared" si="154"/>
        <v>363040.88360582234</v>
      </c>
      <c r="S418" s="115">
        <f t="shared" si="155"/>
        <v>229715.45650953485</v>
      </c>
      <c r="T418" s="115">
        <f t="shared" si="156"/>
        <v>429613.63354609715</v>
      </c>
      <c r="U418" s="115">
        <f t="shared" si="157"/>
        <v>1</v>
      </c>
      <c r="V418" s="115">
        <f t="shared" si="158"/>
        <v>0</v>
      </c>
      <c r="W418" s="115">
        <f t="shared" si="159"/>
        <v>1</v>
      </c>
      <c r="X418" s="115">
        <f t="shared" si="160"/>
        <v>1</v>
      </c>
      <c r="Y418" s="115">
        <f t="shared" si="161"/>
        <v>0</v>
      </c>
      <c r="Z418" s="115">
        <f t="shared" si="162"/>
        <v>1</v>
      </c>
      <c r="AA418" s="115">
        <f t="shared" si="139"/>
        <v>3.0513234490076025E-5</v>
      </c>
      <c r="AB418" s="115">
        <f t="shared" si="163"/>
        <v>0</v>
      </c>
      <c r="AC418" s="115">
        <f t="shared" si="164"/>
        <v>0</v>
      </c>
    </row>
    <row r="419" spans="2:29" s="105" customFormat="1">
      <c r="B419" s="106">
        <f t="shared" si="140"/>
        <v>0.33999999999993935</v>
      </c>
      <c r="C419" s="115">
        <f t="shared" si="141"/>
        <v>2.187761623949247</v>
      </c>
      <c r="D419" s="115">
        <f t="shared" si="142"/>
        <v>62232.269906230598</v>
      </c>
      <c r="E419" s="115">
        <f t="shared" si="143"/>
        <v>1</v>
      </c>
      <c r="F419" s="115">
        <f t="shared" si="144"/>
        <v>1</v>
      </c>
      <c r="G419" s="115">
        <f t="shared" si="145"/>
        <v>60931.037944436379</v>
      </c>
      <c r="H419" s="115">
        <f t="shared" si="146"/>
        <v>1</v>
      </c>
      <c r="I419" s="115">
        <f t="shared" si="147"/>
        <v>1</v>
      </c>
      <c r="J419" s="115">
        <f t="shared" si="148"/>
        <v>8.4218536198995739E-5</v>
      </c>
      <c r="K419" s="115">
        <f t="shared" si="149"/>
        <v>0</v>
      </c>
      <c r="L419" s="115">
        <f t="shared" si="150"/>
        <v>0</v>
      </c>
      <c r="M419" s="111"/>
      <c r="N419" s="123">
        <f t="shared" si="138"/>
        <v>13.74611169120926</v>
      </c>
      <c r="O419" s="115">
        <f t="shared" si="151"/>
        <v>431634.85775758827</v>
      </c>
      <c r="P419" s="115">
        <f t="shared" si="152"/>
        <v>1</v>
      </c>
      <c r="Q419" s="115">
        <f t="shared" si="153"/>
        <v>1</v>
      </c>
      <c r="R419" s="115">
        <f t="shared" si="154"/>
        <v>370166.48090118857</v>
      </c>
      <c r="S419" s="115">
        <f t="shared" si="155"/>
        <v>231098.90927864041</v>
      </c>
      <c r="T419" s="115">
        <f t="shared" si="156"/>
        <v>436382.77859300002</v>
      </c>
      <c r="U419" s="115">
        <f t="shared" si="157"/>
        <v>1</v>
      </c>
      <c r="V419" s="115">
        <f t="shared" si="158"/>
        <v>0</v>
      </c>
      <c r="W419" s="115">
        <f t="shared" si="159"/>
        <v>1</v>
      </c>
      <c r="X419" s="115">
        <f t="shared" si="160"/>
        <v>1</v>
      </c>
      <c r="Y419" s="115">
        <f t="shared" si="161"/>
        <v>0</v>
      </c>
      <c r="Z419" s="115">
        <f t="shared" si="162"/>
        <v>1</v>
      </c>
      <c r="AA419" s="115">
        <f t="shared" si="139"/>
        <v>2.2572887456489399E-5</v>
      </c>
      <c r="AB419" s="115">
        <f t="shared" si="163"/>
        <v>0</v>
      </c>
      <c r="AC419" s="115">
        <f t="shared" si="164"/>
        <v>0</v>
      </c>
    </row>
    <row r="420" spans="2:29" s="105" customFormat="1">
      <c r="B420" s="106">
        <f t="shared" si="140"/>
        <v>0.35999999999993937</v>
      </c>
      <c r="C420" s="115">
        <f t="shared" si="141"/>
        <v>2.2908676527674534</v>
      </c>
      <c r="D420" s="115">
        <f t="shared" si="142"/>
        <v>60880.835289008101</v>
      </c>
      <c r="E420" s="115">
        <f t="shared" si="143"/>
        <v>1</v>
      </c>
      <c r="F420" s="115">
        <f t="shared" si="144"/>
        <v>1</v>
      </c>
      <c r="G420" s="115">
        <f t="shared" si="145"/>
        <v>59374.539038963958</v>
      </c>
      <c r="H420" s="115">
        <f t="shared" si="146"/>
        <v>1</v>
      </c>
      <c r="I420" s="115">
        <f t="shared" si="147"/>
        <v>1</v>
      </c>
      <c r="J420" s="115">
        <f t="shared" si="148"/>
        <v>1.18382046604915E-4</v>
      </c>
      <c r="K420" s="115">
        <f t="shared" si="149"/>
        <v>0</v>
      </c>
      <c r="L420" s="115">
        <f t="shared" si="150"/>
        <v>0</v>
      </c>
      <c r="M420" s="111"/>
      <c r="N420" s="123">
        <f t="shared" si="138"/>
        <v>14.393945976561449</v>
      </c>
      <c r="O420" s="115">
        <f t="shared" si="151"/>
        <v>439177.98901202762</v>
      </c>
      <c r="P420" s="115">
        <f t="shared" si="152"/>
        <v>1</v>
      </c>
      <c r="Q420" s="115">
        <f t="shared" si="153"/>
        <v>1</v>
      </c>
      <c r="R420" s="115">
        <f t="shared" si="154"/>
        <v>377195.52664297388</v>
      </c>
      <c r="S420" s="115">
        <f t="shared" si="155"/>
        <v>232414.16593753657</v>
      </c>
      <c r="T420" s="115">
        <f t="shared" si="156"/>
        <v>443049.44402167032</v>
      </c>
      <c r="U420" s="115">
        <f t="shared" si="157"/>
        <v>1</v>
      </c>
      <c r="V420" s="115">
        <f t="shared" si="158"/>
        <v>0</v>
      </c>
      <c r="W420" s="115">
        <f t="shared" si="159"/>
        <v>1</v>
      </c>
      <c r="X420" s="115">
        <f t="shared" si="160"/>
        <v>1</v>
      </c>
      <c r="Y420" s="115">
        <f t="shared" si="161"/>
        <v>0</v>
      </c>
      <c r="Z420" s="115">
        <f t="shared" si="162"/>
        <v>1</v>
      </c>
      <c r="AA420" s="115">
        <f t="shared" si="139"/>
        <v>1.452852438064846E-5</v>
      </c>
      <c r="AB420" s="115">
        <f t="shared" si="163"/>
        <v>0</v>
      </c>
      <c r="AC420" s="115">
        <f t="shared" si="164"/>
        <v>0</v>
      </c>
    </row>
    <row r="421" spans="2:29" s="105" customFormat="1">
      <c r="B421" s="106">
        <f t="shared" si="140"/>
        <v>0.37999999999993939</v>
      </c>
      <c r="C421" s="115">
        <f t="shared" si="141"/>
        <v>2.398832919019156</v>
      </c>
      <c r="D421" s="115">
        <f t="shared" si="142"/>
        <v>59559.265600468781</v>
      </c>
      <c r="E421" s="115">
        <f t="shared" si="143"/>
        <v>1</v>
      </c>
      <c r="F421" s="115">
        <f t="shared" si="144"/>
        <v>1</v>
      </c>
      <c r="G421" s="115">
        <f t="shared" si="145"/>
        <v>57878.68472241579</v>
      </c>
      <c r="H421" s="115">
        <f t="shared" si="146"/>
        <v>1</v>
      </c>
      <c r="I421" s="115">
        <f t="shared" si="147"/>
        <v>1</v>
      </c>
      <c r="J421" s="115">
        <f t="shared" si="148"/>
        <v>1.5452182222515235E-4</v>
      </c>
      <c r="K421" s="115">
        <f t="shared" si="149"/>
        <v>0</v>
      </c>
      <c r="L421" s="115">
        <f t="shared" si="150"/>
        <v>0</v>
      </c>
      <c r="M421" s="111"/>
      <c r="N421" s="123">
        <f t="shared" si="138"/>
        <v>15.072311751159878</v>
      </c>
      <c r="O421" s="115">
        <f t="shared" si="151"/>
        <v>446813.38574005634</v>
      </c>
      <c r="P421" s="115">
        <f t="shared" si="152"/>
        <v>1</v>
      </c>
      <c r="Q421" s="115">
        <f t="shared" si="153"/>
        <v>1</v>
      </c>
      <c r="R421" s="115">
        <f t="shared" si="154"/>
        <v>384118.42661070498</v>
      </c>
      <c r="S421" s="115">
        <f t="shared" si="155"/>
        <v>233684.61917277271</v>
      </c>
      <c r="T421" s="115">
        <f t="shared" si="156"/>
        <v>449617.02247558127</v>
      </c>
      <c r="U421" s="115">
        <f t="shared" si="157"/>
        <v>1</v>
      </c>
      <c r="V421" s="115">
        <f t="shared" si="158"/>
        <v>0</v>
      </c>
      <c r="W421" s="115">
        <f t="shared" si="159"/>
        <v>1</v>
      </c>
      <c r="X421" s="115">
        <f t="shared" si="160"/>
        <v>1</v>
      </c>
      <c r="Y421" s="115">
        <f t="shared" si="161"/>
        <v>0</v>
      </c>
      <c r="Z421" s="115">
        <f t="shared" si="162"/>
        <v>1</v>
      </c>
      <c r="AA421" s="115">
        <f t="shared" si="139"/>
        <v>7.3797520381162086E-6</v>
      </c>
      <c r="AB421" s="115">
        <f t="shared" si="163"/>
        <v>0</v>
      </c>
      <c r="AC421" s="115">
        <f t="shared" si="164"/>
        <v>0</v>
      </c>
    </row>
    <row r="422" spans="2:29" s="105" customFormat="1">
      <c r="B422" s="106">
        <f t="shared" si="140"/>
        <v>0.3999999999999394</v>
      </c>
      <c r="C422" s="115">
        <f t="shared" si="141"/>
        <v>2.5118864315092297</v>
      </c>
      <c r="D422" s="115">
        <f t="shared" si="142"/>
        <v>58266.96798805493</v>
      </c>
      <c r="E422" s="115">
        <f t="shared" si="143"/>
        <v>1</v>
      </c>
      <c r="F422" s="115">
        <f t="shared" si="144"/>
        <v>1</v>
      </c>
      <c r="G422" s="115">
        <f t="shared" si="145"/>
        <v>56444.556304905018</v>
      </c>
      <c r="H422" s="115">
        <f t="shared" si="146"/>
        <v>1</v>
      </c>
      <c r="I422" s="115">
        <f t="shared" si="147"/>
        <v>1</v>
      </c>
      <c r="J422" s="115">
        <f t="shared" si="148"/>
        <v>1.9044982495882261E-4</v>
      </c>
      <c r="K422" s="115">
        <f t="shared" si="149"/>
        <v>0</v>
      </c>
      <c r="L422" s="115">
        <f t="shared" si="150"/>
        <v>0</v>
      </c>
      <c r="M422" s="111"/>
      <c r="N422" s="123">
        <f t="shared" si="138"/>
        <v>15.782647919762555</v>
      </c>
      <c r="O422" s="115">
        <f t="shared" si="151"/>
        <v>454541.11890065897</v>
      </c>
      <c r="P422" s="115">
        <f t="shared" si="152"/>
        <v>1</v>
      </c>
      <c r="Q422" s="115">
        <f t="shared" si="153"/>
        <v>1</v>
      </c>
      <c r="R422" s="115">
        <f t="shared" si="154"/>
        <v>390928.75343333598</v>
      </c>
      <c r="S422" s="115">
        <f t="shared" si="155"/>
        <v>234934.78420570024</v>
      </c>
      <c r="T422" s="115">
        <f t="shared" si="156"/>
        <v>456091.70469404606</v>
      </c>
      <c r="U422" s="115">
        <f t="shared" si="157"/>
        <v>1</v>
      </c>
      <c r="V422" s="115">
        <f t="shared" si="158"/>
        <v>0</v>
      </c>
      <c r="W422" s="115">
        <f t="shared" si="159"/>
        <v>1</v>
      </c>
      <c r="X422" s="115">
        <f t="shared" si="160"/>
        <v>1</v>
      </c>
      <c r="Y422" s="115">
        <f t="shared" si="161"/>
        <v>0</v>
      </c>
      <c r="Z422" s="115">
        <f t="shared" si="162"/>
        <v>1</v>
      </c>
      <c r="AA422" s="115">
        <f t="shared" si="139"/>
        <v>2.1874314601896877E-6</v>
      </c>
      <c r="AB422" s="115">
        <f t="shared" si="163"/>
        <v>0</v>
      </c>
      <c r="AC422" s="115">
        <f t="shared" si="164"/>
        <v>0</v>
      </c>
    </row>
    <row r="423" spans="2:29" s="105" customFormat="1">
      <c r="B423" s="106">
        <f t="shared" si="140"/>
        <v>0.41999999999993942</v>
      </c>
      <c r="C423" s="115">
        <f t="shared" si="141"/>
        <v>2.6302679918950154</v>
      </c>
      <c r="D423" s="115">
        <f t="shared" si="142"/>
        <v>57003.357995078855</v>
      </c>
      <c r="E423" s="115">
        <f t="shared" si="143"/>
        <v>1</v>
      </c>
      <c r="F423" s="115">
        <f t="shared" si="144"/>
        <v>1</v>
      </c>
      <c r="G423" s="115">
        <f t="shared" si="145"/>
        <v>55072.69795481144</v>
      </c>
      <c r="H423" s="115">
        <f t="shared" si="146"/>
        <v>1</v>
      </c>
      <c r="I423" s="115">
        <f t="shared" si="147"/>
        <v>1</v>
      </c>
      <c r="J423" s="115">
        <f t="shared" si="148"/>
        <v>2.2392391523224666E-4</v>
      </c>
      <c r="K423" s="115">
        <f t="shared" si="149"/>
        <v>0</v>
      </c>
      <c r="L423" s="115">
        <f t="shared" si="150"/>
        <v>0</v>
      </c>
      <c r="M423" s="111"/>
      <c r="N423" s="123">
        <f t="shared" si="138"/>
        <v>16.526461200619515</v>
      </c>
      <c r="O423" s="115">
        <f t="shared" si="151"/>
        <v>462361.23396904831</v>
      </c>
      <c r="P423" s="115">
        <f t="shared" si="152"/>
        <v>1</v>
      </c>
      <c r="Q423" s="115">
        <f t="shared" si="153"/>
        <v>1</v>
      </c>
      <c r="R423" s="115">
        <f t="shared" si="154"/>
        <v>397623.33275104978</v>
      </c>
      <c r="S423" s="115">
        <f t="shared" si="155"/>
        <v>236189.85192931353</v>
      </c>
      <c r="T423" s="115">
        <f t="shared" si="156"/>
        <v>462482.38982954057</v>
      </c>
      <c r="U423" s="115">
        <f t="shared" si="157"/>
        <v>1</v>
      </c>
      <c r="V423" s="115">
        <f t="shared" si="158"/>
        <v>0</v>
      </c>
      <c r="W423" s="115">
        <f t="shared" si="159"/>
        <v>1</v>
      </c>
      <c r="X423" s="115">
        <f t="shared" si="160"/>
        <v>1</v>
      </c>
      <c r="Y423" s="115">
        <f t="shared" si="161"/>
        <v>0</v>
      </c>
      <c r="Z423" s="115">
        <f t="shared" si="162"/>
        <v>1</v>
      </c>
      <c r="AA423" s="115">
        <f t="shared" si="139"/>
        <v>1.2947349109215731E-8</v>
      </c>
      <c r="AB423" s="115">
        <f t="shared" si="163"/>
        <v>0</v>
      </c>
      <c r="AC423" s="115">
        <f t="shared" si="164"/>
        <v>0</v>
      </c>
    </row>
    <row r="424" spans="2:29" s="105" customFormat="1">
      <c r="B424" s="106">
        <f t="shared" si="140"/>
        <v>0.43999999999993944</v>
      </c>
      <c r="C424" s="115">
        <f t="shared" si="141"/>
        <v>2.7542287033377826</v>
      </c>
      <c r="D424" s="115">
        <f t="shared" si="142"/>
        <v>55767.859578447955</v>
      </c>
      <c r="E424" s="115">
        <f t="shared" si="143"/>
        <v>1</v>
      </c>
      <c r="F424" s="115">
        <f t="shared" si="144"/>
        <v>1</v>
      </c>
      <c r="G424" s="115">
        <f t="shared" si="145"/>
        <v>53763.10280356466</v>
      </c>
      <c r="H424" s="115">
        <f t="shared" si="146"/>
        <v>1</v>
      </c>
      <c r="I424" s="115">
        <f t="shared" si="147"/>
        <v>1</v>
      </c>
      <c r="J424" s="115">
        <f t="shared" si="148"/>
        <v>2.5279890821576338E-4</v>
      </c>
      <c r="K424" s="115">
        <f t="shared" si="149"/>
        <v>0</v>
      </c>
      <c r="L424" s="115">
        <f t="shared" si="150"/>
        <v>0</v>
      </c>
      <c r="M424" s="111"/>
      <c r="N424" s="123">
        <f t="shared" si="138"/>
        <v>17.305329321424239</v>
      </c>
      <c r="O424" s="115">
        <f t="shared" si="151"/>
        <v>470273.75070263032</v>
      </c>
      <c r="P424" s="115">
        <f t="shared" si="152"/>
        <v>1</v>
      </c>
      <c r="Q424" s="115">
        <f t="shared" si="153"/>
        <v>1</v>
      </c>
      <c r="R424" s="115">
        <f t="shared" si="154"/>
        <v>404202.26275222545</v>
      </c>
      <c r="S424" s="115">
        <f t="shared" si="155"/>
        <v>237475.249353572</v>
      </c>
      <c r="T424" s="115">
        <f t="shared" si="156"/>
        <v>468800.55809433537</v>
      </c>
      <c r="U424" s="115">
        <f t="shared" si="157"/>
        <v>1</v>
      </c>
      <c r="V424" s="115">
        <f t="shared" si="158"/>
        <v>0</v>
      </c>
      <c r="W424" s="115">
        <f t="shared" si="159"/>
        <v>1</v>
      </c>
      <c r="X424" s="115">
        <f t="shared" si="160"/>
        <v>1</v>
      </c>
      <c r="Y424" s="115">
        <f t="shared" si="161"/>
        <v>0</v>
      </c>
      <c r="Z424" s="115">
        <f t="shared" si="162"/>
        <v>1</v>
      </c>
      <c r="AA424" s="115">
        <f t="shared" si="139"/>
        <v>1.8567287841917722E-6</v>
      </c>
      <c r="AB424" s="115">
        <f t="shared" si="163"/>
        <v>0</v>
      </c>
      <c r="AC424" s="115">
        <f t="shared" si="164"/>
        <v>0</v>
      </c>
    </row>
    <row r="425" spans="2:29" s="105" customFormat="1">
      <c r="B425" s="106">
        <f t="shared" si="140"/>
        <v>0.45999999999993946</v>
      </c>
      <c r="C425" s="115">
        <f t="shared" si="141"/>
        <v>2.884031503126204</v>
      </c>
      <c r="D425" s="115">
        <f t="shared" si="142"/>
        <v>54559.905120156087</v>
      </c>
      <c r="E425" s="115">
        <f t="shared" si="143"/>
        <v>1</v>
      </c>
      <c r="F425" s="115">
        <f t="shared" si="144"/>
        <v>1</v>
      </c>
      <c r="G425" s="115">
        <f t="shared" si="145"/>
        <v>52515.208412468412</v>
      </c>
      <c r="H425" s="115">
        <f t="shared" si="146"/>
        <v>1</v>
      </c>
      <c r="I425" s="115">
        <f t="shared" si="147"/>
        <v>1</v>
      </c>
      <c r="J425" s="115">
        <f t="shared" si="148"/>
        <v>2.7517876485677872E-4</v>
      </c>
      <c r="K425" s="115">
        <f t="shared" si="149"/>
        <v>0</v>
      </c>
      <c r="L425" s="115">
        <f t="shared" si="150"/>
        <v>0</v>
      </c>
      <c r="M425" s="111"/>
      <c r="N425" s="123">
        <f t="shared" si="138"/>
        <v>18.120904365885622</v>
      </c>
      <c r="O425" s="115">
        <f t="shared" si="151"/>
        <v>478278.6629232234</v>
      </c>
      <c r="P425" s="115">
        <f t="shared" si="152"/>
        <v>1</v>
      </c>
      <c r="Q425" s="115">
        <f t="shared" si="153"/>
        <v>1</v>
      </c>
      <c r="R425" s="115">
        <f t="shared" si="154"/>
        <v>410668.87335990911</v>
      </c>
      <c r="S425" s="115">
        <f t="shared" si="155"/>
        <v>238816.21758771388</v>
      </c>
      <c r="T425" s="115">
        <f t="shared" si="156"/>
        <v>475060.11128024565</v>
      </c>
      <c r="U425" s="115">
        <f t="shared" si="157"/>
        <v>1</v>
      </c>
      <c r="V425" s="115">
        <f t="shared" si="158"/>
        <v>0</v>
      </c>
      <c r="W425" s="115">
        <f t="shared" si="159"/>
        <v>1</v>
      </c>
      <c r="X425" s="115">
        <f t="shared" si="160"/>
        <v>1</v>
      </c>
      <c r="Y425" s="115">
        <f t="shared" si="161"/>
        <v>0</v>
      </c>
      <c r="Z425" s="115">
        <f t="shared" si="162"/>
        <v>1</v>
      </c>
      <c r="AA425" s="115">
        <f t="shared" si="139"/>
        <v>8.5992062172423994E-6</v>
      </c>
      <c r="AB425" s="115">
        <f t="shared" si="163"/>
        <v>0</v>
      </c>
      <c r="AC425" s="115">
        <f t="shared" si="164"/>
        <v>0</v>
      </c>
    </row>
    <row r="426" spans="2:29" s="105" customFormat="1">
      <c r="B426" s="106">
        <f t="shared" si="140"/>
        <v>0.47999999999993948</v>
      </c>
      <c r="C426" s="115">
        <f t="shared" si="141"/>
        <v>3.0199517204015951</v>
      </c>
      <c r="D426" s="115">
        <f t="shared" si="142"/>
        <v>53378.935432734215</v>
      </c>
      <c r="E426" s="115">
        <f t="shared" si="143"/>
        <v>1</v>
      </c>
      <c r="F426" s="115">
        <f t="shared" si="144"/>
        <v>1</v>
      </c>
      <c r="G426" s="115">
        <f t="shared" si="145"/>
        <v>51327.902299120098</v>
      </c>
      <c r="H426" s="115">
        <f t="shared" si="146"/>
        <v>1</v>
      </c>
      <c r="I426" s="115">
        <f t="shared" si="147"/>
        <v>1</v>
      </c>
      <c r="J426" s="115">
        <f t="shared" si="148"/>
        <v>2.8955761525042772E-4</v>
      </c>
      <c r="K426" s="115">
        <f t="shared" si="149"/>
        <v>0</v>
      </c>
      <c r="L426" s="115">
        <f t="shared" si="150"/>
        <v>0</v>
      </c>
      <c r="M426" s="111"/>
      <c r="N426" s="123">
        <f t="shared" si="138"/>
        <v>18.974916278019016</v>
      </c>
      <c r="O426" s="115">
        <f t="shared" si="151"/>
        <v>486375.93831579859</v>
      </c>
      <c r="P426" s="115">
        <f t="shared" si="152"/>
        <v>1</v>
      </c>
      <c r="Q426" s="115">
        <f t="shared" si="153"/>
        <v>1</v>
      </c>
      <c r="R426" s="115">
        <f t="shared" si="154"/>
        <v>417029.63279076497</v>
      </c>
      <c r="S426" s="115">
        <f t="shared" si="155"/>
        <v>240237.41530557183</v>
      </c>
      <c r="T426" s="115">
        <f t="shared" si="156"/>
        <v>481277.1865965621</v>
      </c>
      <c r="U426" s="115">
        <f t="shared" si="157"/>
        <v>1</v>
      </c>
      <c r="V426" s="115">
        <f t="shared" si="158"/>
        <v>0</v>
      </c>
      <c r="W426" s="115">
        <f t="shared" si="159"/>
        <v>1</v>
      </c>
      <c r="X426" s="115">
        <f t="shared" si="160"/>
        <v>1</v>
      </c>
      <c r="Y426" s="115">
        <f t="shared" si="161"/>
        <v>0</v>
      </c>
      <c r="Z426" s="115">
        <f t="shared" si="162"/>
        <v>1</v>
      </c>
      <c r="AA426" s="115">
        <f t="shared" si="139"/>
        <v>2.094715157336135E-5</v>
      </c>
      <c r="AB426" s="115">
        <f t="shared" si="163"/>
        <v>0</v>
      </c>
      <c r="AC426" s="115">
        <f t="shared" si="164"/>
        <v>0</v>
      </c>
    </row>
    <row r="427" spans="2:29" s="105" customFormat="1">
      <c r="B427" s="106">
        <f t="shared" si="140"/>
        <v>0.49999999999993949</v>
      </c>
      <c r="C427" s="115">
        <f t="shared" si="141"/>
        <v>3.1622776601679394</v>
      </c>
      <c r="D427" s="115">
        <f t="shared" si="142"/>
        <v>52224.399758859938</v>
      </c>
      <c r="E427" s="115">
        <f t="shared" si="143"/>
        <v>1</v>
      </c>
      <c r="F427" s="115">
        <f t="shared" si="144"/>
        <v>1</v>
      </c>
      <c r="G427" s="115">
        <f t="shared" si="145"/>
        <v>50199.537976516411</v>
      </c>
      <c r="H427" s="115">
        <f t="shared" si="146"/>
        <v>1</v>
      </c>
      <c r="I427" s="115">
        <f t="shared" si="147"/>
        <v>1</v>
      </c>
      <c r="J427" s="115">
        <f t="shared" si="148"/>
        <v>2.9493724554605902E-4</v>
      </c>
      <c r="K427" s="115">
        <f t="shared" si="149"/>
        <v>0</v>
      </c>
      <c r="L427" s="115">
        <f t="shared" si="150"/>
        <v>0</v>
      </c>
      <c r="M427" s="111"/>
      <c r="N427" s="123">
        <f t="shared" si="138"/>
        <v>19.869176531589439</v>
      </c>
      <c r="O427" s="115">
        <f t="shared" si="151"/>
        <v>494565.51824403129</v>
      </c>
      <c r="P427" s="115">
        <f t="shared" si="152"/>
        <v>1</v>
      </c>
      <c r="Q427" s="115">
        <f t="shared" si="153"/>
        <v>1</v>
      </c>
      <c r="R427" s="115">
        <f t="shared" si="154"/>
        <v>423294.00997701689</v>
      </c>
      <c r="S427" s="115">
        <f t="shared" si="155"/>
        <v>241762.55324600666</v>
      </c>
      <c r="T427" s="115">
        <f t="shared" si="156"/>
        <v>487469.94885269704</v>
      </c>
      <c r="U427" s="115">
        <f t="shared" si="157"/>
        <v>1</v>
      </c>
      <c r="V427" s="115">
        <f t="shared" si="158"/>
        <v>0</v>
      </c>
      <c r="W427" s="115">
        <f t="shared" si="159"/>
        <v>1</v>
      </c>
      <c r="X427" s="115">
        <f t="shared" si="160"/>
        <v>1</v>
      </c>
      <c r="Y427" s="115">
        <f t="shared" si="161"/>
        <v>0</v>
      </c>
      <c r="Z427" s="115">
        <f t="shared" si="162"/>
        <v>1</v>
      </c>
      <c r="AA427" s="115">
        <f t="shared" si="139"/>
        <v>3.9387996135735009E-5</v>
      </c>
      <c r="AB427" s="115">
        <f t="shared" si="163"/>
        <v>0</v>
      </c>
      <c r="AC427" s="115">
        <f t="shared" si="164"/>
        <v>0</v>
      </c>
    </row>
    <row r="428" spans="2:29" s="105" customFormat="1">
      <c r="B428" s="106">
        <f t="shared" si="140"/>
        <v>0.51999999999993951</v>
      </c>
      <c r="C428" s="115">
        <f t="shared" si="141"/>
        <v>3.3113112148254502</v>
      </c>
      <c r="D428" s="115">
        <f t="shared" si="142"/>
        <v>51095.755765325004</v>
      </c>
      <c r="E428" s="115">
        <f t="shared" si="143"/>
        <v>1</v>
      </c>
      <c r="F428" s="115">
        <f t="shared" si="144"/>
        <v>1</v>
      </c>
      <c r="G428" s="115">
        <f t="shared" si="145"/>
        <v>49127.96166875113</v>
      </c>
      <c r="H428" s="115">
        <f t="shared" si="146"/>
        <v>1</v>
      </c>
      <c r="I428" s="115">
        <f t="shared" si="147"/>
        <v>1</v>
      </c>
      <c r="J428" s="115">
        <f t="shared" si="148"/>
        <v>2.9090992396870911E-4</v>
      </c>
      <c r="K428" s="115">
        <f t="shared" si="149"/>
        <v>0</v>
      </c>
      <c r="L428" s="115">
        <f t="shared" si="150"/>
        <v>0</v>
      </c>
      <c r="M428" s="111"/>
      <c r="N428" s="123">
        <f t="shared" si="138"/>
        <v>20.805581972490256</v>
      </c>
      <c r="O428" s="115">
        <f t="shared" si="151"/>
        <v>502847.31758287939</v>
      </c>
      <c r="P428" s="115">
        <f t="shared" si="152"/>
        <v>1</v>
      </c>
      <c r="Q428" s="115">
        <f t="shared" si="153"/>
        <v>1</v>
      </c>
      <c r="R428" s="115">
        <f t="shared" si="154"/>
        <v>429474.30147112627</v>
      </c>
      <c r="S428" s="115">
        <f t="shared" si="155"/>
        <v>243414.06297546264</v>
      </c>
      <c r="T428" s="115">
        <f t="shared" si="156"/>
        <v>493658.36534827843</v>
      </c>
      <c r="U428" s="115">
        <f t="shared" si="157"/>
        <v>1</v>
      </c>
      <c r="V428" s="115">
        <f t="shared" si="158"/>
        <v>0</v>
      </c>
      <c r="W428" s="115">
        <f t="shared" si="159"/>
        <v>1</v>
      </c>
      <c r="X428" s="115">
        <f t="shared" si="160"/>
        <v>1</v>
      </c>
      <c r="Y428" s="115">
        <f t="shared" si="161"/>
        <v>0</v>
      </c>
      <c r="Z428" s="115">
        <f t="shared" si="162"/>
        <v>1</v>
      </c>
      <c r="AA428" s="115">
        <f t="shared" si="139"/>
        <v>6.4154283955384579E-5</v>
      </c>
      <c r="AB428" s="115">
        <f t="shared" si="163"/>
        <v>0</v>
      </c>
      <c r="AC428" s="115">
        <f t="shared" si="164"/>
        <v>0</v>
      </c>
    </row>
    <row r="429" spans="2:29" s="105" customFormat="1">
      <c r="B429" s="106">
        <f t="shared" si="140"/>
        <v>0.53999999999993953</v>
      </c>
      <c r="C429" s="115">
        <f t="shared" si="141"/>
        <v>3.4673685045248344</v>
      </c>
      <c r="D429" s="115">
        <f t="shared" si="142"/>
        <v>49992.46953155681</v>
      </c>
      <c r="E429" s="115">
        <f t="shared" si="143"/>
        <v>1</v>
      </c>
      <c r="F429" s="115">
        <f t="shared" si="144"/>
        <v>1</v>
      </c>
      <c r="G429" s="115">
        <f t="shared" si="145"/>
        <v>48110.5495414912</v>
      </c>
      <c r="H429" s="115">
        <f t="shared" si="146"/>
        <v>1</v>
      </c>
      <c r="I429" s="115">
        <f t="shared" si="147"/>
        <v>1</v>
      </c>
      <c r="J429" s="115">
        <f t="shared" si="148"/>
        <v>2.7769799274814425E-4</v>
      </c>
      <c r="K429" s="115">
        <f t="shared" si="149"/>
        <v>0</v>
      </c>
      <c r="L429" s="115">
        <f t="shared" si="150"/>
        <v>0</v>
      </c>
      <c r="M429" s="111"/>
      <c r="N429" s="123">
        <f t="shared" si="138"/>
        <v>21.786118842207696</v>
      </c>
      <c r="O429" s="115">
        <f t="shared" si="151"/>
        <v>511221.22456845269</v>
      </c>
      <c r="P429" s="115">
        <f t="shared" si="152"/>
        <v>1</v>
      </c>
      <c r="Q429" s="115">
        <f t="shared" si="153"/>
        <v>1</v>
      </c>
      <c r="R429" s="115">
        <f t="shared" si="154"/>
        <v>435585.43102745718</v>
      </c>
      <c r="S429" s="115">
        <f t="shared" si="155"/>
        <v>245212.80103099038</v>
      </c>
      <c r="T429" s="115">
        <f t="shared" si="156"/>
        <v>499863.96700786479</v>
      </c>
      <c r="U429" s="115">
        <f t="shared" si="157"/>
        <v>1</v>
      </c>
      <c r="V429" s="115">
        <f t="shared" si="158"/>
        <v>0</v>
      </c>
      <c r="W429" s="115">
        <f t="shared" si="159"/>
        <v>1</v>
      </c>
      <c r="X429" s="115">
        <f t="shared" si="160"/>
        <v>1</v>
      </c>
      <c r="Y429" s="115">
        <f t="shared" si="161"/>
        <v>0</v>
      </c>
      <c r="Z429" s="115">
        <f t="shared" si="162"/>
        <v>1</v>
      </c>
      <c r="AA429" s="115">
        <f t="shared" si="139"/>
        <v>9.5199923067216882E-5</v>
      </c>
      <c r="AB429" s="115">
        <f t="shared" si="163"/>
        <v>0</v>
      </c>
      <c r="AC429" s="115">
        <f t="shared" si="164"/>
        <v>0</v>
      </c>
    </row>
    <row r="430" spans="2:29" s="105" customFormat="1">
      <c r="B430" s="106">
        <f t="shared" si="140"/>
        <v>0.55999999999993955</v>
      </c>
      <c r="C430" s="115">
        <f t="shared" si="141"/>
        <v>3.6307805477005086</v>
      </c>
      <c r="D430" s="115">
        <f t="shared" si="142"/>
        <v>48914.015532892387</v>
      </c>
      <c r="E430" s="115">
        <f t="shared" si="143"/>
        <v>1</v>
      </c>
      <c r="F430" s="115">
        <f t="shared" si="144"/>
        <v>1</v>
      </c>
      <c r="G430" s="115">
        <f t="shared" si="145"/>
        <v>47144.254934373836</v>
      </c>
      <c r="H430" s="115">
        <f t="shared" si="146"/>
        <v>1</v>
      </c>
      <c r="I430" s="115">
        <f t="shared" si="147"/>
        <v>1</v>
      </c>
      <c r="J430" s="115">
        <f t="shared" si="148"/>
        <v>2.561453189037136E-4</v>
      </c>
      <c r="K430" s="115">
        <f t="shared" si="149"/>
        <v>0</v>
      </c>
      <c r="L430" s="115">
        <f t="shared" si="150"/>
        <v>0</v>
      </c>
      <c r="M430" s="111"/>
      <c r="N430" s="123">
        <f t="shared" si="138"/>
        <v>22.812866990905288</v>
      </c>
      <c r="O430" s="115">
        <f t="shared" si="151"/>
        <v>519687.1006653512</v>
      </c>
      <c r="P430" s="115">
        <f t="shared" si="152"/>
        <v>1</v>
      </c>
      <c r="Q430" s="115">
        <f t="shared" si="153"/>
        <v>1</v>
      </c>
      <c r="R430" s="115">
        <f t="shared" si="154"/>
        <v>441644.7291845596</v>
      </c>
      <c r="S430" s="115">
        <f t="shared" si="155"/>
        <v>247177.78777891776</v>
      </c>
      <c r="T430" s="115">
        <f t="shared" si="156"/>
        <v>506109.5983952317</v>
      </c>
      <c r="U430" s="115">
        <f t="shared" si="157"/>
        <v>1</v>
      </c>
      <c r="V430" s="115">
        <f t="shared" si="158"/>
        <v>0</v>
      </c>
      <c r="W430" s="115">
        <f t="shared" si="159"/>
        <v>1</v>
      </c>
      <c r="X430" s="115">
        <f t="shared" si="160"/>
        <v>1</v>
      </c>
      <c r="Y430" s="115">
        <f t="shared" si="161"/>
        <v>0</v>
      </c>
      <c r="Z430" s="115">
        <f t="shared" si="162"/>
        <v>1</v>
      </c>
      <c r="AA430" s="115">
        <f t="shared" si="139"/>
        <v>1.3218936462953902E-4</v>
      </c>
      <c r="AB430" s="115">
        <f t="shared" si="163"/>
        <v>0</v>
      </c>
      <c r="AC430" s="115">
        <f t="shared" si="164"/>
        <v>0</v>
      </c>
    </row>
    <row r="431" spans="2:29" s="105" customFormat="1">
      <c r="B431" s="106">
        <f t="shared" si="140"/>
        <v>0.57999999999993956</v>
      </c>
      <c r="C431" s="115">
        <f t="shared" si="141"/>
        <v>3.8018939632050834</v>
      </c>
      <c r="D431" s="115">
        <f t="shared" si="142"/>
        <v>47859.87661880214</v>
      </c>
      <c r="E431" s="115">
        <f t="shared" si="143"/>
        <v>1</v>
      </c>
      <c r="F431" s="115">
        <f t="shared" si="144"/>
        <v>1</v>
      </c>
      <c r="G431" s="115">
        <f t="shared" si="145"/>
        <v>46225.664720276385</v>
      </c>
      <c r="H431" s="115">
        <f t="shared" si="146"/>
        <v>1</v>
      </c>
      <c r="I431" s="115">
        <f t="shared" si="147"/>
        <v>1</v>
      </c>
      <c r="J431" s="115">
        <f t="shared" si="148"/>
        <v>2.2766010715577419E-4</v>
      </c>
      <c r="K431" s="115">
        <f t="shared" si="149"/>
        <v>0</v>
      </c>
      <c r="L431" s="115">
        <f t="shared" si="150"/>
        <v>0</v>
      </c>
      <c r="M431" s="111"/>
      <c r="N431" s="123">
        <f t="shared" si="138"/>
        <v>23.888004289064948</v>
      </c>
      <c r="O431" s="115">
        <f t="shared" si="151"/>
        <v>528244.78045166342</v>
      </c>
      <c r="P431" s="115">
        <f t="shared" si="152"/>
        <v>1</v>
      </c>
      <c r="Q431" s="115">
        <f t="shared" si="153"/>
        <v>1</v>
      </c>
      <c r="R431" s="115">
        <f t="shared" si="154"/>
        <v>447671.69897784432</v>
      </c>
      <c r="S431" s="115">
        <f t="shared" si="155"/>
        <v>249325.97893619066</v>
      </c>
      <c r="T431" s="115">
        <f t="shared" si="156"/>
        <v>512419.1583442206</v>
      </c>
      <c r="U431" s="115">
        <f t="shared" si="157"/>
        <v>1</v>
      </c>
      <c r="V431" s="115">
        <f t="shared" si="158"/>
        <v>0</v>
      </c>
      <c r="W431" s="115">
        <f t="shared" si="159"/>
        <v>1</v>
      </c>
      <c r="X431" s="115">
        <f t="shared" si="160"/>
        <v>1</v>
      </c>
      <c r="Y431" s="115">
        <f t="shared" si="161"/>
        <v>0</v>
      </c>
      <c r="Z431" s="115">
        <f t="shared" si="162"/>
        <v>1</v>
      </c>
      <c r="AA431" s="115">
        <f t="shared" si="139"/>
        <v>1.7450028816514505E-4</v>
      </c>
      <c r="AB431" s="115">
        <f t="shared" si="163"/>
        <v>0</v>
      </c>
      <c r="AC431" s="115">
        <f t="shared" si="164"/>
        <v>0</v>
      </c>
    </row>
    <row r="432" spans="2:29" s="105" customFormat="1">
      <c r="B432" s="106">
        <f t="shared" si="140"/>
        <v>0.59999999999993958</v>
      </c>
      <c r="C432" s="115">
        <f t="shared" si="141"/>
        <v>3.9810717055344194</v>
      </c>
      <c r="D432" s="115">
        <f t="shared" si="142"/>
        <v>46829.543986256904</v>
      </c>
      <c r="E432" s="115">
        <f t="shared" si="143"/>
        <v>1</v>
      </c>
      <c r="F432" s="115">
        <f t="shared" si="144"/>
        <v>1</v>
      </c>
      <c r="G432" s="115">
        <f t="shared" si="145"/>
        <v>45351.063559861024</v>
      </c>
      <c r="H432" s="115">
        <f t="shared" si="146"/>
        <v>1</v>
      </c>
      <c r="I432" s="115">
        <f t="shared" si="147"/>
        <v>1</v>
      </c>
      <c r="J432" s="115">
        <f t="shared" si="148"/>
        <v>1.9411322695389108E-4</v>
      </c>
      <c r="K432" s="115">
        <f t="shared" si="149"/>
        <v>0</v>
      </c>
      <c r="L432" s="115">
        <f t="shared" si="150"/>
        <v>0</v>
      </c>
      <c r="M432" s="111"/>
      <c r="N432" s="123">
        <f t="shared" si="138"/>
        <v>25.013811247042241</v>
      </c>
      <c r="O432" s="115">
        <f t="shared" si="151"/>
        <v>536894.07152181619</v>
      </c>
      <c r="P432" s="115">
        <f t="shared" si="152"/>
        <v>1</v>
      </c>
      <c r="Q432" s="115">
        <f t="shared" si="153"/>
        <v>1</v>
      </c>
      <c r="R432" s="115">
        <f t="shared" si="154"/>
        <v>453687.77251758915</v>
      </c>
      <c r="S432" s="115">
        <f t="shared" si="155"/>
        <v>251672.06674144781</v>
      </c>
      <c r="T432" s="115">
        <f t="shared" si="156"/>
        <v>518817.33212170494</v>
      </c>
      <c r="U432" s="115">
        <f t="shared" si="157"/>
        <v>1</v>
      </c>
      <c r="V432" s="115">
        <f t="shared" si="158"/>
        <v>0</v>
      </c>
      <c r="W432" s="115">
        <f t="shared" si="159"/>
        <v>1</v>
      </c>
      <c r="X432" s="115">
        <f t="shared" si="160"/>
        <v>1</v>
      </c>
      <c r="Y432" s="115">
        <f t="shared" si="161"/>
        <v>0</v>
      </c>
      <c r="Z432" s="115">
        <f t="shared" si="162"/>
        <v>1</v>
      </c>
      <c r="AA432" s="115">
        <f t="shared" si="139"/>
        <v>2.2123981201835132E-4</v>
      </c>
      <c r="AB432" s="115">
        <f t="shared" si="163"/>
        <v>0</v>
      </c>
      <c r="AC432" s="115">
        <f t="shared" si="164"/>
        <v>0</v>
      </c>
    </row>
    <row r="433" spans="2:29" s="105" customFormat="1">
      <c r="B433" s="106">
        <f t="shared" si="140"/>
        <v>0.6199999999999396</v>
      </c>
      <c r="C433" s="115">
        <f t="shared" si="141"/>
        <v>4.1686938347027747</v>
      </c>
      <c r="D433" s="115">
        <f t="shared" si="142"/>
        <v>45822.517148433311</v>
      </c>
      <c r="E433" s="115">
        <f t="shared" si="143"/>
        <v>1</v>
      </c>
      <c r="F433" s="115">
        <f t="shared" si="144"/>
        <v>1</v>
      </c>
      <c r="G433" s="115">
        <f t="shared" si="145"/>
        <v>44516.504487611877</v>
      </c>
      <c r="H433" s="115">
        <f t="shared" si="146"/>
        <v>1</v>
      </c>
      <c r="I433" s="115">
        <f t="shared" si="147"/>
        <v>1</v>
      </c>
      <c r="J433" s="115">
        <f t="shared" si="148"/>
        <v>1.5770052505006081E-4</v>
      </c>
      <c r="K433" s="115">
        <f t="shared" si="149"/>
        <v>0</v>
      </c>
      <c r="L433" s="115">
        <f t="shared" si="150"/>
        <v>0</v>
      </c>
      <c r="M433" s="111"/>
      <c r="N433" s="123">
        <f t="shared" si="138"/>
        <v>26.192675852334599</v>
      </c>
      <c r="O433" s="115">
        <f t="shared" si="151"/>
        <v>545634.75440736592</v>
      </c>
      <c r="P433" s="115">
        <f t="shared" si="152"/>
        <v>1</v>
      </c>
      <c r="Q433" s="115">
        <f t="shared" si="153"/>
        <v>1</v>
      </c>
      <c r="R433" s="115">
        <f t="shared" si="154"/>
        <v>459716.06168559397</v>
      </c>
      <c r="S433" s="115">
        <f t="shared" si="155"/>
        <v>254228.30723386779</v>
      </c>
      <c r="T433" s="115">
        <f t="shared" si="156"/>
        <v>525329.31535438867</v>
      </c>
      <c r="U433" s="115">
        <f t="shared" si="157"/>
        <v>1</v>
      </c>
      <c r="V433" s="115">
        <f t="shared" si="158"/>
        <v>0</v>
      </c>
      <c r="W433" s="115">
        <f t="shared" si="159"/>
        <v>1</v>
      </c>
      <c r="X433" s="115">
        <f t="shared" si="160"/>
        <v>1</v>
      </c>
      <c r="Y433" s="115">
        <f t="shared" si="161"/>
        <v>0</v>
      </c>
      <c r="Z433" s="115">
        <f t="shared" si="162"/>
        <v>1</v>
      </c>
      <c r="AA433" s="115">
        <f t="shared" si="139"/>
        <v>2.7127369173600186E-4</v>
      </c>
      <c r="AB433" s="115">
        <f t="shared" si="163"/>
        <v>0</v>
      </c>
      <c r="AC433" s="115">
        <f t="shared" si="164"/>
        <v>0</v>
      </c>
    </row>
    <row r="434" spans="2:29" s="105" customFormat="1">
      <c r="B434" s="106">
        <f t="shared" si="140"/>
        <v>0.63999999999993962</v>
      </c>
      <c r="C434" s="115">
        <f t="shared" si="141"/>
        <v>4.3651583224010535</v>
      </c>
      <c r="D434" s="115">
        <f t="shared" si="142"/>
        <v>44838.303898949947</v>
      </c>
      <c r="E434" s="115">
        <f t="shared" si="143"/>
        <v>1</v>
      </c>
      <c r="F434" s="115">
        <f t="shared" si="144"/>
        <v>1</v>
      </c>
      <c r="G434" s="115">
        <f t="shared" si="145"/>
        <v>43717.88397743697</v>
      </c>
      <c r="H434" s="115">
        <f t="shared" si="146"/>
        <v>1</v>
      </c>
      <c r="I434" s="115">
        <f t="shared" si="147"/>
        <v>1</v>
      </c>
      <c r="J434" s="115">
        <f t="shared" si="148"/>
        <v>1.2078104476923913E-4</v>
      </c>
      <c r="K434" s="115">
        <f t="shared" si="149"/>
        <v>0</v>
      </c>
      <c r="L434" s="115">
        <f t="shared" si="150"/>
        <v>0</v>
      </c>
      <c r="M434" s="111"/>
      <c r="N434" s="123">
        <f t="shared" si="138"/>
        <v>27.42709863482299</v>
      </c>
      <c r="O434" s="115">
        <f t="shared" si="151"/>
        <v>554466.58251591632</v>
      </c>
      <c r="P434" s="115">
        <f t="shared" si="152"/>
        <v>1</v>
      </c>
      <c r="Q434" s="115">
        <f t="shared" si="153"/>
        <v>1</v>
      </c>
      <c r="R434" s="115">
        <f t="shared" si="154"/>
        <v>465781.10473594279</v>
      </c>
      <c r="S434" s="115">
        <f t="shared" si="155"/>
        <v>257004.36997905953</v>
      </c>
      <c r="T434" s="115">
        <f t="shared" si="156"/>
        <v>531980.52945325791</v>
      </c>
      <c r="U434" s="115">
        <f t="shared" si="157"/>
        <v>1</v>
      </c>
      <c r="V434" s="115">
        <f t="shared" si="158"/>
        <v>0</v>
      </c>
      <c r="W434" s="115">
        <f t="shared" si="159"/>
        <v>1</v>
      </c>
      <c r="X434" s="115">
        <f t="shared" si="160"/>
        <v>1</v>
      </c>
      <c r="Y434" s="115">
        <f t="shared" si="161"/>
        <v>0</v>
      </c>
      <c r="Z434" s="115">
        <f t="shared" si="162"/>
        <v>1</v>
      </c>
      <c r="AA434" s="115">
        <f t="shared" si="139"/>
        <v>3.2326742417698555E-4</v>
      </c>
      <c r="AB434" s="115">
        <f t="shared" si="163"/>
        <v>0</v>
      </c>
      <c r="AC434" s="115">
        <f t="shared" si="164"/>
        <v>0</v>
      </c>
    </row>
    <row r="435" spans="2:29" s="105" customFormat="1">
      <c r="B435" s="106">
        <f t="shared" si="140"/>
        <v>0.65999999999993963</v>
      </c>
      <c r="C435" s="115">
        <f t="shared" si="141"/>
        <v>4.5708818961481157</v>
      </c>
      <c r="D435" s="115">
        <f t="shared" si="142"/>
        <v>43876.420271825424</v>
      </c>
      <c r="E435" s="115">
        <f t="shared" si="143"/>
        <v>1</v>
      </c>
      <c r="F435" s="115">
        <f t="shared" si="144"/>
        <v>1</v>
      </c>
      <c r="G435" s="115">
        <f t="shared" si="145"/>
        <v>42951.01941115626</v>
      </c>
      <c r="H435" s="115">
        <f t="shared" si="146"/>
        <v>1</v>
      </c>
      <c r="I435" s="115">
        <f t="shared" si="147"/>
        <v>1</v>
      </c>
      <c r="J435" s="115">
        <f t="shared" si="148"/>
        <v>8.5705227454801935E-5</v>
      </c>
      <c r="K435" s="115">
        <f t="shared" si="149"/>
        <v>0</v>
      </c>
      <c r="L435" s="115">
        <f t="shared" si="150"/>
        <v>0</v>
      </c>
      <c r="M435" s="111"/>
      <c r="N435" s="123">
        <f t="shared" si="138"/>
        <v>28.719697970731008</v>
      </c>
      <c r="O435" s="115">
        <f t="shared" si="151"/>
        <v>563389.28208820615</v>
      </c>
      <c r="P435" s="115">
        <f t="shared" si="152"/>
        <v>1</v>
      </c>
      <c r="Q435" s="115">
        <f t="shared" si="153"/>
        <v>1</v>
      </c>
      <c r="R435" s="115">
        <f t="shared" si="154"/>
        <v>471908.60921588936</v>
      </c>
      <c r="S435" s="115">
        <f t="shared" si="155"/>
        <v>260007.20683574266</v>
      </c>
      <c r="T435" s="115">
        <f t="shared" si="156"/>
        <v>538796.32799286942</v>
      </c>
      <c r="U435" s="115">
        <f t="shared" si="157"/>
        <v>1</v>
      </c>
      <c r="V435" s="115">
        <f t="shared" si="158"/>
        <v>0</v>
      </c>
      <c r="W435" s="115">
        <f t="shared" si="159"/>
        <v>1</v>
      </c>
      <c r="X435" s="115">
        <f t="shared" si="160"/>
        <v>1</v>
      </c>
      <c r="Y435" s="115">
        <f t="shared" si="161"/>
        <v>0</v>
      </c>
      <c r="Z435" s="115">
        <f t="shared" si="162"/>
        <v>1</v>
      </c>
      <c r="AA435" s="115">
        <f t="shared" si="139"/>
        <v>3.7573765171321644E-4</v>
      </c>
      <c r="AB435" s="115">
        <f t="shared" si="163"/>
        <v>0</v>
      </c>
      <c r="AC435" s="115">
        <f t="shared" si="164"/>
        <v>0</v>
      </c>
    </row>
    <row r="436" spans="2:29" s="105" customFormat="1">
      <c r="B436" s="106">
        <f t="shared" si="140"/>
        <v>0.67999999999993965</v>
      </c>
      <c r="C436" s="115">
        <f t="shared" si="141"/>
        <v>4.7863009232257188</v>
      </c>
      <c r="D436" s="115">
        <f t="shared" si="142"/>
        <v>42936.390497344786</v>
      </c>
      <c r="E436" s="115">
        <f t="shared" si="143"/>
        <v>1</v>
      </c>
      <c r="F436" s="115">
        <f t="shared" si="144"/>
        <v>1</v>
      </c>
      <c r="G436" s="115">
        <f t="shared" si="145"/>
        <v>42211.726729418508</v>
      </c>
      <c r="H436" s="115">
        <f t="shared" si="146"/>
        <v>1</v>
      </c>
      <c r="I436" s="115">
        <f t="shared" si="147"/>
        <v>1</v>
      </c>
      <c r="J436" s="115">
        <f t="shared" si="148"/>
        <v>5.4647787335731138E-5</v>
      </c>
      <c r="K436" s="115">
        <f t="shared" si="149"/>
        <v>0</v>
      </c>
      <c r="L436" s="115">
        <f t="shared" si="150"/>
        <v>0</v>
      </c>
      <c r="M436" s="111"/>
      <c r="N436" s="123">
        <f t="shared" ref="N436:N499" si="165">2*PI()*C436</f>
        <v>30.073215636551925</v>
      </c>
      <c r="O436" s="115">
        <f t="shared" si="151"/>
        <v>572402.55217348877</v>
      </c>
      <c r="P436" s="115">
        <f t="shared" si="152"/>
        <v>1</v>
      </c>
      <c r="Q436" s="115">
        <f t="shared" si="153"/>
        <v>1</v>
      </c>
      <c r="R436" s="115">
        <f t="shared" si="154"/>
        <v>478125.19042056514</v>
      </c>
      <c r="S436" s="115">
        <f t="shared" si="155"/>
        <v>263240.93693742924</v>
      </c>
      <c r="T436" s="115">
        <f t="shared" si="156"/>
        <v>545801.69346970448</v>
      </c>
      <c r="U436" s="115">
        <f t="shared" si="157"/>
        <v>1</v>
      </c>
      <c r="V436" s="115">
        <f t="shared" si="158"/>
        <v>0</v>
      </c>
      <c r="W436" s="115">
        <f t="shared" si="159"/>
        <v>1</v>
      </c>
      <c r="X436" s="115">
        <f t="shared" si="160"/>
        <v>1</v>
      </c>
      <c r="Y436" s="115">
        <f t="shared" si="161"/>
        <v>0</v>
      </c>
      <c r="Z436" s="115">
        <f t="shared" si="162"/>
        <v>1</v>
      </c>
      <c r="AA436" s="115">
        <f t="shared" ref="AA436:AA499" si="166">(LOG10(O436)-LOG10(T436))^2</f>
        <v>4.2711177185959147E-4</v>
      </c>
      <c r="AB436" s="115">
        <f t="shared" si="163"/>
        <v>0</v>
      </c>
      <c r="AC436" s="115">
        <f t="shared" si="164"/>
        <v>0</v>
      </c>
    </row>
    <row r="437" spans="2:29" s="105" customFormat="1">
      <c r="B437" s="106">
        <f t="shared" ref="B437:B500" si="167">B436+0.02</f>
        <v>0.69999999999993967</v>
      </c>
      <c r="C437" s="115">
        <f t="shared" ref="C437:C500" si="168">10^B437</f>
        <v>5.0118723362720274</v>
      </c>
      <c r="D437" s="115">
        <f t="shared" ref="D437:D500" si="169">IF(AND($D$12&lt;&gt;"",$E$12&lt;&gt;"",$F$12&lt;&gt;"",$G$12&lt;&gt;""),10^($D$12+$E$12/(1+EXP($F$12+$G$12*LOG10($C437)))),1)</f>
        <v>42017.746954023954</v>
      </c>
      <c r="E437" s="115">
        <f t="shared" ref="E437:E500" si="170">IF(AND($D$13&lt;&gt;"",$E$13&lt;&gt;"",$F$13&lt;&gt;"",$G$13&lt;&gt;""),10^($D$13+$E$13/(1+EXP($F$13+$G$13*LOG10($C437)))),1)</f>
        <v>1</v>
      </c>
      <c r="F437" s="115">
        <f t="shared" ref="F437:F500" si="171">IF(AND($D$14&lt;&gt;"",$E$14&lt;&gt;"",$F$14&lt;&gt;"",$G$14&lt;&gt;""),10^($D$14+$E$14/(1+EXP($F$14+$G$14*LOG10($C437)))),1)</f>
        <v>1</v>
      </c>
      <c r="G437" s="115">
        <f t="shared" ref="G437:G500" si="172">IF(OR($C$28="",$C$28=0),1,$C$28+$C$29*EXP(-C437/$F$29)+$C$30*EXP(-C437/$F$30)+$C$31*EXP(-C437/$F$31)+$C$32*EXP(-C437/$F$32)+$C$33*EXP(-C437/$F$33)+$C$34*EXP(-C437/$F$34)+$C$35*EXP(-C437/$F$35)+$C$36*EXP(-C437/$F$36)+$C$37*EXP(-C437/$F$37)+$C$38*EXP(-C437/$F$38)+$C$39*EXP(-C437/$F$39)+$C$40*EXP(-C437/$F$40)+$C$41*EXP(-C437/$F$41)+$C$42*EXP(-C437/$F$42))</f>
        <v>41495.895995998508</v>
      </c>
      <c r="H437" s="115">
        <f t="shared" ref="H437:H500" si="173">IF(OR($D$28="",$D$28=0),1,$D$28+$D$29*EXP(-C437/$F$29)+$D$30*EXP(-C437/$F$30)+$D$31*EXP(-C437/$F$31)+$D$32*EXP(-C437/$F$32)+$D$33*EXP(-C437/$F$33)+$D$34*EXP(-C437/$F$34)+$D$35*EXP(-C437/$F$35)+$D$36*EXP(-C437/$F$36)+$D$37*EXP(-C437/$F$37)+$D$38*EXP(-C437/$F$38)+$D$39*EXP(-C437/$F$39)+$D$40*EXP(-C437/$F$40)+$D$41*EXP(-C437/$F$41)+$D$42*EXP(-C437/$F$42))</f>
        <v>1</v>
      </c>
      <c r="I437" s="115">
        <f t="shared" ref="I437:I500" si="174">IF(OR($E$28="",$E$28=0),1,$E$28+$E$29*EXP(-C437/$F$29)+$E$30*EXP(-C437/$F$30)+$E$31*EXP(-C437/$F$31)+$E$32*EXP(-C437/$F$32)+$E$33*EXP(-C437/$F$33)+$E$34*EXP(-C437/$F$34)+$E$35*EXP(-C437/$F$35)+$E$36*EXP(-C437/$F$36)+$E$37*EXP(-C437/$F$37)+$E$38*EXP(-C437/$F$38)+$E$39*EXP(-C437/$F$39)+$E$40*EXP(-C437/$F$40)+$E$41*EXP(-C437/$F$41)+$E$42*EXP(-C437/$F$42))</f>
        <v>1</v>
      </c>
      <c r="J437" s="115">
        <f t="shared" ref="J437:J500" si="175">(LOG10(D437)-LOG10(G437))^2</f>
        <v>2.9459002168483028E-5</v>
      </c>
      <c r="K437" s="115">
        <f t="shared" ref="K437:K500" si="176">(LOG10(E437)-LOG10(H437))^2</f>
        <v>0</v>
      </c>
      <c r="L437" s="115">
        <f t="shared" ref="L437:L500" si="177">(LOG10(F437)-LOG10(I437))^2</f>
        <v>0</v>
      </c>
      <c r="M437" s="111"/>
      <c r="N437" s="123">
        <f t="shared" si="165"/>
        <v>31.490522624724228</v>
      </c>
      <c r="O437" s="115">
        <f t="shared" ref="O437:O500" si="178">IF(AND($L$12&lt;&gt;"",$M$12&lt;&gt;"",$N$12&lt;&gt;"",$O$12&lt;&gt;""),10^($L$12+$M$12/(1+EXP($N$12+$O$12*LOG10($C437)))),1)</f>
        <v>581506.06462323235</v>
      </c>
      <c r="P437" s="115">
        <f t="shared" ref="P437:P500" si="179">IF(AND($L$13&lt;&gt;"",$M$13&lt;&gt;"",$N$13&lt;&gt;"",$O$13&lt;&gt;""),10^($L$13+$M$13/(1+EXP($N$13+$O$13*LOG10($C437)))),1)</f>
        <v>1</v>
      </c>
      <c r="Q437" s="115">
        <f t="shared" ref="Q437:Q500" si="180">IF(AND($L$14&lt;&gt;"",$M$14&lt;&gt;"",$N$14&lt;&gt;"",$O$14&lt;&gt;""),10^($L$14+$M$14/(1+EXP($N$14+$O$14*LOG10($C437)))),1)</f>
        <v>1</v>
      </c>
      <c r="R437" s="115">
        <f t="shared" ref="R437:R500" si="181">IF(OR($C$28="",$C$28=0),1,$C$28+($N437^2*$F$29^2*$C$29)/($N437^2*$F$29^2+1)+($N437^2*$F$30^2*$C$30)/($N437^2*$F$30^2+1)+($N437^2*$F$31^2*$C$31)/($N437^2*$F$31^2+1)+($N437^2*$F$32^2*$C$32)/($N437^2*$F$32^2+1)+($N437^2*$F$33^2*$C$33)/($N437^2*$F$33^2+1)+($N437^2*$F$34^2*$C$34)/($N437^2*$F$34^2+1)+($N437^2*$F$35^2*$C$35)/($N437^2*$F$35^2+1)+($N437^2*$F$36^2*$C$36)/($N437^2*$F$36^2+1)+($N437^2*$F$37^2*$C$37)/($N437^2*$F$37^2+1)+($N437^2*$F$38^2*$C$38)/($N437^2*$F$38^2+1)+($N437^2*$F$39^2*$C$39)/($N437^2*$F$39^2+1)+($N437^2*$F$40^2*$C$40)/($N437^2*$F$40^2+1)+($N437^2*$F$41^2*$C$41)/($N437^2*$F$41^2+1)+($N437^2*$F$42^2*$C$42)/($N437^2*$F$42^2+1))</f>
        <v>484458.10361449397</v>
      </c>
      <c r="S437" s="115">
        <f t="shared" ref="S437:S500" si="182">IF(OR($C$28="",$C$28=0),0,($N437*$F$29*$C$29)/($N437^2*$F$29^2+1)+($N437*$F$30*$C$30)/($N437^2*$F$30^2+1)+($N437*$F$31*$C$31)/($N437^2*$F$31^2+1)+($N437*$F$32*$C$32)/($N437^2*$F$32^2+1)+($N437*$F$33*$C$33)/($N437^2*$F$33^2+1)+($N437*$F$34*$C$34)/($N437^2*$F$34^2+1)+($N437*$F$35*$C$35)/($N437^2*$F$35^2+1)+($N437*$F$36*$C$36)/($N437^2*$F$36^2+1)+($N437*$F$37*$C$37)/($N437^2*$F$37^2+1)+($N437*$F$38*$C$38)/($N437^2*$F$38^2+1)+($N437*$F$39*$C$39)/($N437^2*$F$39^2+1)+($N437*$F$40*$C$40)/($N437^2*$F$40^2+1)+($N437*$F$41*$C$41)/($N437^2*$F$41^2+1)+($N437*$F$42*$C$42)/($N437^2*$F$42^2+1))</f>
        <v>266706.74591695616</v>
      </c>
      <c r="T437" s="115">
        <f t="shared" ref="T437:T500" si="183">SQRT(R437^2+S437^2)</f>
        <v>553020.92408458074</v>
      </c>
      <c r="U437" s="115">
        <f t="shared" ref="U437:U500" si="184">IF(OR($D$28="",$D$28=0),1,$D$28+($N437^2*$F$29^2*$D$29)/($N437^2*$F$29^2+1)+($N437^2*$F$30^2*$D$30)/($N437^2*$F$30^2+1)+($N437^2*$F$31^2*$D$31)/($N437^2*$F$31^2+1)+($N437^2*$F$32^2*$D$32)/($N437^2*$F$32^2+1)+($N437^2*$F$33^2*$D$33)/($N437^2*$F$33^2+1)+($N437^2*$F$34^2*$D$34)/($N437^2*$F$34^2+1)+($N437^2*$F$35^2*$D$35)/($N437^2*$F$35^2+1)+($N437^2*$F$36^2*$D$36)/($N437^2*$F$36^2+1)+($N437^2*$F$37^2*$D$37)/($N437^2*$F$37^2+1)+($N437^2*$F$38^2*$D$38)/($N437^2*$F$38^2+1)+($N437^2*$F$39^2*$D$39)/($N437^2*$F$39^2+1)+($N437^2*$F$40^2*$D$40)/($N437^2*$F$40^2+1)+($N437^2*$F$41^2*$D$41)/($N437^2*$F$41^2+1)+($N437^2*$F$42^2*$D$42)/($N437^2*$F$42^2+1))</f>
        <v>1</v>
      </c>
      <c r="V437" s="115">
        <f t="shared" ref="V437:V500" si="185">IF(OR($D$28="",$D$28=0),0,($N437*$F$29*$D$29)/($N437^2*$F$29^2+1)+($N437*$F$30*$D$30)/($N437^2*$F$30^2+1)+($N437*$F$31*$D$31)/($N437^2*$F$31^2+1)+($N437*$F$32*$D$32)/($N437^2*$F$32^2+1)+($N437*$F$33*$D$33)/($N437^2*$F$33^2+1)+($N437*$F$34*$D$34)/($N437^2*$F$34^2+1)+($N437*$F$35*$D$35)/($N437^2*$F$35^2+1)+($N437*$F$36*$D$36)/($N437^2*$F$36^2+1)+($N437*$F$37*$D$37)/($N437^2*$F$37^2+1)+($N437*$F$38*$D$38)/($N437^2*$F$38^2+1)+($N437*$F$39*$D$39)/($N437^2*$F$39^2+1)+($N437*$F$40*$D$40)/($N437^2*$F$40^2+1)+($N437*$F$41*$D$41)/($N437^2*$F$41^2+1)+($N437*$F$42*$D$42)/($N437^2*$F$42^2+1))</f>
        <v>0</v>
      </c>
      <c r="W437" s="115">
        <f t="shared" ref="W437:W500" si="186">SQRT(U437^2+V437^2)</f>
        <v>1</v>
      </c>
      <c r="X437" s="115">
        <f t="shared" ref="X437:X500" si="187">IF(OR($E$28="",$E$28=0),1,$E$28+($N437^2*$F$29^2*$E$29)/($N437^2*$F$29^2+1)+($N437^2*$F$30^2*$E$30)/($N437^2*$F$30^2+1)+($N437^2*$F$31^2*$E$31)/($N437^2*$F$31^2+1)+($N437^2*$F$32^2*$E$32)/($N437^2*$F$32^2+1)+($N437^2*$F$33^2*$E$33)/($N437^2*$F$33^2+1)+($N437^2*$F$34^2*$E$34)/($N437^2*$F$34^2+1)+($N437^2*$F$35^2*$E$35)/($N437^2*$F$35^2+1)+($N437^2*$F$36^2*$E$36)/($N437^2*$F$36^2+1)+($N437^2*$F$37^2*$E$37)/($N437^2*$F$37^2+1)+($N437^2*$F$38^2*$E$38)/($N437^2*$F$38^2+1)+($N437^2*$F$39^2*$E$39)/($N437^2*$F$39^2+1)+($N437^2*$F$40^2*$E$40)/($N437^2*$F$40^2+1)+($N437^2*$F$41^2*$E$41)/($N437^2*$F$41^2+1)+($N437^2*$F$42^2*$E$42)/($N437^2*$F$42^2+1))</f>
        <v>1</v>
      </c>
      <c r="Y437" s="115">
        <f t="shared" ref="Y437:Y500" si="188">IF(OR($E$28="",$E$28=0),0,($N437*$F$29*$E$29)/($N437^2*$F$29^2+1)+($N437*$F$30*$E$30)/($N437^2*$F$30^2+1)+($N437*$F$31*$E$31)/($N437^2*$F$31^2+1)+($N437*$F$32*$E$32)/($N437^2*$F$32^2+1)+($N437*$F$33*$E$33)/($N437^2*$F$33^2+1)+($N437*$F$34*$E$34)/($N437^2*$F$34^2+1)+($N437*$F$35*$E$35)/($N437^2*$F$35^2+1)+($N437*$F$36*$E$36)/($N437^2*$F$36^2+1)+($N437*$F$37*$E$37)/($N437^2*$F$37^2+1)+($N437*$F$38*$E$38)/($N437^2*$F$38^2+1)+($N437*$F$39*$E$39)/($N437^2*$F$39^2+1)+($N437*$F$40*$E$40)/($N437^2*$F$40^2+1)+($N437*$F$41*$E$41)/($N437^2*$F$41^2+1)+($N437*$F$42*$E$42)/($N437^2*$F$42^2+1))</f>
        <v>0</v>
      </c>
      <c r="Z437" s="115">
        <f t="shared" ref="Z437:Z500" si="189">SQRT(X437^2+Y437^2)</f>
        <v>1</v>
      </c>
      <c r="AA437" s="115">
        <f t="shared" si="166"/>
        <v>4.7579322025961991E-4</v>
      </c>
      <c r="AB437" s="115">
        <f t="shared" ref="AB437:AB500" si="190">(LOG10(P437)-LOG10(W437))^2</f>
        <v>0</v>
      </c>
      <c r="AC437" s="115">
        <f t="shared" ref="AC437:AC500" si="191">(LOG10(Q437)-LOG10(Z437))^2</f>
        <v>0</v>
      </c>
    </row>
    <row r="438" spans="2:29" s="105" customFormat="1">
      <c r="B438" s="106">
        <f t="shared" si="167"/>
        <v>0.71999999999993969</v>
      </c>
      <c r="C438" s="115">
        <f t="shared" si="168"/>
        <v>5.248074602496998</v>
      </c>
      <c r="D438" s="115">
        <f t="shared" si="169"/>
        <v>41120.030116852235</v>
      </c>
      <c r="E438" s="115">
        <f t="shared" si="170"/>
        <v>1</v>
      </c>
      <c r="F438" s="115">
        <f t="shared" si="171"/>
        <v>1</v>
      </c>
      <c r="G438" s="115">
        <f t="shared" si="172"/>
        <v>40799.562662348064</v>
      </c>
      <c r="H438" s="115">
        <f t="shared" si="173"/>
        <v>1</v>
      </c>
      <c r="I438" s="115">
        <f t="shared" si="174"/>
        <v>1</v>
      </c>
      <c r="J438" s="115">
        <f t="shared" si="175"/>
        <v>1.1545834733699395E-5</v>
      </c>
      <c r="K438" s="115">
        <f t="shared" si="176"/>
        <v>0</v>
      </c>
      <c r="L438" s="115">
        <f t="shared" si="177"/>
        <v>0</v>
      </c>
      <c r="M438" s="111"/>
      <c r="N438" s="123">
        <f t="shared" si="165"/>
        <v>32.974625233391485</v>
      </c>
      <c r="O438" s="115">
        <f t="shared" si="178"/>
        <v>590699.46410318732</v>
      </c>
      <c r="P438" s="115">
        <f t="shared" si="179"/>
        <v>1</v>
      </c>
      <c r="Q438" s="115">
        <f t="shared" si="180"/>
        <v>1</v>
      </c>
      <c r="R438" s="115">
        <f t="shared" si="181"/>
        <v>490934.96753655531</v>
      </c>
      <c r="S438" s="115">
        <f t="shared" si="182"/>
        <v>270402.79847303277</v>
      </c>
      <c r="T438" s="115">
        <f t="shared" si="183"/>
        <v>560477.31066669081</v>
      </c>
      <c r="U438" s="115">
        <f t="shared" si="184"/>
        <v>1</v>
      </c>
      <c r="V438" s="115">
        <f t="shared" si="185"/>
        <v>0</v>
      </c>
      <c r="W438" s="115">
        <f t="shared" si="186"/>
        <v>1</v>
      </c>
      <c r="X438" s="115">
        <f t="shared" si="187"/>
        <v>1</v>
      </c>
      <c r="Y438" s="115">
        <f t="shared" si="188"/>
        <v>0</v>
      </c>
      <c r="Z438" s="115">
        <f t="shared" si="189"/>
        <v>1</v>
      </c>
      <c r="AA438" s="115">
        <f t="shared" si="166"/>
        <v>5.202295310653153E-4</v>
      </c>
      <c r="AB438" s="115">
        <f t="shared" si="190"/>
        <v>0</v>
      </c>
      <c r="AC438" s="115">
        <f t="shared" si="191"/>
        <v>0</v>
      </c>
    </row>
    <row r="439" spans="2:29" s="105" customFormat="1">
      <c r="B439" s="106">
        <f t="shared" si="167"/>
        <v>0.73999999999993971</v>
      </c>
      <c r="C439" s="115">
        <f t="shared" si="168"/>
        <v>5.4954087385754828</v>
      </c>
      <c r="D439" s="115">
        <f t="shared" si="169"/>
        <v>40242.788501997195</v>
      </c>
      <c r="E439" s="115">
        <f t="shared" si="170"/>
        <v>1</v>
      </c>
      <c r="F439" s="115">
        <f t="shared" si="171"/>
        <v>1</v>
      </c>
      <c r="G439" s="115">
        <f t="shared" si="172"/>
        <v>40118.972482792859</v>
      </c>
      <c r="H439" s="115">
        <f t="shared" si="173"/>
        <v>1</v>
      </c>
      <c r="I439" s="115">
        <f t="shared" si="174"/>
        <v>1</v>
      </c>
      <c r="J439" s="115">
        <f t="shared" si="175"/>
        <v>1.7909525726889556E-6</v>
      </c>
      <c r="K439" s="115">
        <f t="shared" si="176"/>
        <v>0</v>
      </c>
      <c r="L439" s="115">
        <f t="shared" si="177"/>
        <v>0</v>
      </c>
      <c r="M439" s="111"/>
      <c r="N439" s="123">
        <f t="shared" si="165"/>
        <v>34.52867144316378</v>
      </c>
      <c r="O439" s="115">
        <f t="shared" si="178"/>
        <v>599982.36812382471</v>
      </c>
      <c r="P439" s="115">
        <f t="shared" si="179"/>
        <v>1</v>
      </c>
      <c r="Q439" s="115">
        <f t="shared" si="180"/>
        <v>1</v>
      </c>
      <c r="R439" s="115">
        <f t="shared" si="181"/>
        <v>497583.47628681484</v>
      </c>
      <c r="S439" s="115">
        <f t="shared" si="182"/>
        <v>274324.16461004072</v>
      </c>
      <c r="T439" s="115">
        <f t="shared" si="183"/>
        <v>568192.8045678403</v>
      </c>
      <c r="U439" s="115">
        <f t="shared" si="184"/>
        <v>1</v>
      </c>
      <c r="V439" s="115">
        <f t="shared" si="185"/>
        <v>0</v>
      </c>
      <c r="W439" s="115">
        <f t="shared" si="186"/>
        <v>1</v>
      </c>
      <c r="X439" s="115">
        <f t="shared" si="187"/>
        <v>1</v>
      </c>
      <c r="Y439" s="115">
        <f t="shared" si="188"/>
        <v>0</v>
      </c>
      <c r="Z439" s="115">
        <f t="shared" si="189"/>
        <v>1</v>
      </c>
      <c r="AA439" s="115">
        <f t="shared" si="166"/>
        <v>5.5898001429623308E-4</v>
      </c>
      <c r="AB439" s="115">
        <f t="shared" si="190"/>
        <v>0</v>
      </c>
      <c r="AC439" s="115">
        <f t="shared" si="191"/>
        <v>0</v>
      </c>
    </row>
    <row r="440" spans="2:29" s="105" customFormat="1">
      <c r="B440" s="106">
        <f t="shared" si="167"/>
        <v>0.75999999999993972</v>
      </c>
      <c r="C440" s="115">
        <f t="shared" si="168"/>
        <v>5.754399373370771</v>
      </c>
      <c r="D440" s="115">
        <f t="shared" si="169"/>
        <v>39385.578608149204</v>
      </c>
      <c r="E440" s="115">
        <f t="shared" si="170"/>
        <v>1</v>
      </c>
      <c r="F440" s="115">
        <f t="shared" si="171"/>
        <v>1</v>
      </c>
      <c r="G440" s="115">
        <f t="shared" si="172"/>
        <v>39450.638297760095</v>
      </c>
      <c r="H440" s="115">
        <f t="shared" si="173"/>
        <v>1</v>
      </c>
      <c r="I440" s="115">
        <f t="shared" si="174"/>
        <v>1</v>
      </c>
      <c r="J440" s="115">
        <f t="shared" si="175"/>
        <v>5.1380843976458728E-7</v>
      </c>
      <c r="K440" s="115">
        <f t="shared" si="176"/>
        <v>0</v>
      </c>
      <c r="L440" s="115">
        <f t="shared" si="177"/>
        <v>0</v>
      </c>
      <c r="M440" s="111"/>
      <c r="N440" s="123">
        <f t="shared" si="165"/>
        <v>36.155957594406644</v>
      </c>
      <c r="O440" s="115">
        <f t="shared" si="178"/>
        <v>609354.36708915664</v>
      </c>
      <c r="P440" s="115">
        <f t="shared" si="179"/>
        <v>1</v>
      </c>
      <c r="Q440" s="115">
        <f t="shared" si="180"/>
        <v>1</v>
      </c>
      <c r="R440" s="115">
        <f t="shared" si="181"/>
        <v>504431.09660043987</v>
      </c>
      <c r="S440" s="115">
        <f t="shared" si="182"/>
        <v>278462.76121650205</v>
      </c>
      <c r="T440" s="115">
        <f t="shared" si="183"/>
        <v>576187.67828012514</v>
      </c>
      <c r="U440" s="115">
        <f t="shared" si="184"/>
        <v>1</v>
      </c>
      <c r="V440" s="115">
        <f t="shared" si="185"/>
        <v>0</v>
      </c>
      <c r="W440" s="115">
        <f t="shared" si="186"/>
        <v>1</v>
      </c>
      <c r="X440" s="115">
        <f t="shared" si="187"/>
        <v>1</v>
      </c>
      <c r="Y440" s="115">
        <f t="shared" si="188"/>
        <v>0</v>
      </c>
      <c r="Z440" s="115">
        <f t="shared" si="189"/>
        <v>1</v>
      </c>
      <c r="AA440" s="115">
        <f t="shared" si="166"/>
        <v>5.907797528320989E-4</v>
      </c>
      <c r="AB440" s="115">
        <f t="shared" si="190"/>
        <v>0</v>
      </c>
      <c r="AC440" s="115">
        <f t="shared" si="191"/>
        <v>0</v>
      </c>
    </row>
    <row r="441" spans="2:29" s="105" customFormat="1">
      <c r="B441" s="106">
        <f t="shared" si="167"/>
        <v>0.77999999999993974</v>
      </c>
      <c r="C441" s="115">
        <f t="shared" si="168"/>
        <v>6.025595860742742</v>
      </c>
      <c r="D441" s="115">
        <f t="shared" si="169"/>
        <v>38547.964854681151</v>
      </c>
      <c r="E441" s="115">
        <f t="shared" si="170"/>
        <v>1</v>
      </c>
      <c r="F441" s="115">
        <f t="shared" si="171"/>
        <v>1</v>
      </c>
      <c r="G441" s="115">
        <f t="shared" si="172"/>
        <v>38791.387261118733</v>
      </c>
      <c r="H441" s="115">
        <f t="shared" si="173"/>
        <v>1</v>
      </c>
      <c r="I441" s="115">
        <f t="shared" si="174"/>
        <v>1</v>
      </c>
      <c r="J441" s="115">
        <f t="shared" si="175"/>
        <v>7.473973022680755E-6</v>
      </c>
      <c r="K441" s="115">
        <f t="shared" si="176"/>
        <v>0</v>
      </c>
      <c r="L441" s="115">
        <f t="shared" si="177"/>
        <v>0</v>
      </c>
      <c r="M441" s="111"/>
      <c r="N441" s="123">
        <f t="shared" si="165"/>
        <v>37.859935379220929</v>
      </c>
      <c r="O441" s="115">
        <f t="shared" si="178"/>
        <v>618815.02436387679</v>
      </c>
      <c r="P441" s="115">
        <f t="shared" si="179"/>
        <v>1</v>
      </c>
      <c r="Q441" s="115">
        <f t="shared" si="180"/>
        <v>1</v>
      </c>
      <c r="R441" s="115">
        <f t="shared" si="181"/>
        <v>511504.7477670213</v>
      </c>
      <c r="S441" s="115">
        <f t="shared" si="182"/>
        <v>282807.31202227011</v>
      </c>
      <c r="T441" s="115">
        <f t="shared" si="183"/>
        <v>584480.18163276138</v>
      </c>
      <c r="U441" s="115">
        <f t="shared" si="184"/>
        <v>1</v>
      </c>
      <c r="V441" s="115">
        <f t="shared" si="185"/>
        <v>0</v>
      </c>
      <c r="W441" s="115">
        <f t="shared" si="186"/>
        <v>1</v>
      </c>
      <c r="X441" s="115">
        <f t="shared" si="187"/>
        <v>1</v>
      </c>
      <c r="Y441" s="115">
        <f t="shared" si="188"/>
        <v>0</v>
      </c>
      <c r="Z441" s="115">
        <f t="shared" si="189"/>
        <v>1</v>
      </c>
      <c r="AA441" s="115">
        <f t="shared" si="166"/>
        <v>6.1459663956546691E-4</v>
      </c>
      <c r="AB441" s="115">
        <f t="shared" si="190"/>
        <v>0</v>
      </c>
      <c r="AC441" s="115">
        <f t="shared" si="191"/>
        <v>0</v>
      </c>
    </row>
    <row r="442" spans="2:29" s="105" customFormat="1">
      <c r="B442" s="106">
        <f t="shared" si="167"/>
        <v>0.79999999999993976</v>
      </c>
      <c r="C442" s="115">
        <f t="shared" si="168"/>
        <v>6.3095734448010594</v>
      </c>
      <c r="D442" s="115">
        <f t="shared" si="169"/>
        <v>37729.519516795524</v>
      </c>
      <c r="E442" s="115">
        <f t="shared" si="170"/>
        <v>1</v>
      </c>
      <c r="F442" s="115">
        <f t="shared" si="171"/>
        <v>1</v>
      </c>
      <c r="G442" s="115">
        <f t="shared" si="172"/>
        <v>38138.397518937629</v>
      </c>
      <c r="H442" s="115">
        <f t="shared" si="173"/>
        <v>1</v>
      </c>
      <c r="I442" s="115">
        <f t="shared" si="174"/>
        <v>1</v>
      </c>
      <c r="J442" s="115">
        <f t="shared" si="175"/>
        <v>2.1913320667481844E-5</v>
      </c>
      <c r="K442" s="115">
        <f t="shared" si="176"/>
        <v>0</v>
      </c>
      <c r="L442" s="115">
        <f t="shared" si="177"/>
        <v>0</v>
      </c>
      <c r="M442" s="111"/>
      <c r="N442" s="123">
        <f t="shared" si="165"/>
        <v>39.644219162944502</v>
      </c>
      <c r="O442" s="115">
        <f t="shared" si="178"/>
        <v>628363.87635878986</v>
      </c>
      <c r="P442" s="115">
        <f t="shared" si="179"/>
        <v>1</v>
      </c>
      <c r="Q442" s="115">
        <f t="shared" si="180"/>
        <v>1</v>
      </c>
      <c r="R442" s="115">
        <f t="shared" si="181"/>
        <v>518830.46206856839</v>
      </c>
      <c r="S442" s="115">
        <f t="shared" si="182"/>
        <v>287343.33032293199</v>
      </c>
      <c r="T442" s="115">
        <f t="shared" si="183"/>
        <v>593086.19765710097</v>
      </c>
      <c r="U442" s="115">
        <f t="shared" si="184"/>
        <v>1</v>
      </c>
      <c r="V442" s="115">
        <f t="shared" si="185"/>
        <v>0</v>
      </c>
      <c r="W442" s="115">
        <f t="shared" si="186"/>
        <v>1</v>
      </c>
      <c r="X442" s="115">
        <f t="shared" si="187"/>
        <v>1</v>
      </c>
      <c r="Y442" s="115">
        <f t="shared" si="188"/>
        <v>0</v>
      </c>
      <c r="Z442" s="115">
        <f t="shared" si="189"/>
        <v>1</v>
      </c>
      <c r="AA442" s="115">
        <f t="shared" si="166"/>
        <v>6.2967837053581237E-4</v>
      </c>
      <c r="AB442" s="115">
        <f t="shared" si="190"/>
        <v>0</v>
      </c>
      <c r="AC442" s="115">
        <f t="shared" si="191"/>
        <v>0</v>
      </c>
    </row>
    <row r="443" spans="2:29" s="105" customFormat="1">
      <c r="B443" s="106">
        <f t="shared" si="167"/>
        <v>0.81999999999993978</v>
      </c>
      <c r="C443" s="115">
        <f t="shared" si="168"/>
        <v>6.6069344800750454</v>
      </c>
      <c r="D443" s="115">
        <f t="shared" si="169"/>
        <v>36929.822657829318</v>
      </c>
      <c r="E443" s="115">
        <f t="shared" si="170"/>
        <v>1</v>
      </c>
      <c r="F443" s="115">
        <f t="shared" si="171"/>
        <v>1</v>
      </c>
      <c r="G443" s="115">
        <f t="shared" si="172"/>
        <v>37489.223825111359</v>
      </c>
      <c r="H443" s="115">
        <f t="shared" si="173"/>
        <v>1</v>
      </c>
      <c r="I443" s="115">
        <f t="shared" si="174"/>
        <v>1</v>
      </c>
      <c r="J443" s="115">
        <f t="shared" si="175"/>
        <v>4.2630802497286122E-5</v>
      </c>
      <c r="K443" s="115">
        <f t="shared" si="176"/>
        <v>0</v>
      </c>
      <c r="L443" s="115">
        <f t="shared" si="177"/>
        <v>0</v>
      </c>
      <c r="M443" s="111"/>
      <c r="N443" s="123">
        <f t="shared" si="165"/>
        <v>41.512593650705725</v>
      </c>
      <c r="O443" s="115">
        <f t="shared" si="178"/>
        <v>638000.43263445748</v>
      </c>
      <c r="P443" s="115">
        <f t="shared" si="179"/>
        <v>1</v>
      </c>
      <c r="Q443" s="115">
        <f t="shared" si="180"/>
        <v>1</v>
      </c>
      <c r="R443" s="115">
        <f t="shared" si="181"/>
        <v>526433.0245944648</v>
      </c>
      <c r="S443" s="115">
        <f t="shared" si="182"/>
        <v>292053.13010858383</v>
      </c>
      <c r="T443" s="115">
        <f t="shared" si="183"/>
        <v>602018.90351541108</v>
      </c>
      <c r="U443" s="115">
        <f t="shared" si="184"/>
        <v>1</v>
      </c>
      <c r="V443" s="115">
        <f t="shared" si="185"/>
        <v>0</v>
      </c>
      <c r="W443" s="115">
        <f t="shared" si="186"/>
        <v>1</v>
      </c>
      <c r="X443" s="115">
        <f t="shared" si="187"/>
        <v>1</v>
      </c>
      <c r="Y443" s="115">
        <f t="shared" si="188"/>
        <v>0</v>
      </c>
      <c r="Z443" s="115">
        <f t="shared" si="189"/>
        <v>1</v>
      </c>
      <c r="AA443" s="115">
        <f t="shared" si="166"/>
        <v>6.3558669624188494E-4</v>
      </c>
      <c r="AB443" s="115">
        <f t="shared" si="190"/>
        <v>0</v>
      </c>
      <c r="AC443" s="115">
        <f t="shared" si="191"/>
        <v>0</v>
      </c>
    </row>
    <row r="444" spans="2:29" s="105" customFormat="1">
      <c r="B444" s="106">
        <f t="shared" si="167"/>
        <v>0.83999999999993979</v>
      </c>
      <c r="C444" s="115">
        <f t="shared" si="168"/>
        <v>6.9183097091884074</v>
      </c>
      <c r="D444" s="115">
        <f t="shared" si="169"/>
        <v>36148.462058881167</v>
      </c>
      <c r="E444" s="115">
        <f t="shared" si="170"/>
        <v>1</v>
      </c>
      <c r="F444" s="115">
        <f t="shared" si="171"/>
        <v>1</v>
      </c>
      <c r="G444" s="115">
        <f t="shared" si="172"/>
        <v>36841.812074069545</v>
      </c>
      <c r="H444" s="115">
        <f t="shared" si="173"/>
        <v>1</v>
      </c>
      <c r="I444" s="115">
        <f t="shared" si="174"/>
        <v>1</v>
      </c>
      <c r="J444" s="115">
        <f t="shared" si="175"/>
        <v>6.8081608828517821E-5</v>
      </c>
      <c r="K444" s="115">
        <f t="shared" si="176"/>
        <v>0</v>
      </c>
      <c r="L444" s="115">
        <f t="shared" si="177"/>
        <v>0</v>
      </c>
      <c r="M444" s="111"/>
      <c r="N444" s="123">
        <f t="shared" si="165"/>
        <v>43.469021915290476</v>
      </c>
      <c r="O444" s="115">
        <f t="shared" si="178"/>
        <v>647724.17602293764</v>
      </c>
      <c r="P444" s="115">
        <f t="shared" si="179"/>
        <v>1</v>
      </c>
      <c r="Q444" s="115">
        <f t="shared" si="180"/>
        <v>1</v>
      </c>
      <c r="R444" s="115">
        <f t="shared" si="181"/>
        <v>534335.59264456492</v>
      </c>
      <c r="S444" s="115">
        <f t="shared" si="182"/>
        <v>296915.87230112246</v>
      </c>
      <c r="T444" s="115">
        <f t="shared" si="183"/>
        <v>611288.44320104306</v>
      </c>
      <c r="U444" s="115">
        <f t="shared" si="184"/>
        <v>1</v>
      </c>
      <c r="V444" s="115">
        <f t="shared" si="185"/>
        <v>0</v>
      </c>
      <c r="W444" s="115">
        <f t="shared" si="186"/>
        <v>1</v>
      </c>
      <c r="X444" s="115">
        <f t="shared" si="187"/>
        <v>1</v>
      </c>
      <c r="Y444" s="115">
        <f t="shared" si="188"/>
        <v>0</v>
      </c>
      <c r="Z444" s="115">
        <f t="shared" si="189"/>
        <v>1</v>
      </c>
      <c r="AA444" s="115">
        <f t="shared" si="166"/>
        <v>6.3221681135203667E-4</v>
      </c>
      <c r="AB444" s="115">
        <f t="shared" si="190"/>
        <v>0</v>
      </c>
      <c r="AC444" s="115">
        <f t="shared" si="191"/>
        <v>0</v>
      </c>
    </row>
    <row r="445" spans="2:29" s="105" customFormat="1">
      <c r="B445" s="106">
        <f t="shared" si="167"/>
        <v>0.85999999999993981</v>
      </c>
      <c r="C445" s="115">
        <f t="shared" si="168"/>
        <v>7.2443596007488988</v>
      </c>
      <c r="D445" s="115">
        <f t="shared" si="169"/>
        <v>35385.033145924564</v>
      </c>
      <c r="E445" s="115">
        <f t="shared" si="170"/>
        <v>1</v>
      </c>
      <c r="F445" s="115">
        <f t="shared" si="171"/>
        <v>1</v>
      </c>
      <c r="G445" s="115">
        <f t="shared" si="172"/>
        <v>36194.503209550865</v>
      </c>
      <c r="H445" s="115">
        <f t="shared" si="173"/>
        <v>1</v>
      </c>
      <c r="I445" s="115">
        <f t="shared" si="174"/>
        <v>1</v>
      </c>
      <c r="J445" s="115">
        <f t="shared" si="175"/>
        <v>9.6491590457729119E-5</v>
      </c>
      <c r="K445" s="115">
        <f t="shared" si="176"/>
        <v>0</v>
      </c>
      <c r="L445" s="115">
        <f t="shared" si="177"/>
        <v>0</v>
      </c>
      <c r="M445" s="111"/>
      <c r="N445" s="123">
        <f t="shared" si="165"/>
        <v>45.517653803350854</v>
      </c>
      <c r="O445" s="115">
        <f t="shared" si="178"/>
        <v>657534.56276754953</v>
      </c>
      <c r="P445" s="115">
        <f t="shared" si="179"/>
        <v>1</v>
      </c>
      <c r="Q445" s="115">
        <f t="shared" si="180"/>
        <v>1</v>
      </c>
      <c r="R445" s="115">
        <f t="shared" si="181"/>
        <v>542559.29663530004</v>
      </c>
      <c r="S445" s="115">
        <f t="shared" si="182"/>
        <v>301907.65359914792</v>
      </c>
      <c r="T445" s="115">
        <f t="shared" si="183"/>
        <v>620901.61995853623</v>
      </c>
      <c r="U445" s="115">
        <f t="shared" si="184"/>
        <v>1</v>
      </c>
      <c r="V445" s="115">
        <f t="shared" si="185"/>
        <v>0</v>
      </c>
      <c r="W445" s="115">
        <f t="shared" si="186"/>
        <v>1</v>
      </c>
      <c r="X445" s="115">
        <f t="shared" si="187"/>
        <v>1</v>
      </c>
      <c r="Y445" s="115">
        <f t="shared" si="188"/>
        <v>0</v>
      </c>
      <c r="Z445" s="115">
        <f t="shared" si="189"/>
        <v>1</v>
      </c>
      <c r="AA445" s="115">
        <f t="shared" si="166"/>
        <v>6.1980051689744184E-4</v>
      </c>
      <c r="AB445" s="115">
        <f t="shared" si="190"/>
        <v>0</v>
      </c>
      <c r="AC445" s="115">
        <f t="shared" si="191"/>
        <v>0</v>
      </c>
    </row>
    <row r="446" spans="2:29" s="105" customFormat="1">
      <c r="B446" s="106">
        <f t="shared" si="167"/>
        <v>0.87999999999993983</v>
      </c>
      <c r="C446" s="115">
        <f t="shared" si="168"/>
        <v>7.5857757502907868</v>
      </c>
      <c r="D446" s="115">
        <f t="shared" si="169"/>
        <v>34639.138914565337</v>
      </c>
      <c r="E446" s="115">
        <f t="shared" si="170"/>
        <v>1</v>
      </c>
      <c r="F446" s="115">
        <f t="shared" si="171"/>
        <v>1</v>
      </c>
      <c r="G446" s="115">
        <f t="shared" si="172"/>
        <v>35546.027399076665</v>
      </c>
      <c r="H446" s="115">
        <f t="shared" si="173"/>
        <v>1</v>
      </c>
      <c r="I446" s="115">
        <f t="shared" si="174"/>
        <v>1</v>
      </c>
      <c r="J446" s="115">
        <f t="shared" si="175"/>
        <v>1.2597781332822537E-4</v>
      </c>
      <c r="K446" s="115">
        <f t="shared" si="176"/>
        <v>0</v>
      </c>
      <c r="L446" s="115">
        <f t="shared" si="177"/>
        <v>0</v>
      </c>
      <c r="M446" s="111"/>
      <c r="N446" s="123">
        <f t="shared" si="165"/>
        <v>47.662834737786277</v>
      </c>
      <c r="O446" s="115">
        <f t="shared" si="178"/>
        <v>667431.02268045815</v>
      </c>
      <c r="P446" s="115">
        <f t="shared" si="179"/>
        <v>1</v>
      </c>
      <c r="Q446" s="115">
        <f t="shared" si="180"/>
        <v>1</v>
      </c>
      <c r="R446" s="115">
        <f t="shared" si="181"/>
        <v>551122.82644085865</v>
      </c>
      <c r="S446" s="115">
        <f t="shared" si="182"/>
        <v>307001.64585533377</v>
      </c>
      <c r="T446" s="115">
        <f t="shared" si="183"/>
        <v>630861.61745825422</v>
      </c>
      <c r="U446" s="115">
        <f t="shared" si="184"/>
        <v>1</v>
      </c>
      <c r="V446" s="115">
        <f t="shared" si="185"/>
        <v>0</v>
      </c>
      <c r="W446" s="115">
        <f t="shared" si="186"/>
        <v>1</v>
      </c>
      <c r="X446" s="115">
        <f t="shared" si="187"/>
        <v>1</v>
      </c>
      <c r="Y446" s="115">
        <f t="shared" si="188"/>
        <v>0</v>
      </c>
      <c r="Z446" s="115">
        <f t="shared" si="189"/>
        <v>1</v>
      </c>
      <c r="AA446" s="115">
        <f t="shared" si="166"/>
        <v>5.9889268478994172E-4</v>
      </c>
      <c r="AB446" s="115">
        <f t="shared" si="190"/>
        <v>0</v>
      </c>
      <c r="AC446" s="115">
        <f t="shared" si="191"/>
        <v>0</v>
      </c>
    </row>
    <row r="447" spans="2:29" s="105" customFormat="1">
      <c r="B447" s="106">
        <f t="shared" si="167"/>
        <v>0.89999999999993985</v>
      </c>
      <c r="C447" s="115">
        <f t="shared" si="168"/>
        <v>7.9432823472417171</v>
      </c>
      <c r="D447" s="115">
        <f t="shared" si="169"/>
        <v>33910.389852599816</v>
      </c>
      <c r="E447" s="115">
        <f t="shared" si="170"/>
        <v>1</v>
      </c>
      <c r="F447" s="115">
        <f t="shared" si="171"/>
        <v>1</v>
      </c>
      <c r="G447" s="115">
        <f t="shared" si="172"/>
        <v>34895.489717692275</v>
      </c>
      <c r="H447" s="115">
        <f t="shared" si="173"/>
        <v>1</v>
      </c>
      <c r="I447" s="115">
        <f t="shared" si="174"/>
        <v>1</v>
      </c>
      <c r="J447" s="115">
        <f t="shared" si="175"/>
        <v>1.5466690104828346E-4</v>
      </c>
      <c r="K447" s="115">
        <f t="shared" si="176"/>
        <v>0</v>
      </c>
      <c r="L447" s="115">
        <f t="shared" si="177"/>
        <v>0</v>
      </c>
      <c r="M447" s="111"/>
      <c r="N447" s="123">
        <f t="shared" si="165"/>
        <v>49.90911493496813</v>
      </c>
      <c r="O447" s="115">
        <f t="shared" si="178"/>
        <v>677412.95931799104</v>
      </c>
      <c r="P447" s="115">
        <f t="shared" si="179"/>
        <v>1</v>
      </c>
      <c r="Q447" s="115">
        <f t="shared" si="180"/>
        <v>1</v>
      </c>
      <c r="R447" s="115">
        <f t="shared" si="181"/>
        <v>560042.00936900557</v>
      </c>
      <c r="S447" s="115">
        <f t="shared" si="182"/>
        <v>312168.29386791924</v>
      </c>
      <c r="T447" s="115">
        <f t="shared" si="183"/>
        <v>641167.75960311736</v>
      </c>
      <c r="U447" s="115">
        <f t="shared" si="184"/>
        <v>1</v>
      </c>
      <c r="V447" s="115">
        <f t="shared" si="185"/>
        <v>0</v>
      </c>
      <c r="W447" s="115">
        <f t="shared" si="186"/>
        <v>1</v>
      </c>
      <c r="X447" s="115">
        <f t="shared" si="187"/>
        <v>1</v>
      </c>
      <c r="Y447" s="115">
        <f t="shared" si="188"/>
        <v>0</v>
      </c>
      <c r="Z447" s="115">
        <f t="shared" si="189"/>
        <v>1</v>
      </c>
      <c r="AA447" s="115">
        <f t="shared" si="166"/>
        <v>5.7034154047876854E-4</v>
      </c>
      <c r="AB447" s="115">
        <f t="shared" si="190"/>
        <v>0</v>
      </c>
      <c r="AC447" s="115">
        <f t="shared" si="191"/>
        <v>0</v>
      </c>
    </row>
    <row r="448" spans="2:29" s="105" customFormat="1">
      <c r="B448" s="106">
        <f t="shared" si="167"/>
        <v>0.91999999999993987</v>
      </c>
      <c r="C448" s="115">
        <f t="shared" si="168"/>
        <v>8.3176377110255579</v>
      </c>
      <c r="D448" s="115">
        <f t="shared" si="169"/>
        <v>33198.403860523358</v>
      </c>
      <c r="E448" s="115">
        <f t="shared" si="170"/>
        <v>1</v>
      </c>
      <c r="F448" s="115">
        <f t="shared" si="171"/>
        <v>1</v>
      </c>
      <c r="G448" s="115">
        <f t="shared" si="172"/>
        <v>34242.348839469712</v>
      </c>
      <c r="H448" s="115">
        <f t="shared" si="173"/>
        <v>1</v>
      </c>
      <c r="I448" s="115">
        <f t="shared" si="174"/>
        <v>1</v>
      </c>
      <c r="J448" s="115">
        <f t="shared" si="175"/>
        <v>1.8080415152806246E-4</v>
      </c>
      <c r="K448" s="115">
        <f t="shared" si="176"/>
        <v>0</v>
      </c>
      <c r="L448" s="115">
        <f t="shared" si="177"/>
        <v>0</v>
      </c>
      <c r="M448" s="111"/>
      <c r="N448" s="123">
        <f t="shared" si="165"/>
        <v>52.261259056358632</v>
      </c>
      <c r="O448" s="115">
        <f t="shared" si="178"/>
        <v>687479.75017345615</v>
      </c>
      <c r="P448" s="115">
        <f t="shared" si="179"/>
        <v>1</v>
      </c>
      <c r="Q448" s="115">
        <f t="shared" si="180"/>
        <v>1</v>
      </c>
      <c r="R448" s="115">
        <f t="shared" si="181"/>
        <v>569329.38839473622</v>
      </c>
      <c r="S448" s="115">
        <f t="shared" si="182"/>
        <v>317375.57886024844</v>
      </c>
      <c r="T448" s="115">
        <f t="shared" si="183"/>
        <v>651815.31935572217</v>
      </c>
      <c r="U448" s="115">
        <f t="shared" si="184"/>
        <v>1</v>
      </c>
      <c r="V448" s="115">
        <f t="shared" si="185"/>
        <v>0</v>
      </c>
      <c r="W448" s="115">
        <f t="shared" si="186"/>
        <v>1</v>
      </c>
      <c r="X448" s="115">
        <f t="shared" si="187"/>
        <v>1</v>
      </c>
      <c r="Y448" s="115">
        <f t="shared" si="188"/>
        <v>0</v>
      </c>
      <c r="Z448" s="115">
        <f t="shared" si="189"/>
        <v>1</v>
      </c>
      <c r="AA448" s="115">
        <f t="shared" si="166"/>
        <v>5.3524428903249785E-4</v>
      </c>
      <c r="AB448" s="115">
        <f t="shared" si="190"/>
        <v>0</v>
      </c>
      <c r="AC448" s="115">
        <f t="shared" si="191"/>
        <v>0</v>
      </c>
    </row>
    <row r="449" spans="2:29" s="105" customFormat="1">
      <c r="B449" s="106">
        <f t="shared" si="167"/>
        <v>0.93999999999993988</v>
      </c>
      <c r="C449" s="115">
        <f t="shared" si="168"/>
        <v>8.7096358995596024</v>
      </c>
      <c r="D449" s="115">
        <f t="shared" si="169"/>
        <v>32502.806170140422</v>
      </c>
      <c r="E449" s="115">
        <f t="shared" si="170"/>
        <v>1</v>
      </c>
      <c r="F449" s="115">
        <f t="shared" si="171"/>
        <v>1</v>
      </c>
      <c r="G449" s="115">
        <f t="shared" si="172"/>
        <v>33586.390377494092</v>
      </c>
      <c r="H449" s="115">
        <f t="shared" si="173"/>
        <v>1</v>
      </c>
      <c r="I449" s="115">
        <f t="shared" si="174"/>
        <v>1</v>
      </c>
      <c r="J449" s="115">
        <f t="shared" si="175"/>
        <v>2.028480532871665E-4</v>
      </c>
      <c r="K449" s="115">
        <f t="shared" si="176"/>
        <v>0</v>
      </c>
      <c r="L449" s="115">
        <f t="shared" si="177"/>
        <v>0</v>
      </c>
      <c r="M449" s="111"/>
      <c r="N449" s="123">
        <f t="shared" si="165"/>
        <v>54.724256314996751</v>
      </c>
      <c r="O449" s="115">
        <f t="shared" si="178"/>
        <v>697630.74688729155</v>
      </c>
      <c r="P449" s="115">
        <f t="shared" si="179"/>
        <v>1</v>
      </c>
      <c r="Q449" s="115">
        <f t="shared" si="180"/>
        <v>1</v>
      </c>
      <c r="R449" s="115">
        <f t="shared" si="181"/>
        <v>578993.81172633788</v>
      </c>
      <c r="S449" s="115">
        <f t="shared" si="182"/>
        <v>322589.35366839851</v>
      </c>
      <c r="T449" s="115">
        <f t="shared" si="183"/>
        <v>662795.38706722239</v>
      </c>
      <c r="U449" s="115">
        <f t="shared" si="184"/>
        <v>1</v>
      </c>
      <c r="V449" s="115">
        <f t="shared" si="185"/>
        <v>0</v>
      </c>
      <c r="W449" s="115">
        <f t="shared" si="186"/>
        <v>1</v>
      </c>
      <c r="X449" s="115">
        <f t="shared" si="187"/>
        <v>1</v>
      </c>
      <c r="Y449" s="115">
        <f t="shared" si="188"/>
        <v>0</v>
      </c>
      <c r="Z449" s="115">
        <f t="shared" si="189"/>
        <v>1</v>
      </c>
      <c r="AA449" s="115">
        <f t="shared" si="166"/>
        <v>4.9489056636234537E-4</v>
      </c>
      <c r="AB449" s="115">
        <f t="shared" si="190"/>
        <v>0</v>
      </c>
      <c r="AC449" s="115">
        <f t="shared" si="191"/>
        <v>0</v>
      </c>
    </row>
    <row r="450" spans="2:29" s="105" customFormat="1">
      <c r="B450" s="106">
        <f t="shared" si="167"/>
        <v>0.9599999999999399</v>
      </c>
      <c r="C450" s="115">
        <f t="shared" si="168"/>
        <v>9.1201083935578389</v>
      </c>
      <c r="D450" s="115">
        <f t="shared" si="169"/>
        <v>31823.22926141664</v>
      </c>
      <c r="E450" s="115">
        <f t="shared" si="170"/>
        <v>1</v>
      </c>
      <c r="F450" s="115">
        <f t="shared" si="171"/>
        <v>1</v>
      </c>
      <c r="G450" s="115">
        <f t="shared" si="172"/>
        <v>32927.696538915552</v>
      </c>
      <c r="H450" s="115">
        <f t="shared" si="173"/>
        <v>1</v>
      </c>
      <c r="I450" s="115">
        <f t="shared" si="174"/>
        <v>1</v>
      </c>
      <c r="J450" s="115">
        <f t="shared" si="175"/>
        <v>2.1954654373047077E-4</v>
      </c>
      <c r="K450" s="115">
        <f t="shared" si="176"/>
        <v>0</v>
      </c>
      <c r="L450" s="115">
        <f t="shared" si="177"/>
        <v>0</v>
      </c>
      <c r="M450" s="111"/>
      <c r="N450" s="123">
        <f t="shared" si="165"/>
        <v>57.303331058287831</v>
      </c>
      <c r="O450" s="115">
        <f t="shared" si="178"/>
        <v>707865.27547430538</v>
      </c>
      <c r="P450" s="115">
        <f t="shared" si="179"/>
        <v>1</v>
      </c>
      <c r="Q450" s="115">
        <f t="shared" si="180"/>
        <v>1</v>
      </c>
      <c r="R450" s="115">
        <f t="shared" si="181"/>
        <v>589040.04709455313</v>
      </c>
      <c r="S450" s="115">
        <f t="shared" si="182"/>
        <v>327773.7537014843</v>
      </c>
      <c r="T450" s="115">
        <f t="shared" si="183"/>
        <v>674094.80838878639</v>
      </c>
      <c r="U450" s="115">
        <f t="shared" si="184"/>
        <v>1</v>
      </c>
      <c r="V450" s="115">
        <f t="shared" si="185"/>
        <v>0</v>
      </c>
      <c r="W450" s="115">
        <f t="shared" si="186"/>
        <v>1</v>
      </c>
      <c r="X450" s="115">
        <f t="shared" si="187"/>
        <v>1</v>
      </c>
      <c r="Y450" s="115">
        <f t="shared" si="188"/>
        <v>0</v>
      </c>
      <c r="Z450" s="115">
        <f t="shared" si="189"/>
        <v>1</v>
      </c>
      <c r="AA450" s="115">
        <f t="shared" si="166"/>
        <v>4.506970213135512E-4</v>
      </c>
      <c r="AB450" s="115">
        <f t="shared" si="190"/>
        <v>0</v>
      </c>
      <c r="AC450" s="115">
        <f t="shared" si="191"/>
        <v>0</v>
      </c>
    </row>
    <row r="451" spans="2:29" s="105" customFormat="1">
      <c r="B451" s="106">
        <f t="shared" si="167"/>
        <v>0.97999999999993992</v>
      </c>
      <c r="C451" s="115">
        <f t="shared" si="168"/>
        <v>9.5499258602130404</v>
      </c>
      <c r="D451" s="115">
        <f t="shared" si="169"/>
        <v>31159.312777716732</v>
      </c>
      <c r="E451" s="115">
        <f t="shared" si="170"/>
        <v>1</v>
      </c>
      <c r="F451" s="115">
        <f t="shared" si="171"/>
        <v>1</v>
      </c>
      <c r="G451" s="115">
        <f t="shared" si="172"/>
        <v>32266.613677799392</v>
      </c>
      <c r="H451" s="115">
        <f t="shared" si="173"/>
        <v>1</v>
      </c>
      <c r="I451" s="115">
        <f t="shared" si="174"/>
        <v>1</v>
      </c>
      <c r="J451" s="115">
        <f t="shared" si="175"/>
        <v>2.2999295719015812E-4</v>
      </c>
      <c r="K451" s="115">
        <f t="shared" si="176"/>
        <v>0</v>
      </c>
      <c r="L451" s="115">
        <f t="shared" si="177"/>
        <v>0</v>
      </c>
      <c r="M451" s="111"/>
      <c r="N451" s="123">
        <f t="shared" si="165"/>
        <v>60.003953849544949</v>
      </c>
      <c r="O451" s="115">
        <f t="shared" si="178"/>
        <v>718182.6365678045</v>
      </c>
      <c r="P451" s="115">
        <f t="shared" si="179"/>
        <v>1</v>
      </c>
      <c r="Q451" s="115">
        <f t="shared" si="180"/>
        <v>1</v>
      </c>
      <c r="R451" s="115">
        <f t="shared" si="181"/>
        <v>599468.43614303484</v>
      </c>
      <c r="S451" s="115">
        <f t="shared" si="182"/>
        <v>332891.68506676238</v>
      </c>
      <c r="T451" s="115">
        <f t="shared" si="183"/>
        <v>685696.20089246833</v>
      </c>
      <c r="U451" s="115">
        <f t="shared" si="184"/>
        <v>1</v>
      </c>
      <c r="V451" s="115">
        <f t="shared" si="185"/>
        <v>0</v>
      </c>
      <c r="W451" s="115">
        <f t="shared" si="186"/>
        <v>1</v>
      </c>
      <c r="X451" s="115">
        <f t="shared" si="187"/>
        <v>1</v>
      </c>
      <c r="Y451" s="115">
        <f t="shared" si="188"/>
        <v>0</v>
      </c>
      <c r="Z451" s="115">
        <f t="shared" si="189"/>
        <v>1</v>
      </c>
      <c r="AA451" s="115">
        <f t="shared" si="166"/>
        <v>4.0413695203184445E-4</v>
      </c>
      <c r="AB451" s="115">
        <f t="shared" si="190"/>
        <v>0</v>
      </c>
      <c r="AC451" s="115">
        <f t="shared" si="191"/>
        <v>0</v>
      </c>
    </row>
    <row r="452" spans="2:29" s="105" customFormat="1">
      <c r="B452" s="106">
        <f t="shared" si="167"/>
        <v>0.99999999999993994</v>
      </c>
      <c r="C452" s="115">
        <f t="shared" si="168"/>
        <v>9.9999999999986215</v>
      </c>
      <c r="D452" s="115">
        <f t="shared" si="169"/>
        <v>30510.703439561938</v>
      </c>
      <c r="E452" s="115">
        <f t="shared" si="170"/>
        <v>1</v>
      </c>
      <c r="F452" s="115">
        <f t="shared" si="171"/>
        <v>1</v>
      </c>
      <c r="G452" s="115">
        <f t="shared" si="172"/>
        <v>31603.719151082423</v>
      </c>
      <c r="H452" s="115">
        <f t="shared" si="173"/>
        <v>1</v>
      </c>
      <c r="I452" s="115">
        <f t="shared" si="174"/>
        <v>1</v>
      </c>
      <c r="J452" s="115">
        <f t="shared" si="175"/>
        <v>2.3366097406934337E-4</v>
      </c>
      <c r="K452" s="115">
        <f t="shared" si="176"/>
        <v>0</v>
      </c>
      <c r="L452" s="115">
        <f t="shared" si="177"/>
        <v>0</v>
      </c>
      <c r="M452" s="111"/>
      <c r="N452" s="123">
        <f t="shared" si="165"/>
        <v>62.831853071787201</v>
      </c>
      <c r="O452" s="115">
        <f t="shared" si="178"/>
        <v>728582.10568030947</v>
      </c>
      <c r="P452" s="115">
        <f t="shared" si="179"/>
        <v>1</v>
      </c>
      <c r="Q452" s="115">
        <f t="shared" si="180"/>
        <v>1</v>
      </c>
      <c r="R452" s="115">
        <f t="shared" si="181"/>
        <v>610274.60574276175</v>
      </c>
      <c r="S452" s="115">
        <f t="shared" si="182"/>
        <v>337905.38790067873</v>
      </c>
      <c r="T452" s="115">
        <f t="shared" si="183"/>
        <v>697578.05698487349</v>
      </c>
      <c r="U452" s="115">
        <f t="shared" si="184"/>
        <v>1</v>
      </c>
      <c r="V452" s="115">
        <f t="shared" si="185"/>
        <v>0</v>
      </c>
      <c r="W452" s="115">
        <f t="shared" si="186"/>
        <v>1</v>
      </c>
      <c r="X452" s="115">
        <f t="shared" si="187"/>
        <v>1</v>
      </c>
      <c r="Y452" s="115">
        <f t="shared" si="188"/>
        <v>0</v>
      </c>
      <c r="Z452" s="115">
        <f t="shared" si="189"/>
        <v>1</v>
      </c>
      <c r="AA452" s="115">
        <f t="shared" si="166"/>
        <v>3.5666927119745354E-4</v>
      </c>
      <c r="AB452" s="115">
        <f t="shared" si="190"/>
        <v>0</v>
      </c>
      <c r="AC452" s="115">
        <f t="shared" si="191"/>
        <v>0</v>
      </c>
    </row>
    <row r="453" spans="2:29" s="105" customFormat="1">
      <c r="B453" s="106">
        <f t="shared" si="167"/>
        <v>1.0199999999999398</v>
      </c>
      <c r="C453" s="115">
        <f t="shared" si="168"/>
        <v>10.47128548050755</v>
      </c>
      <c r="D453" s="115">
        <f t="shared" si="169"/>
        <v>29877.054957041364</v>
      </c>
      <c r="E453" s="115">
        <f t="shared" si="170"/>
        <v>1</v>
      </c>
      <c r="F453" s="115">
        <f t="shared" si="171"/>
        <v>1</v>
      </c>
      <c r="G453" s="115">
        <f t="shared" si="172"/>
        <v>30939.788635573514</v>
      </c>
      <c r="H453" s="115">
        <f t="shared" si="173"/>
        <v>1</v>
      </c>
      <c r="I453" s="115">
        <f t="shared" si="174"/>
        <v>1</v>
      </c>
      <c r="J453" s="115">
        <f t="shared" si="175"/>
        <v>2.3041893709225387E-4</v>
      </c>
      <c r="K453" s="115">
        <f t="shared" si="176"/>
        <v>0</v>
      </c>
      <c r="L453" s="115">
        <f t="shared" si="177"/>
        <v>0</v>
      </c>
      <c r="M453" s="111"/>
      <c r="N453" s="123">
        <f t="shared" si="165"/>
        <v>65.793027078407974</v>
      </c>
      <c r="O453" s="115">
        <f t="shared" si="178"/>
        <v>739062.93348062178</v>
      </c>
      <c r="P453" s="115">
        <f t="shared" si="179"/>
        <v>1</v>
      </c>
      <c r="Q453" s="115">
        <f t="shared" si="180"/>
        <v>1</v>
      </c>
      <c r="R453" s="115">
        <f t="shared" si="181"/>
        <v>621449.25373471261</v>
      </c>
      <c r="S453" s="115">
        <f t="shared" si="182"/>
        <v>342777.06902181637</v>
      </c>
      <c r="T453" s="115">
        <f t="shared" si="183"/>
        <v>709714.93855957291</v>
      </c>
      <c r="U453" s="115">
        <f t="shared" si="184"/>
        <v>1</v>
      </c>
      <c r="V453" s="115">
        <f t="shared" si="185"/>
        <v>0</v>
      </c>
      <c r="W453" s="115">
        <f t="shared" si="186"/>
        <v>1</v>
      </c>
      <c r="X453" s="115">
        <f t="shared" si="187"/>
        <v>1</v>
      </c>
      <c r="Y453" s="115">
        <f t="shared" si="188"/>
        <v>0</v>
      </c>
      <c r="Z453" s="115">
        <f t="shared" si="189"/>
        <v>1</v>
      </c>
      <c r="AA453" s="115">
        <f t="shared" si="166"/>
        <v>3.0967112042035378E-4</v>
      </c>
      <c r="AB453" s="115">
        <f t="shared" si="190"/>
        <v>0</v>
      </c>
      <c r="AC453" s="115">
        <f t="shared" si="191"/>
        <v>0</v>
      </c>
    </row>
    <row r="454" spans="2:29" s="105" customFormat="1">
      <c r="B454" s="106">
        <f t="shared" si="167"/>
        <v>1.0399999999999399</v>
      </c>
      <c r="C454" s="115">
        <f t="shared" si="168"/>
        <v>10.964781961430335</v>
      </c>
      <c r="D454" s="115">
        <f t="shared" si="169"/>
        <v>29258.027941004959</v>
      </c>
      <c r="E454" s="115">
        <f t="shared" si="170"/>
        <v>1</v>
      </c>
      <c r="F454" s="115">
        <f t="shared" si="171"/>
        <v>1</v>
      </c>
      <c r="G454" s="115">
        <f t="shared" si="172"/>
        <v>30275.764774909916</v>
      </c>
      <c r="H454" s="115">
        <f t="shared" si="173"/>
        <v>1</v>
      </c>
      <c r="I454" s="115">
        <f t="shared" si="174"/>
        <v>1</v>
      </c>
      <c r="J454" s="115">
        <f t="shared" si="175"/>
        <v>2.2052463968384774E-4</v>
      </c>
      <c r="K454" s="115">
        <f t="shared" si="176"/>
        <v>0</v>
      </c>
      <c r="L454" s="115">
        <f t="shared" si="177"/>
        <v>0</v>
      </c>
      <c r="M454" s="111"/>
      <c r="N454" s="123">
        <f t="shared" si="165"/>
        <v>68.893756916486851</v>
      </c>
      <c r="O454" s="115">
        <f t="shared" si="178"/>
        <v>749624.34608693724</v>
      </c>
      <c r="P454" s="115">
        <f t="shared" si="179"/>
        <v>1</v>
      </c>
      <c r="Q454" s="115">
        <f t="shared" si="180"/>
        <v>1</v>
      </c>
      <c r="R454" s="115">
        <f t="shared" si="181"/>
        <v>632978.0263197798</v>
      </c>
      <c r="S454" s="115">
        <f t="shared" si="182"/>
        <v>347469.59369973163</v>
      </c>
      <c r="T454" s="115">
        <f t="shared" si="183"/>
        <v>722077.76613709715</v>
      </c>
      <c r="U454" s="115">
        <f t="shared" si="184"/>
        <v>1</v>
      </c>
      <c r="V454" s="115">
        <f t="shared" si="185"/>
        <v>0</v>
      </c>
      <c r="W454" s="115">
        <f t="shared" si="186"/>
        <v>1</v>
      </c>
      <c r="X454" s="115">
        <f t="shared" si="187"/>
        <v>1</v>
      </c>
      <c r="Y454" s="115">
        <f t="shared" si="188"/>
        <v>0</v>
      </c>
      <c r="Z454" s="115">
        <f t="shared" si="189"/>
        <v>1</v>
      </c>
      <c r="AA454" s="115">
        <f t="shared" si="166"/>
        <v>2.6437818173904532E-4</v>
      </c>
      <c r="AB454" s="115">
        <f t="shared" si="190"/>
        <v>0</v>
      </c>
      <c r="AC454" s="115">
        <f t="shared" si="191"/>
        <v>0</v>
      </c>
    </row>
    <row r="455" spans="2:29" s="105" customFormat="1">
      <c r="B455" s="106">
        <f t="shared" si="167"/>
        <v>1.0599999999999399</v>
      </c>
      <c r="C455" s="115">
        <f t="shared" si="168"/>
        <v>11.481536214967242</v>
      </c>
      <c r="D455" s="115">
        <f t="shared" si="169"/>
        <v>28653.289813162675</v>
      </c>
      <c r="E455" s="115">
        <f t="shared" si="170"/>
        <v>1</v>
      </c>
      <c r="F455" s="115">
        <f t="shared" si="171"/>
        <v>1</v>
      </c>
      <c r="G455" s="115">
        <f t="shared" si="172"/>
        <v>29612.727724343858</v>
      </c>
      <c r="H455" s="115">
        <f t="shared" si="173"/>
        <v>1</v>
      </c>
      <c r="I455" s="115">
        <f t="shared" si="174"/>
        <v>1</v>
      </c>
      <c r="J455" s="115">
        <f t="shared" si="175"/>
        <v>2.0460215695232352E-4</v>
      </c>
      <c r="K455" s="115">
        <f t="shared" si="176"/>
        <v>0</v>
      </c>
      <c r="L455" s="115">
        <f t="shared" si="177"/>
        <v>0</v>
      </c>
      <c r="M455" s="111"/>
      <c r="N455" s="123">
        <f t="shared" si="165"/>
        <v>72.1406196497325</v>
      </c>
      <c r="O455" s="115">
        <f t="shared" si="178"/>
        <v>760265.54537569173</v>
      </c>
      <c r="P455" s="115">
        <f t="shared" si="179"/>
        <v>1</v>
      </c>
      <c r="Q455" s="115">
        <f t="shared" si="180"/>
        <v>1</v>
      </c>
      <c r="R455" s="115">
        <f t="shared" si="181"/>
        <v>644841.50289992616</v>
      </c>
      <c r="S455" s="115">
        <f t="shared" si="182"/>
        <v>351947.22186556988</v>
      </c>
      <c r="T455" s="115">
        <f t="shared" si="183"/>
        <v>734634.20206326374</v>
      </c>
      <c r="U455" s="115">
        <f t="shared" si="184"/>
        <v>1</v>
      </c>
      <c r="V455" s="115">
        <f t="shared" si="185"/>
        <v>0</v>
      </c>
      <c r="W455" s="115">
        <f t="shared" si="186"/>
        <v>1</v>
      </c>
      <c r="X455" s="115">
        <f t="shared" si="187"/>
        <v>1</v>
      </c>
      <c r="Y455" s="115">
        <f t="shared" si="188"/>
        <v>0</v>
      </c>
      <c r="Z455" s="115">
        <f t="shared" si="189"/>
        <v>1</v>
      </c>
      <c r="AA455" s="115">
        <f t="shared" si="166"/>
        <v>2.218361601426364E-4</v>
      </c>
      <c r="AB455" s="115">
        <f t="shared" si="190"/>
        <v>0</v>
      </c>
      <c r="AC455" s="115">
        <f t="shared" si="191"/>
        <v>0</v>
      </c>
    </row>
    <row r="456" spans="2:29" s="105" customFormat="1">
      <c r="B456" s="106">
        <f t="shared" si="167"/>
        <v>1.0799999999999399</v>
      </c>
      <c r="C456" s="115">
        <f t="shared" si="168"/>
        <v>12.022644346172468</v>
      </c>
      <c r="D456" s="115">
        <f t="shared" si="169"/>
        <v>28062.51471521112</v>
      </c>
      <c r="E456" s="115">
        <f t="shared" si="170"/>
        <v>1</v>
      </c>
      <c r="F456" s="115">
        <f t="shared" si="171"/>
        <v>1</v>
      </c>
      <c r="G456" s="115">
        <f t="shared" si="172"/>
        <v>28951.86787585897</v>
      </c>
      <c r="H456" s="115">
        <f t="shared" si="173"/>
        <v>1</v>
      </c>
      <c r="I456" s="115">
        <f t="shared" si="174"/>
        <v>1</v>
      </c>
      <c r="J456" s="115">
        <f t="shared" si="175"/>
        <v>1.836025565813489E-4</v>
      </c>
      <c r="K456" s="115">
        <f t="shared" si="176"/>
        <v>0</v>
      </c>
      <c r="L456" s="115">
        <f t="shared" si="177"/>
        <v>0</v>
      </c>
      <c r="M456" s="111"/>
      <c r="N456" s="123">
        <f t="shared" si="165"/>
        <v>75.540502309316579</v>
      </c>
      <c r="O456" s="115">
        <f t="shared" si="178"/>
        <v>770985.70930582343</v>
      </c>
      <c r="P456" s="115">
        <f t="shared" si="179"/>
        <v>1</v>
      </c>
      <c r="Q456" s="115">
        <f t="shared" si="180"/>
        <v>1</v>
      </c>
      <c r="R456" s="115">
        <f t="shared" si="181"/>
        <v>657015.30153592408</v>
      </c>
      <c r="S456" s="115">
        <f t="shared" si="182"/>
        <v>356176.36979063024</v>
      </c>
      <c r="T456" s="115">
        <f t="shared" si="183"/>
        <v>747349.12380330858</v>
      </c>
      <c r="U456" s="115">
        <f t="shared" si="184"/>
        <v>1</v>
      </c>
      <c r="V456" s="115">
        <f t="shared" si="185"/>
        <v>0</v>
      </c>
      <c r="W456" s="115">
        <f t="shared" si="186"/>
        <v>1</v>
      </c>
      <c r="X456" s="115">
        <f t="shared" si="187"/>
        <v>1</v>
      </c>
      <c r="Y456" s="115">
        <f t="shared" si="188"/>
        <v>0</v>
      </c>
      <c r="Z456" s="115">
        <f t="shared" si="189"/>
        <v>1</v>
      </c>
      <c r="AA456" s="115">
        <f t="shared" si="166"/>
        <v>1.8286607988468446E-4</v>
      </c>
      <c r="AB456" s="115">
        <f t="shared" si="190"/>
        <v>0</v>
      </c>
      <c r="AC456" s="115">
        <f t="shared" si="191"/>
        <v>0</v>
      </c>
    </row>
    <row r="457" spans="2:29" s="105" customFormat="1">
      <c r="B457" s="106">
        <f t="shared" si="167"/>
        <v>1.0999999999999399</v>
      </c>
      <c r="C457" s="115">
        <f t="shared" si="168"/>
        <v>12.589254117939936</v>
      </c>
      <c r="D457" s="115">
        <f t="shared" si="169"/>
        <v>27485.38341710368</v>
      </c>
      <c r="E457" s="115">
        <f t="shared" si="170"/>
        <v>1</v>
      </c>
      <c r="F457" s="115">
        <f t="shared" si="171"/>
        <v>1</v>
      </c>
      <c r="G457" s="115">
        <f t="shared" si="172"/>
        <v>28294.46079925388</v>
      </c>
      <c r="H457" s="115">
        <f t="shared" si="173"/>
        <v>1</v>
      </c>
      <c r="I457" s="115">
        <f t="shared" si="174"/>
        <v>1</v>
      </c>
      <c r="J457" s="115">
        <f t="shared" si="175"/>
        <v>1.5875048501646713E-4</v>
      </c>
      <c r="K457" s="115">
        <f t="shared" si="176"/>
        <v>0</v>
      </c>
      <c r="L457" s="115">
        <f t="shared" si="177"/>
        <v>0</v>
      </c>
      <c r="M457" s="111"/>
      <c r="N457" s="123">
        <f t="shared" si="165"/>
        <v>79.100616502190306</v>
      </c>
      <c r="O457" s="115">
        <f t="shared" si="178"/>
        <v>781783.99225810671</v>
      </c>
      <c r="P457" s="115">
        <f t="shared" si="179"/>
        <v>1</v>
      </c>
      <c r="Q457" s="115">
        <f t="shared" si="180"/>
        <v>1</v>
      </c>
      <c r="R457" s="115">
        <f t="shared" si="181"/>
        <v>669470.31432492379</v>
      </c>
      <c r="S457" s="115">
        <f t="shared" si="182"/>
        <v>360126.37448588677</v>
      </c>
      <c r="T457" s="115">
        <f t="shared" si="183"/>
        <v>760185.1796520775</v>
      </c>
      <c r="U457" s="115">
        <f t="shared" si="184"/>
        <v>1</v>
      </c>
      <c r="V457" s="115">
        <f t="shared" si="185"/>
        <v>0</v>
      </c>
      <c r="W457" s="115">
        <f t="shared" si="186"/>
        <v>1</v>
      </c>
      <c r="X457" s="115">
        <f t="shared" si="187"/>
        <v>1</v>
      </c>
      <c r="Y457" s="115">
        <f t="shared" si="188"/>
        <v>0</v>
      </c>
      <c r="Z457" s="115">
        <f t="shared" si="189"/>
        <v>1</v>
      </c>
      <c r="AA457" s="115">
        <f t="shared" si="166"/>
        <v>1.4804501778116616E-4</v>
      </c>
      <c r="AB457" s="115">
        <f t="shared" si="190"/>
        <v>0</v>
      </c>
      <c r="AC457" s="115">
        <f t="shared" si="191"/>
        <v>0</v>
      </c>
    </row>
    <row r="458" spans="2:29" s="105" customFormat="1">
      <c r="B458" s="106">
        <f t="shared" si="167"/>
        <v>1.1199999999999399</v>
      </c>
      <c r="C458" s="115">
        <f t="shared" si="168"/>
        <v>13.182567385562249</v>
      </c>
      <c r="D458" s="115">
        <f t="shared" si="169"/>
        <v>26921.583224578044</v>
      </c>
      <c r="E458" s="115">
        <f t="shared" si="170"/>
        <v>1</v>
      </c>
      <c r="F458" s="115">
        <f t="shared" si="171"/>
        <v>1</v>
      </c>
      <c r="G458" s="115">
        <f t="shared" si="172"/>
        <v>27641.844242487659</v>
      </c>
      <c r="H458" s="115">
        <f t="shared" si="173"/>
        <v>1</v>
      </c>
      <c r="I458" s="115">
        <f t="shared" si="174"/>
        <v>1</v>
      </c>
      <c r="J458" s="115">
        <f t="shared" si="175"/>
        <v>1.314787611005366E-4</v>
      </c>
      <c r="K458" s="115">
        <f t="shared" si="176"/>
        <v>0</v>
      </c>
      <c r="L458" s="115">
        <f t="shared" si="177"/>
        <v>0</v>
      </c>
      <c r="M458" s="111"/>
      <c r="N458" s="123">
        <f t="shared" si="165"/>
        <v>82.828513707869533</v>
      </c>
      <c r="O458" s="115">
        <f t="shared" si="178"/>
        <v>792659.52538920892</v>
      </c>
      <c r="P458" s="115">
        <f t="shared" si="179"/>
        <v>1</v>
      </c>
      <c r="Q458" s="115">
        <f t="shared" si="180"/>
        <v>1</v>
      </c>
      <c r="R458" s="115">
        <f t="shared" si="181"/>
        <v>682173.0770291012</v>
      </c>
      <c r="S458" s="115">
        <f t="shared" si="182"/>
        <v>363770.23520005203</v>
      </c>
      <c r="T458" s="115">
        <f t="shared" si="183"/>
        <v>773103.41548906208</v>
      </c>
      <c r="U458" s="115">
        <f t="shared" si="184"/>
        <v>1</v>
      </c>
      <c r="V458" s="115">
        <f t="shared" si="185"/>
        <v>0</v>
      </c>
      <c r="W458" s="115">
        <f t="shared" si="186"/>
        <v>1</v>
      </c>
      <c r="X458" s="115">
        <f t="shared" si="187"/>
        <v>1</v>
      </c>
      <c r="Y458" s="115">
        <f t="shared" si="188"/>
        <v>0</v>
      </c>
      <c r="Z458" s="115">
        <f t="shared" si="189"/>
        <v>1</v>
      </c>
      <c r="AA458" s="115">
        <f t="shared" si="166"/>
        <v>1.1770277478724094E-4</v>
      </c>
      <c r="AB458" s="115">
        <f t="shared" si="190"/>
        <v>0</v>
      </c>
      <c r="AC458" s="115">
        <f t="shared" si="191"/>
        <v>0</v>
      </c>
    </row>
    <row r="459" spans="2:29" s="105" customFormat="1">
      <c r="B459" s="106">
        <f t="shared" si="167"/>
        <v>1.13999999999994</v>
      </c>
      <c r="C459" s="115">
        <f t="shared" si="168"/>
        <v>13.803842646026945</v>
      </c>
      <c r="D459" s="115">
        <f t="shared" si="169"/>
        <v>26370.807886048195</v>
      </c>
      <c r="E459" s="115">
        <f t="shared" si="170"/>
        <v>1</v>
      </c>
      <c r="F459" s="115">
        <f t="shared" si="171"/>
        <v>1</v>
      </c>
      <c r="G459" s="115">
        <f t="shared" si="172"/>
        <v>26995.396904986606</v>
      </c>
      <c r="H459" s="115">
        <f t="shared" si="173"/>
        <v>1</v>
      </c>
      <c r="I459" s="115">
        <f t="shared" si="174"/>
        <v>1</v>
      </c>
      <c r="J459" s="115">
        <f t="shared" si="175"/>
        <v>1.0335329527380832E-4</v>
      </c>
      <c r="K459" s="115">
        <f t="shared" si="176"/>
        <v>0</v>
      </c>
      <c r="L459" s="115">
        <f t="shared" si="177"/>
        <v>0</v>
      </c>
      <c r="M459" s="111"/>
      <c r="N459" s="123">
        <f t="shared" si="165"/>
        <v>86.732101296135482</v>
      </c>
      <c r="O459" s="115">
        <f t="shared" si="178"/>
        <v>803611.41700009431</v>
      </c>
      <c r="P459" s="115">
        <f t="shared" si="179"/>
        <v>1</v>
      </c>
      <c r="Q459" s="115">
        <f t="shared" si="180"/>
        <v>1</v>
      </c>
      <c r="R459" s="115">
        <f t="shared" si="181"/>
        <v>695086.27143971482</v>
      </c>
      <c r="S459" s="115">
        <f t="shared" si="182"/>
        <v>367085.30476131983</v>
      </c>
      <c r="T459" s="115">
        <f t="shared" si="183"/>
        <v>786063.95777676767</v>
      </c>
      <c r="U459" s="115">
        <f t="shared" si="184"/>
        <v>1</v>
      </c>
      <c r="V459" s="115">
        <f t="shared" si="185"/>
        <v>0</v>
      </c>
      <c r="W459" s="115">
        <f t="shared" si="186"/>
        <v>1</v>
      </c>
      <c r="X459" s="115">
        <f t="shared" si="187"/>
        <v>1</v>
      </c>
      <c r="Y459" s="115">
        <f t="shared" si="188"/>
        <v>0</v>
      </c>
      <c r="Z459" s="115">
        <f t="shared" si="189"/>
        <v>1</v>
      </c>
      <c r="AA459" s="115">
        <f t="shared" si="166"/>
        <v>9.1933857672016282E-5</v>
      </c>
      <c r="AB459" s="115">
        <f t="shared" si="190"/>
        <v>0</v>
      </c>
      <c r="AC459" s="115">
        <f t="shared" si="191"/>
        <v>0</v>
      </c>
    </row>
    <row r="460" spans="2:29" s="105" customFormat="1">
      <c r="B460" s="106">
        <f t="shared" si="167"/>
        <v>1.15999999999994</v>
      </c>
      <c r="C460" s="115">
        <f t="shared" si="168"/>
        <v>14.454397707457279</v>
      </c>
      <c r="D460" s="115">
        <f t="shared" si="169"/>
        <v>25832.75749896816</v>
      </c>
      <c r="E460" s="115">
        <f t="shared" si="170"/>
        <v>1</v>
      </c>
      <c r="F460" s="115">
        <f t="shared" si="171"/>
        <v>1</v>
      </c>
      <c r="G460" s="115">
        <f t="shared" si="172"/>
        <v>26356.518631402574</v>
      </c>
      <c r="H460" s="115">
        <f t="shared" si="173"/>
        <v>1</v>
      </c>
      <c r="I460" s="115">
        <f t="shared" si="174"/>
        <v>1</v>
      </c>
      <c r="J460" s="115">
        <f t="shared" si="175"/>
        <v>7.5990930647708226E-5</v>
      </c>
      <c r="K460" s="115">
        <f t="shared" si="176"/>
        <v>0</v>
      </c>
      <c r="L460" s="115">
        <f t="shared" si="177"/>
        <v>0</v>
      </c>
      <c r="M460" s="111"/>
      <c r="N460" s="123">
        <f t="shared" si="165"/>
        <v>90.819659299625869</v>
      </c>
      <c r="O460" s="115">
        <f t="shared" si="178"/>
        <v>814638.75291837938</v>
      </c>
      <c r="P460" s="115">
        <f t="shared" si="179"/>
        <v>1</v>
      </c>
      <c r="Q460" s="115">
        <f t="shared" si="180"/>
        <v>1</v>
      </c>
      <c r="R460" s="115">
        <f t="shared" si="181"/>
        <v>708169.35258906696</v>
      </c>
      <c r="S460" s="115">
        <f t="shared" si="182"/>
        <v>370053.90339463</v>
      </c>
      <c r="T460" s="115">
        <f t="shared" si="183"/>
        <v>799026.73507462838</v>
      </c>
      <c r="U460" s="115">
        <f t="shared" si="184"/>
        <v>1</v>
      </c>
      <c r="V460" s="115">
        <f t="shared" si="185"/>
        <v>0</v>
      </c>
      <c r="W460" s="115">
        <f t="shared" si="186"/>
        <v>1</v>
      </c>
      <c r="X460" s="115">
        <f t="shared" si="187"/>
        <v>1</v>
      </c>
      <c r="Y460" s="115">
        <f t="shared" si="188"/>
        <v>0</v>
      </c>
      <c r="Z460" s="115">
        <f t="shared" si="189"/>
        <v>1</v>
      </c>
      <c r="AA460" s="115">
        <f t="shared" si="166"/>
        <v>7.062309927353181E-5</v>
      </c>
      <c r="AB460" s="115">
        <f t="shared" si="190"/>
        <v>0</v>
      </c>
      <c r="AC460" s="115">
        <f t="shared" si="191"/>
        <v>0</v>
      </c>
    </row>
    <row r="461" spans="2:29" s="105" customFormat="1">
      <c r="B461" s="106">
        <f t="shared" si="167"/>
        <v>1.17999999999994</v>
      </c>
      <c r="C461" s="115">
        <f t="shared" si="168"/>
        <v>15.135612484359996</v>
      </c>
      <c r="D461" s="115">
        <f t="shared" si="169"/>
        <v>25307.138415765818</v>
      </c>
      <c r="E461" s="115">
        <f t="shared" si="170"/>
        <v>1</v>
      </c>
      <c r="F461" s="115">
        <f t="shared" si="171"/>
        <v>1</v>
      </c>
      <c r="G461" s="115">
        <f t="shared" si="172"/>
        <v>25726.611664689648</v>
      </c>
      <c r="H461" s="115">
        <f t="shared" si="173"/>
        <v>1</v>
      </c>
      <c r="I461" s="115">
        <f t="shared" si="174"/>
        <v>1</v>
      </c>
      <c r="J461" s="115">
        <f t="shared" si="175"/>
        <v>5.0973182542029914E-5</v>
      </c>
      <c r="K461" s="115">
        <f t="shared" si="176"/>
        <v>0</v>
      </c>
      <c r="L461" s="115">
        <f t="shared" si="177"/>
        <v>0</v>
      </c>
      <c r="M461" s="111"/>
      <c r="N461" s="123">
        <f t="shared" si="165"/>
        <v>95.09985797689464</v>
      </c>
      <c r="O461" s="115">
        <f t="shared" si="178"/>
        <v>825740.59689427586</v>
      </c>
      <c r="P461" s="115">
        <f t="shared" si="179"/>
        <v>1</v>
      </c>
      <c r="Q461" s="115">
        <f t="shared" si="180"/>
        <v>1</v>
      </c>
      <c r="R461" s="115">
        <f t="shared" si="181"/>
        <v>721379.28646823624</v>
      </c>
      <c r="S461" s="115">
        <f t="shared" si="182"/>
        <v>372663.82921828143</v>
      </c>
      <c r="T461" s="115">
        <f t="shared" si="183"/>
        <v>811952.21814652008</v>
      </c>
      <c r="U461" s="115">
        <f t="shared" si="184"/>
        <v>1</v>
      </c>
      <c r="V461" s="115">
        <f t="shared" si="185"/>
        <v>0</v>
      </c>
      <c r="W461" s="115">
        <f t="shared" si="186"/>
        <v>1</v>
      </c>
      <c r="X461" s="115">
        <f t="shared" si="187"/>
        <v>1</v>
      </c>
      <c r="Y461" s="115">
        <f t="shared" si="188"/>
        <v>0</v>
      </c>
      <c r="Z461" s="115">
        <f t="shared" si="189"/>
        <v>1</v>
      </c>
      <c r="AA461" s="115">
        <f t="shared" si="166"/>
        <v>5.3482371896964966E-5</v>
      </c>
      <c r="AB461" s="115">
        <f t="shared" si="190"/>
        <v>0</v>
      </c>
      <c r="AC461" s="115">
        <f t="shared" si="191"/>
        <v>0</v>
      </c>
    </row>
    <row r="462" spans="2:29" s="105" customFormat="1">
      <c r="B462" s="106">
        <f t="shared" si="167"/>
        <v>1.19999999999994</v>
      </c>
      <c r="C462" s="115">
        <f t="shared" si="168"/>
        <v>15.848931924608948</v>
      </c>
      <c r="D462" s="115">
        <f t="shared" si="169"/>
        <v>24793.663149447253</v>
      </c>
      <c r="E462" s="115">
        <f t="shared" si="170"/>
        <v>1</v>
      </c>
      <c r="F462" s="115">
        <f t="shared" si="171"/>
        <v>1</v>
      </c>
      <c r="G462" s="115">
        <f t="shared" si="172"/>
        <v>25107.06263592697</v>
      </c>
      <c r="H462" s="115">
        <f t="shared" si="173"/>
        <v>1</v>
      </c>
      <c r="I462" s="115">
        <f t="shared" si="174"/>
        <v>1</v>
      </c>
      <c r="J462" s="115">
        <f t="shared" si="175"/>
        <v>2.9759310917399568E-5</v>
      </c>
      <c r="K462" s="115">
        <f t="shared" si="176"/>
        <v>0</v>
      </c>
      <c r="L462" s="115">
        <f t="shared" si="177"/>
        <v>0</v>
      </c>
      <c r="M462" s="111"/>
      <c r="N462" s="123">
        <f t="shared" si="165"/>
        <v>99.581776203192419</v>
      </c>
      <c r="O462" s="115">
        <f t="shared" si="178"/>
        <v>836915.99100968754</v>
      </c>
      <c r="P462" s="115">
        <f t="shared" si="179"/>
        <v>1</v>
      </c>
      <c r="Q462" s="115">
        <f t="shared" si="180"/>
        <v>1</v>
      </c>
      <c r="R462" s="115">
        <f t="shared" si="181"/>
        <v>734671.37786658632</v>
      </c>
      <c r="S462" s="115">
        <f t="shared" si="182"/>
        <v>374908.74290445249</v>
      </c>
      <c r="T462" s="115">
        <f t="shared" si="183"/>
        <v>824802.15746722277</v>
      </c>
      <c r="U462" s="115">
        <f t="shared" si="184"/>
        <v>1</v>
      </c>
      <c r="V462" s="115">
        <f t="shared" si="185"/>
        <v>0</v>
      </c>
      <c r="W462" s="115">
        <f t="shared" si="186"/>
        <v>1</v>
      </c>
      <c r="X462" s="115">
        <f t="shared" si="187"/>
        <v>1</v>
      </c>
      <c r="Y462" s="115">
        <f t="shared" si="188"/>
        <v>0</v>
      </c>
      <c r="Z462" s="115">
        <f t="shared" si="189"/>
        <v>1</v>
      </c>
      <c r="AA462" s="115">
        <f t="shared" si="166"/>
        <v>4.0095208676246985E-5</v>
      </c>
      <c r="AB462" s="115">
        <f t="shared" si="190"/>
        <v>0</v>
      </c>
      <c r="AC462" s="115">
        <f t="shared" si="191"/>
        <v>0</v>
      </c>
    </row>
    <row r="463" spans="2:29" s="105" customFormat="1">
      <c r="B463" s="106">
        <f t="shared" si="167"/>
        <v>1.21999999999994</v>
      </c>
      <c r="C463" s="115">
        <f t="shared" si="168"/>
        <v>16.595869074373319</v>
      </c>
      <c r="D463" s="115">
        <f t="shared" si="169"/>
        <v>24292.050278961779</v>
      </c>
      <c r="E463" s="115">
        <f t="shared" si="170"/>
        <v>1</v>
      </c>
      <c r="F463" s="115">
        <f t="shared" si="171"/>
        <v>1</v>
      </c>
      <c r="G463" s="115">
        <f t="shared" si="172"/>
        <v>24499.225041168891</v>
      </c>
      <c r="H463" s="115">
        <f t="shared" si="173"/>
        <v>1</v>
      </c>
      <c r="I463" s="115">
        <f t="shared" si="174"/>
        <v>1</v>
      </c>
      <c r="J463" s="115">
        <f t="shared" si="175"/>
        <v>1.3602639618870211E-5</v>
      </c>
      <c r="K463" s="115">
        <f t="shared" si="176"/>
        <v>0</v>
      </c>
      <c r="L463" s="115">
        <f t="shared" si="177"/>
        <v>0</v>
      </c>
      <c r="M463" s="111"/>
      <c r="N463" s="123">
        <f t="shared" si="165"/>
        <v>104.27492072797851</v>
      </c>
      <c r="O463" s="115">
        <f t="shared" si="178"/>
        <v>848163.95610001625</v>
      </c>
      <c r="P463" s="115">
        <f t="shared" si="179"/>
        <v>1</v>
      </c>
      <c r="Q463" s="115">
        <f t="shared" si="180"/>
        <v>1</v>
      </c>
      <c r="R463" s="115">
        <f t="shared" si="181"/>
        <v>748000.16281856596</v>
      </c>
      <c r="S463" s="115">
        <f t="shared" si="182"/>
        <v>376788.40884117509</v>
      </c>
      <c r="T463" s="115">
        <f t="shared" si="183"/>
        <v>837540.29671035276</v>
      </c>
      <c r="U463" s="115">
        <f t="shared" si="184"/>
        <v>1</v>
      </c>
      <c r="V463" s="115">
        <f t="shared" si="185"/>
        <v>0</v>
      </c>
      <c r="W463" s="115">
        <f t="shared" si="186"/>
        <v>1</v>
      </c>
      <c r="X463" s="115">
        <f t="shared" si="187"/>
        <v>1</v>
      </c>
      <c r="Y463" s="115">
        <f t="shared" si="188"/>
        <v>0</v>
      </c>
      <c r="Z463" s="115">
        <f t="shared" si="189"/>
        <v>1</v>
      </c>
      <c r="AA463" s="115">
        <f t="shared" si="166"/>
        <v>2.9965782632772559E-5</v>
      </c>
      <c r="AB463" s="115">
        <f t="shared" si="190"/>
        <v>0</v>
      </c>
      <c r="AC463" s="115">
        <f t="shared" si="191"/>
        <v>0</v>
      </c>
    </row>
    <row r="464" spans="2:29" s="105" customFormat="1">
      <c r="B464" s="106">
        <f t="shared" si="167"/>
        <v>1.23999999999994</v>
      </c>
      <c r="C464" s="115">
        <f t="shared" si="168"/>
        <v>17.378008287491358</v>
      </c>
      <c r="D464" s="115">
        <f t="shared" si="169"/>
        <v>23802.024354419802</v>
      </c>
      <c r="E464" s="115">
        <f t="shared" si="170"/>
        <v>1</v>
      </c>
      <c r="F464" s="115">
        <f t="shared" si="171"/>
        <v>1</v>
      </c>
      <c r="G464" s="115">
        <f t="shared" si="172"/>
        <v>23904.402049394273</v>
      </c>
      <c r="H464" s="115">
        <f t="shared" si="173"/>
        <v>1</v>
      </c>
      <c r="I464" s="115">
        <f t="shared" si="174"/>
        <v>1</v>
      </c>
      <c r="J464" s="115">
        <f t="shared" si="175"/>
        <v>3.4744564343720352E-6</v>
      </c>
      <c r="K464" s="115">
        <f t="shared" si="176"/>
        <v>0</v>
      </c>
      <c r="L464" s="115">
        <f t="shared" si="177"/>
        <v>0</v>
      </c>
      <c r="M464" s="111"/>
      <c r="N464" s="123">
        <f t="shared" si="165"/>
        <v>109.18924634001078</v>
      </c>
      <c r="O464" s="115">
        <f t="shared" si="178"/>
        <v>859483.49218831176</v>
      </c>
      <c r="P464" s="115">
        <f t="shared" si="179"/>
        <v>1</v>
      </c>
      <c r="Q464" s="115">
        <f t="shared" si="180"/>
        <v>1</v>
      </c>
      <c r="R464" s="115">
        <f t="shared" si="181"/>
        <v>761320.33636935288</v>
      </c>
      <c r="S464" s="115">
        <f t="shared" si="182"/>
        <v>378308.7812641018</v>
      </c>
      <c r="T464" s="115">
        <f t="shared" si="183"/>
        <v>850133.04167705099</v>
      </c>
      <c r="U464" s="115">
        <f t="shared" si="184"/>
        <v>1</v>
      </c>
      <c r="V464" s="115">
        <f t="shared" si="185"/>
        <v>0</v>
      </c>
      <c r="W464" s="115">
        <f t="shared" si="186"/>
        <v>1</v>
      </c>
      <c r="X464" s="115">
        <f t="shared" si="187"/>
        <v>1</v>
      </c>
      <c r="Y464" s="115">
        <f t="shared" si="188"/>
        <v>0</v>
      </c>
      <c r="Z464" s="115">
        <f t="shared" si="189"/>
        <v>1</v>
      </c>
      <c r="AA464" s="115">
        <f t="shared" si="166"/>
        <v>2.256861605905551E-5</v>
      </c>
      <c r="AB464" s="115">
        <f t="shared" si="190"/>
        <v>0</v>
      </c>
      <c r="AC464" s="115">
        <f t="shared" si="191"/>
        <v>0</v>
      </c>
    </row>
    <row r="465" spans="2:29" s="105" customFormat="1">
      <c r="B465" s="106">
        <f t="shared" si="167"/>
        <v>1.2599999999999401</v>
      </c>
      <c r="C465" s="115">
        <f t="shared" si="168"/>
        <v>18.197008586097329</v>
      </c>
      <c r="D465" s="115">
        <f t="shared" si="169"/>
        <v>23323.315802248242</v>
      </c>
      <c r="E465" s="115">
        <f t="shared" si="170"/>
        <v>1</v>
      </c>
      <c r="F465" s="115">
        <f t="shared" si="171"/>
        <v>1</v>
      </c>
      <c r="G465" s="115">
        <f t="shared" si="172"/>
        <v>23323.829588152796</v>
      </c>
      <c r="H465" s="115">
        <f t="shared" si="173"/>
        <v>1</v>
      </c>
      <c r="I465" s="115">
        <f t="shared" si="174"/>
        <v>1</v>
      </c>
      <c r="J465" s="115">
        <f t="shared" si="175"/>
        <v>9.1525654042242955E-11</v>
      </c>
      <c r="K465" s="115">
        <f t="shared" si="176"/>
        <v>0</v>
      </c>
      <c r="L465" s="115">
        <f t="shared" si="177"/>
        <v>0</v>
      </c>
      <c r="M465" s="111"/>
      <c r="N465" s="123">
        <f t="shared" si="165"/>
        <v>114.33517698278752</v>
      </c>
      <c r="O465" s="115">
        <f t="shared" si="178"/>
        <v>870873.57893126237</v>
      </c>
      <c r="P465" s="115">
        <f t="shared" si="179"/>
        <v>1</v>
      </c>
      <c r="Q465" s="115">
        <f t="shared" si="180"/>
        <v>1</v>
      </c>
      <c r="R465" s="115">
        <f t="shared" si="181"/>
        <v>774587.68429205881</v>
      </c>
      <c r="S465" s="115">
        <f t="shared" si="182"/>
        <v>379481.93080600427</v>
      </c>
      <c r="T465" s="115">
        <f t="shared" si="183"/>
        <v>862550.06606294296</v>
      </c>
      <c r="U465" s="115">
        <f t="shared" si="184"/>
        <v>1</v>
      </c>
      <c r="V465" s="115">
        <f t="shared" si="185"/>
        <v>0</v>
      </c>
      <c r="W465" s="115">
        <f t="shared" si="186"/>
        <v>1</v>
      </c>
      <c r="X465" s="115">
        <f t="shared" si="187"/>
        <v>1</v>
      </c>
      <c r="Y465" s="115">
        <f t="shared" si="188"/>
        <v>0</v>
      </c>
      <c r="Z465" s="115">
        <f t="shared" si="189"/>
        <v>1</v>
      </c>
      <c r="AA465" s="115">
        <f t="shared" si="166"/>
        <v>1.7395590180709491E-5</v>
      </c>
      <c r="AB465" s="115">
        <f t="shared" si="190"/>
        <v>0</v>
      </c>
      <c r="AC465" s="115">
        <f t="shared" si="191"/>
        <v>0</v>
      </c>
    </row>
    <row r="466" spans="2:29" s="105" customFormat="1">
      <c r="B466" s="106">
        <f t="shared" si="167"/>
        <v>1.2799999999999401</v>
      </c>
      <c r="C466" s="115">
        <f t="shared" si="168"/>
        <v>19.054607179629844</v>
      </c>
      <c r="D466" s="115">
        <f t="shared" si="169"/>
        <v>22855.660830366094</v>
      </c>
      <c r="E466" s="115">
        <f t="shared" si="170"/>
        <v>1</v>
      </c>
      <c r="F466" s="115">
        <f t="shared" si="171"/>
        <v>1</v>
      </c>
      <c r="G466" s="115">
        <f t="shared" si="172"/>
        <v>22758.659754767588</v>
      </c>
      <c r="H466" s="115">
        <f t="shared" si="173"/>
        <v>1</v>
      </c>
      <c r="I466" s="115">
        <f t="shared" si="174"/>
        <v>1</v>
      </c>
      <c r="J466" s="115">
        <f t="shared" si="175"/>
        <v>3.4117767250196015E-6</v>
      </c>
      <c r="K466" s="115">
        <f t="shared" si="176"/>
        <v>0</v>
      </c>
      <c r="L466" s="115">
        <f t="shared" si="177"/>
        <v>0</v>
      </c>
      <c r="M466" s="111"/>
      <c r="N466" s="123">
        <f t="shared" si="165"/>
        <v>119.72362786512889</v>
      </c>
      <c r="O466" s="115">
        <f t="shared" si="178"/>
        <v>882333.17607658764</v>
      </c>
      <c r="P466" s="115">
        <f t="shared" si="179"/>
        <v>1</v>
      </c>
      <c r="Q466" s="115">
        <f t="shared" si="180"/>
        <v>1</v>
      </c>
      <c r="R466" s="115">
        <f t="shared" si="181"/>
        <v>787759.9871946054</v>
      </c>
      <c r="S466" s="115">
        <f t="shared" si="182"/>
        <v>380325.81421914662</v>
      </c>
      <c r="T466" s="115">
        <f t="shared" si="183"/>
        <v>874764.83833445294</v>
      </c>
      <c r="U466" s="115">
        <f t="shared" si="184"/>
        <v>1</v>
      </c>
      <c r="V466" s="115">
        <f t="shared" si="185"/>
        <v>0</v>
      </c>
      <c r="W466" s="115">
        <f t="shared" si="186"/>
        <v>1</v>
      </c>
      <c r="X466" s="115">
        <f t="shared" si="187"/>
        <v>1</v>
      </c>
      <c r="Y466" s="115">
        <f t="shared" si="188"/>
        <v>0</v>
      </c>
      <c r="Z466" s="115">
        <f t="shared" si="189"/>
        <v>1</v>
      </c>
      <c r="AA466" s="115">
        <f t="shared" si="166"/>
        <v>1.3997259641826776E-5</v>
      </c>
      <c r="AB466" s="115">
        <f t="shared" si="190"/>
        <v>0</v>
      </c>
      <c r="AC466" s="115">
        <f t="shared" si="191"/>
        <v>0</v>
      </c>
    </row>
    <row r="467" spans="2:29" s="105" customFormat="1">
      <c r="B467" s="106">
        <f t="shared" si="167"/>
        <v>1.2999999999999401</v>
      </c>
      <c r="C467" s="115">
        <f t="shared" si="168"/>
        <v>19.952623149686051</v>
      </c>
      <c r="D467" s="115">
        <f t="shared" si="169"/>
        <v>22398.801333458501</v>
      </c>
      <c r="E467" s="115">
        <f t="shared" si="170"/>
        <v>1</v>
      </c>
      <c r="F467" s="115">
        <f t="shared" si="171"/>
        <v>1</v>
      </c>
      <c r="G467" s="115">
        <f t="shared" si="172"/>
        <v>22209.944693570269</v>
      </c>
      <c r="H467" s="115">
        <f t="shared" si="173"/>
        <v>1</v>
      </c>
      <c r="I467" s="115">
        <f t="shared" si="174"/>
        <v>1</v>
      </c>
      <c r="J467" s="115">
        <f t="shared" si="175"/>
        <v>1.352254047469422E-5</v>
      </c>
      <c r="K467" s="115">
        <f t="shared" si="176"/>
        <v>0</v>
      </c>
      <c r="L467" s="115">
        <f t="shared" si="177"/>
        <v>0</v>
      </c>
      <c r="M467" s="111"/>
      <c r="N467" s="123">
        <f t="shared" si="165"/>
        <v>125.36602861379868</v>
      </c>
      <c r="O467" s="115">
        <f t="shared" si="178"/>
        <v>893861.223931388</v>
      </c>
      <c r="P467" s="115">
        <f t="shared" si="179"/>
        <v>1</v>
      </c>
      <c r="Q467" s="115">
        <f t="shared" si="180"/>
        <v>1</v>
      </c>
      <c r="R467" s="115">
        <f t="shared" si="181"/>
        <v>800797.86715956079</v>
      </c>
      <c r="S467" s="115">
        <f t="shared" si="182"/>
        <v>380863.89710316772</v>
      </c>
      <c r="T467" s="115">
        <f t="shared" si="183"/>
        <v>886755.05759139254</v>
      </c>
      <c r="U467" s="115">
        <f t="shared" si="184"/>
        <v>1</v>
      </c>
      <c r="V467" s="115">
        <f t="shared" si="185"/>
        <v>0</v>
      </c>
      <c r="W467" s="115">
        <f t="shared" si="186"/>
        <v>1</v>
      </c>
      <c r="X467" s="115">
        <f t="shared" si="187"/>
        <v>1</v>
      </c>
      <c r="Y467" s="115">
        <f t="shared" si="188"/>
        <v>0</v>
      </c>
      <c r="Z467" s="115">
        <f t="shared" si="189"/>
        <v>1</v>
      </c>
      <c r="AA467" s="115">
        <f t="shared" si="166"/>
        <v>1.2016093065360709E-5</v>
      </c>
      <c r="AB467" s="115">
        <f t="shared" si="190"/>
        <v>0</v>
      </c>
      <c r="AC467" s="115">
        <f t="shared" si="191"/>
        <v>0</v>
      </c>
    </row>
    <row r="468" spans="2:29" s="105" customFormat="1">
      <c r="B468" s="106">
        <f t="shared" si="167"/>
        <v>1.3199999999999401</v>
      </c>
      <c r="C468" s="115">
        <f t="shared" si="168"/>
        <v>20.892961308537526</v>
      </c>
      <c r="D468" s="115">
        <f t="shared" si="169"/>
        <v>21952.484798425266</v>
      </c>
      <c r="E468" s="115">
        <f t="shared" si="170"/>
        <v>1</v>
      </c>
      <c r="F468" s="115">
        <f t="shared" si="171"/>
        <v>1</v>
      </c>
      <c r="G468" s="115">
        <f t="shared" si="172"/>
        <v>21678.621158768703</v>
      </c>
      <c r="H468" s="115">
        <f t="shared" si="173"/>
        <v>1</v>
      </c>
      <c r="I468" s="115">
        <f t="shared" si="174"/>
        <v>1</v>
      </c>
      <c r="J468" s="115">
        <f t="shared" si="175"/>
        <v>2.9724621225069049E-5</v>
      </c>
      <c r="K468" s="115">
        <f t="shared" si="176"/>
        <v>0</v>
      </c>
      <c r="L468" s="115">
        <f t="shared" si="177"/>
        <v>0</v>
      </c>
      <c r="M468" s="111"/>
      <c r="N468" s="123">
        <f t="shared" si="165"/>
        <v>131.27434751727458</v>
      </c>
      <c r="O468" s="115">
        <f t="shared" si="178"/>
        <v>905456.64384097198</v>
      </c>
      <c r="P468" s="115">
        <f t="shared" si="179"/>
        <v>1</v>
      </c>
      <c r="Q468" s="115">
        <f t="shared" si="180"/>
        <v>1</v>
      </c>
      <c r="R468" s="115">
        <f t="shared" si="181"/>
        <v>813665.55050494359</v>
      </c>
      <c r="S468" s="115">
        <f t="shared" si="182"/>
        <v>381124.64578688506</v>
      </c>
      <c r="T468" s="115">
        <f t="shared" si="183"/>
        <v>898502.99037047813</v>
      </c>
      <c r="U468" s="115">
        <f t="shared" si="184"/>
        <v>1</v>
      </c>
      <c r="V468" s="115">
        <f t="shared" si="185"/>
        <v>0</v>
      </c>
      <c r="W468" s="115">
        <f t="shared" si="186"/>
        <v>1</v>
      </c>
      <c r="X468" s="115">
        <f t="shared" si="187"/>
        <v>1</v>
      </c>
      <c r="Y468" s="115">
        <f t="shared" si="188"/>
        <v>0</v>
      </c>
      <c r="Z468" s="115">
        <f t="shared" si="189"/>
        <v>1</v>
      </c>
      <c r="AA468" s="115">
        <f t="shared" si="166"/>
        <v>1.1209993825406629E-5</v>
      </c>
      <c r="AB468" s="115">
        <f t="shared" si="190"/>
        <v>0</v>
      </c>
      <c r="AC468" s="115">
        <f t="shared" si="191"/>
        <v>0</v>
      </c>
    </row>
    <row r="469" spans="2:29" s="105" customFormat="1">
      <c r="B469" s="106">
        <f t="shared" si="167"/>
        <v>1.3399999999999401</v>
      </c>
      <c r="C469" s="115">
        <f t="shared" si="168"/>
        <v>21.877616239492514</v>
      </c>
      <c r="D469" s="115">
        <f t="shared" si="169"/>
        <v>21516.464210074038</v>
      </c>
      <c r="E469" s="115">
        <f t="shared" si="170"/>
        <v>1</v>
      </c>
      <c r="F469" s="115">
        <f t="shared" si="171"/>
        <v>1</v>
      </c>
      <c r="G469" s="115">
        <f t="shared" si="172"/>
        <v>21165.496045398835</v>
      </c>
      <c r="H469" s="115">
        <f t="shared" si="173"/>
        <v>1</v>
      </c>
      <c r="I469" s="115">
        <f t="shared" si="174"/>
        <v>1</v>
      </c>
      <c r="J469" s="115">
        <f t="shared" si="175"/>
        <v>5.101465175656618E-5</v>
      </c>
      <c r="K469" s="115">
        <f t="shared" si="176"/>
        <v>0</v>
      </c>
      <c r="L469" s="115">
        <f t="shared" si="177"/>
        <v>0</v>
      </c>
      <c r="M469" s="111"/>
      <c r="N469" s="123">
        <f t="shared" si="165"/>
        <v>137.46111691209288</v>
      </c>
      <c r="O469" s="115">
        <f t="shared" si="178"/>
        <v>917118.33867768745</v>
      </c>
      <c r="P469" s="115">
        <f t="shared" si="179"/>
        <v>1</v>
      </c>
      <c r="Q469" s="115">
        <f t="shared" si="180"/>
        <v>1</v>
      </c>
      <c r="R469" s="115">
        <f t="shared" si="181"/>
        <v>826331.52512271109</v>
      </c>
      <c r="S469" s="115">
        <f t="shared" si="182"/>
        <v>381140.90961747727</v>
      </c>
      <c r="T469" s="115">
        <f t="shared" si="183"/>
        <v>909995.70460286445</v>
      </c>
      <c r="U469" s="115">
        <f t="shared" si="184"/>
        <v>1</v>
      </c>
      <c r="V469" s="115">
        <f t="shared" si="185"/>
        <v>0</v>
      </c>
      <c r="W469" s="115">
        <f t="shared" si="186"/>
        <v>1</v>
      </c>
      <c r="X469" s="115">
        <f t="shared" si="187"/>
        <v>1</v>
      </c>
      <c r="Y469" s="115">
        <f t="shared" si="188"/>
        <v>0</v>
      </c>
      <c r="Z469" s="115">
        <f t="shared" si="189"/>
        <v>1</v>
      </c>
      <c r="AA469" s="115">
        <f t="shared" si="166"/>
        <v>1.1465235208991464E-5</v>
      </c>
      <c r="AB469" s="115">
        <f t="shared" si="190"/>
        <v>0</v>
      </c>
      <c r="AC469" s="115">
        <f t="shared" si="191"/>
        <v>0</v>
      </c>
    </row>
    <row r="470" spans="2:29" s="105" customFormat="1">
      <c r="B470" s="106">
        <f t="shared" si="167"/>
        <v>1.3599999999999401</v>
      </c>
      <c r="C470" s="115">
        <f t="shared" si="168"/>
        <v>22.908676527674583</v>
      </c>
      <c r="D470" s="115">
        <f t="shared" si="169"/>
        <v>21090.497957128115</v>
      </c>
      <c r="E470" s="115">
        <f t="shared" si="170"/>
        <v>1</v>
      </c>
      <c r="F470" s="115">
        <f t="shared" si="171"/>
        <v>1</v>
      </c>
      <c r="G470" s="115">
        <f t="shared" si="172"/>
        <v>20671.233216073219</v>
      </c>
      <c r="H470" s="115">
        <f t="shared" si="173"/>
        <v>1</v>
      </c>
      <c r="I470" s="115">
        <f t="shared" si="174"/>
        <v>1</v>
      </c>
      <c r="J470" s="115">
        <f t="shared" si="175"/>
        <v>7.604619559916471E-5</v>
      </c>
      <c r="K470" s="115">
        <f t="shared" si="176"/>
        <v>0</v>
      </c>
      <c r="L470" s="115">
        <f t="shared" si="177"/>
        <v>0</v>
      </c>
      <c r="M470" s="111"/>
      <c r="N470" s="123">
        <f t="shared" si="165"/>
        <v>143.9394597656148</v>
      </c>
      <c r="O470" s="115">
        <f t="shared" si="178"/>
        <v>928845.1933392568</v>
      </c>
      <c r="P470" s="115">
        <f t="shared" si="179"/>
        <v>1</v>
      </c>
      <c r="Q470" s="115">
        <f t="shared" si="180"/>
        <v>1</v>
      </c>
      <c r="R470" s="115">
        <f t="shared" si="181"/>
        <v>838769.0767133137</v>
      </c>
      <c r="S470" s="115">
        <f t="shared" si="182"/>
        <v>380949.21848425944</v>
      </c>
      <c r="T470" s="115">
        <f t="shared" si="183"/>
        <v>921225.20108509448</v>
      </c>
      <c r="U470" s="115">
        <f t="shared" si="184"/>
        <v>1</v>
      </c>
      <c r="V470" s="115">
        <f t="shared" si="185"/>
        <v>0</v>
      </c>
      <c r="W470" s="115">
        <f t="shared" si="186"/>
        <v>1</v>
      </c>
      <c r="X470" s="115">
        <f t="shared" si="187"/>
        <v>1</v>
      </c>
      <c r="Y470" s="115">
        <f t="shared" si="188"/>
        <v>0</v>
      </c>
      <c r="Z470" s="115">
        <f t="shared" si="189"/>
        <v>1</v>
      </c>
      <c r="AA470" s="115">
        <f t="shared" si="166"/>
        <v>1.2798706456167518E-5</v>
      </c>
      <c r="AB470" s="115">
        <f t="shared" si="190"/>
        <v>0</v>
      </c>
      <c r="AC470" s="115">
        <f t="shared" si="191"/>
        <v>0</v>
      </c>
    </row>
    <row r="471" spans="2:29" s="105" customFormat="1">
      <c r="B471" s="106">
        <f t="shared" si="167"/>
        <v>1.3799999999999402</v>
      </c>
      <c r="C471" s="115">
        <f t="shared" si="168"/>
        <v>23.988329190191607</v>
      </c>
      <c r="D471" s="115">
        <f t="shared" si="169"/>
        <v>20674.349738611723</v>
      </c>
      <c r="E471" s="115">
        <f t="shared" si="170"/>
        <v>1</v>
      </c>
      <c r="F471" s="115">
        <f t="shared" si="171"/>
        <v>1</v>
      </c>
      <c r="G471" s="115">
        <f t="shared" si="172"/>
        <v>20196.341978450106</v>
      </c>
      <c r="H471" s="115">
        <f t="shared" si="173"/>
        <v>1</v>
      </c>
      <c r="I471" s="115">
        <f t="shared" si="174"/>
        <v>1</v>
      </c>
      <c r="J471" s="115">
        <f t="shared" si="175"/>
        <v>1.0320818450457968E-4</v>
      </c>
      <c r="K471" s="115">
        <f t="shared" si="176"/>
        <v>0</v>
      </c>
      <c r="L471" s="115">
        <f t="shared" si="177"/>
        <v>0</v>
      </c>
      <c r="M471" s="111"/>
      <c r="N471" s="123">
        <f t="shared" si="165"/>
        <v>150.7231175115991</v>
      </c>
      <c r="O471" s="115">
        <f t="shared" si="178"/>
        <v>940636.07525614894</v>
      </c>
      <c r="P471" s="115">
        <f t="shared" si="179"/>
        <v>1</v>
      </c>
      <c r="Q471" s="115">
        <f t="shared" si="180"/>
        <v>1</v>
      </c>
      <c r="R471" s="115">
        <f t="shared" si="181"/>
        <v>850956.69459472946</v>
      </c>
      <c r="S471" s="115">
        <f t="shared" si="182"/>
        <v>380589.02228166698</v>
      </c>
      <c r="T471" s="115">
        <f t="shared" si="183"/>
        <v>932188.44659055013</v>
      </c>
      <c r="U471" s="115">
        <f t="shared" si="184"/>
        <v>1</v>
      </c>
      <c r="V471" s="115">
        <f t="shared" si="185"/>
        <v>0</v>
      </c>
      <c r="W471" s="115">
        <f t="shared" si="186"/>
        <v>1</v>
      </c>
      <c r="X471" s="115">
        <f t="shared" si="187"/>
        <v>1</v>
      </c>
      <c r="Y471" s="115">
        <f t="shared" si="188"/>
        <v>0</v>
      </c>
      <c r="Z471" s="115">
        <f t="shared" si="189"/>
        <v>1</v>
      </c>
      <c r="AA471" s="115">
        <f t="shared" si="166"/>
        <v>1.5350055880349393E-5</v>
      </c>
      <c r="AB471" s="115">
        <f t="shared" si="190"/>
        <v>0</v>
      </c>
      <c r="AC471" s="115">
        <f t="shared" si="191"/>
        <v>0</v>
      </c>
    </row>
    <row r="472" spans="2:29" s="105" customFormat="1">
      <c r="B472" s="106">
        <f t="shared" si="167"/>
        <v>1.3999999999999402</v>
      </c>
      <c r="C472" s="115">
        <f t="shared" si="168"/>
        <v>25.118864315092353</v>
      </c>
      <c r="D472" s="115">
        <f t="shared" si="169"/>
        <v>20267.788470676234</v>
      </c>
      <c r="E472" s="115">
        <f t="shared" si="170"/>
        <v>1</v>
      </c>
      <c r="F472" s="115">
        <f t="shared" si="171"/>
        <v>1</v>
      </c>
      <c r="G472" s="115">
        <f t="shared" si="172"/>
        <v>19741.167577448687</v>
      </c>
      <c r="H472" s="115">
        <f t="shared" si="173"/>
        <v>1</v>
      </c>
      <c r="I472" s="115">
        <f t="shared" si="174"/>
        <v>1</v>
      </c>
      <c r="J472" s="115">
        <f t="shared" si="175"/>
        <v>1.3072556014934251E-4</v>
      </c>
      <c r="K472" s="115">
        <f t="shared" si="176"/>
        <v>0</v>
      </c>
      <c r="L472" s="115">
        <f t="shared" si="177"/>
        <v>0</v>
      </c>
      <c r="M472" s="111"/>
      <c r="N472" s="123">
        <f t="shared" si="165"/>
        <v>157.8264791976259</v>
      </c>
      <c r="O472" s="115">
        <f t="shared" si="178"/>
        <v>952489.83490748925</v>
      </c>
      <c r="P472" s="115">
        <f t="shared" si="179"/>
        <v>1</v>
      </c>
      <c r="Q472" s="115">
        <f t="shared" si="180"/>
        <v>1</v>
      </c>
      <c r="R472" s="115">
        <f t="shared" si="181"/>
        <v>862878.34412125766</v>
      </c>
      <c r="S472" s="115">
        <f t="shared" si="182"/>
        <v>380101.89919355541</v>
      </c>
      <c r="T472" s="115">
        <f t="shared" si="183"/>
        <v>942887.31592062011</v>
      </c>
      <c r="U472" s="115">
        <f t="shared" si="184"/>
        <v>1</v>
      </c>
      <c r="V472" s="115">
        <f t="shared" si="185"/>
        <v>0</v>
      </c>
      <c r="W472" s="115">
        <f t="shared" si="186"/>
        <v>1</v>
      </c>
      <c r="X472" s="115">
        <f t="shared" si="187"/>
        <v>1</v>
      </c>
      <c r="Y472" s="115">
        <f t="shared" si="188"/>
        <v>0</v>
      </c>
      <c r="Z472" s="115">
        <f t="shared" si="189"/>
        <v>1</v>
      </c>
      <c r="AA472" s="115">
        <f t="shared" si="166"/>
        <v>1.9364893503362769E-5</v>
      </c>
      <c r="AB472" s="115">
        <f t="shared" si="190"/>
        <v>0</v>
      </c>
      <c r="AC472" s="115">
        <f t="shared" si="191"/>
        <v>0</v>
      </c>
    </row>
    <row r="473" spans="2:29" s="105" customFormat="1">
      <c r="B473" s="106">
        <f t="shared" si="167"/>
        <v>1.4199999999999402</v>
      </c>
      <c r="C473" s="115">
        <f t="shared" si="168"/>
        <v>26.302679918950204</v>
      </c>
      <c r="D473" s="115">
        <f t="shared" si="169"/>
        <v>19870.588193924061</v>
      </c>
      <c r="E473" s="115">
        <f t="shared" si="170"/>
        <v>1</v>
      </c>
      <c r="F473" s="115">
        <f t="shared" si="171"/>
        <v>1</v>
      </c>
      <c r="G473" s="115">
        <f t="shared" si="172"/>
        <v>19305.884057295112</v>
      </c>
      <c r="H473" s="115">
        <f t="shared" si="173"/>
        <v>1</v>
      </c>
      <c r="I473" s="115">
        <f t="shared" si="174"/>
        <v>1</v>
      </c>
      <c r="J473" s="115">
        <f t="shared" si="175"/>
        <v>1.5677617406836843E-4</v>
      </c>
      <c r="K473" s="115">
        <f t="shared" si="176"/>
        <v>0</v>
      </c>
      <c r="L473" s="115">
        <f t="shared" si="177"/>
        <v>0</v>
      </c>
      <c r="M473" s="111"/>
      <c r="N473" s="123">
        <f t="shared" si="165"/>
        <v>165.26461200619548</v>
      </c>
      <c r="O473" s="115">
        <f t="shared" si="178"/>
        <v>964405.30634498503</v>
      </c>
      <c r="P473" s="115">
        <f t="shared" si="179"/>
        <v>1</v>
      </c>
      <c r="Q473" s="115">
        <f t="shared" si="180"/>
        <v>1</v>
      </c>
      <c r="R473" s="115">
        <f t="shared" si="181"/>
        <v>874523.60864442016</v>
      </c>
      <c r="S473" s="115">
        <f t="shared" si="182"/>
        <v>379530.75830239058</v>
      </c>
      <c r="T473" s="115">
        <f t="shared" si="183"/>
        <v>953328.45261958207</v>
      </c>
      <c r="U473" s="115">
        <f t="shared" si="184"/>
        <v>1</v>
      </c>
      <c r="V473" s="115">
        <f t="shared" si="185"/>
        <v>0</v>
      </c>
      <c r="W473" s="115">
        <f t="shared" si="186"/>
        <v>1</v>
      </c>
      <c r="X473" s="115">
        <f t="shared" si="187"/>
        <v>1</v>
      </c>
      <c r="Y473" s="115">
        <f t="shared" si="188"/>
        <v>0</v>
      </c>
      <c r="Z473" s="115">
        <f t="shared" si="189"/>
        <v>1</v>
      </c>
      <c r="AA473" s="115">
        <f t="shared" si="166"/>
        <v>2.5170653312998462E-5</v>
      </c>
      <c r="AB473" s="115">
        <f t="shared" si="190"/>
        <v>0</v>
      </c>
      <c r="AC473" s="115">
        <f t="shared" si="191"/>
        <v>0</v>
      </c>
    </row>
    <row r="474" spans="2:29" s="105" customFormat="1">
      <c r="B474" s="106">
        <f t="shared" si="167"/>
        <v>1.4399999999999402</v>
      </c>
      <c r="C474" s="115">
        <f t="shared" si="168"/>
        <v>27.542287033377885</v>
      </c>
      <c r="D474" s="115">
        <f t="shared" si="169"/>
        <v>19482.527981286228</v>
      </c>
      <c r="E474" s="115">
        <f t="shared" si="170"/>
        <v>1</v>
      </c>
      <c r="F474" s="115">
        <f t="shared" si="171"/>
        <v>1</v>
      </c>
      <c r="G474" s="115">
        <f t="shared" si="172"/>
        <v>18890.489821618376</v>
      </c>
      <c r="H474" s="115">
        <f t="shared" si="173"/>
        <v>1</v>
      </c>
      <c r="I474" s="115">
        <f t="shared" si="174"/>
        <v>1</v>
      </c>
      <c r="J474" s="115">
        <f t="shared" si="175"/>
        <v>1.7961600388430142E-4</v>
      </c>
      <c r="K474" s="115">
        <f t="shared" si="176"/>
        <v>0</v>
      </c>
      <c r="L474" s="115">
        <f t="shared" si="177"/>
        <v>0</v>
      </c>
      <c r="M474" s="111"/>
      <c r="N474" s="123">
        <f t="shared" si="165"/>
        <v>173.05329321424276</v>
      </c>
      <c r="O474" s="115">
        <f t="shared" si="178"/>
        <v>976381.30772440799</v>
      </c>
      <c r="P474" s="115">
        <f t="shared" si="179"/>
        <v>1</v>
      </c>
      <c r="Q474" s="115">
        <f t="shared" si="180"/>
        <v>1</v>
      </c>
      <c r="R474" s="115">
        <f t="shared" si="181"/>
        <v>885887.7090154402</v>
      </c>
      <c r="S474" s="115">
        <f t="shared" si="182"/>
        <v>378919.05935348518</v>
      </c>
      <c r="T474" s="115">
        <f t="shared" si="183"/>
        <v>963523.05967524997</v>
      </c>
      <c r="U474" s="115">
        <f t="shared" si="184"/>
        <v>1</v>
      </c>
      <c r="V474" s="115">
        <f t="shared" si="185"/>
        <v>0</v>
      </c>
      <c r="W474" s="115">
        <f t="shared" si="186"/>
        <v>1</v>
      </c>
      <c r="X474" s="115">
        <f t="shared" si="187"/>
        <v>1</v>
      </c>
      <c r="Y474" s="115">
        <f t="shared" si="188"/>
        <v>0</v>
      </c>
      <c r="Z474" s="115">
        <f t="shared" si="189"/>
        <v>1</v>
      </c>
      <c r="AA474" s="115">
        <f t="shared" si="166"/>
        <v>3.314700485183758E-5</v>
      </c>
      <c r="AB474" s="115">
        <f t="shared" si="190"/>
        <v>0</v>
      </c>
      <c r="AC474" s="115">
        <f t="shared" si="191"/>
        <v>0</v>
      </c>
    </row>
    <row r="475" spans="2:29" s="105" customFormat="1">
      <c r="B475" s="106">
        <f t="shared" si="167"/>
        <v>1.4599999999999402</v>
      </c>
      <c r="C475" s="115">
        <f t="shared" si="168"/>
        <v>28.840315031262097</v>
      </c>
      <c r="D475" s="115">
        <f t="shared" si="169"/>
        <v>19103.391846505889</v>
      </c>
      <c r="E475" s="115">
        <f t="shared" si="170"/>
        <v>1</v>
      </c>
      <c r="F475" s="115">
        <f t="shared" si="171"/>
        <v>1</v>
      </c>
      <c r="G475" s="115">
        <f t="shared" si="172"/>
        <v>18494.806175270169</v>
      </c>
      <c r="H475" s="115">
        <f t="shared" si="173"/>
        <v>1</v>
      </c>
      <c r="I475" s="115">
        <f t="shared" si="174"/>
        <v>1</v>
      </c>
      <c r="J475" s="115">
        <f t="shared" si="175"/>
        <v>1.9770327559200568E-4</v>
      </c>
      <c r="K475" s="115">
        <f t="shared" si="176"/>
        <v>0</v>
      </c>
      <c r="L475" s="115">
        <f t="shared" si="177"/>
        <v>0</v>
      </c>
      <c r="M475" s="111"/>
      <c r="N475" s="123">
        <f t="shared" si="165"/>
        <v>181.20904365885659</v>
      </c>
      <c r="O475" s="115">
        <f t="shared" si="178"/>
        <v>988416.64184407168</v>
      </c>
      <c r="P475" s="115">
        <f t="shared" si="179"/>
        <v>1</v>
      </c>
      <c r="Q475" s="115">
        <f t="shared" si="180"/>
        <v>1</v>
      </c>
      <c r="R475" s="115">
        <f t="shared" si="181"/>
        <v>896971.41260788497</v>
      </c>
      <c r="S475" s="115">
        <f t="shared" si="182"/>
        <v>378310.06887462043</v>
      </c>
      <c r="T475" s="115">
        <f t="shared" si="183"/>
        <v>973486.63229019463</v>
      </c>
      <c r="U475" s="115">
        <f t="shared" si="184"/>
        <v>1</v>
      </c>
      <c r="V475" s="115">
        <f t="shared" si="185"/>
        <v>0</v>
      </c>
      <c r="W475" s="115">
        <f t="shared" si="186"/>
        <v>1</v>
      </c>
      <c r="X475" s="115">
        <f t="shared" si="187"/>
        <v>1</v>
      </c>
      <c r="Y475" s="115">
        <f t="shared" si="188"/>
        <v>0</v>
      </c>
      <c r="Z475" s="115">
        <f t="shared" si="189"/>
        <v>1</v>
      </c>
      <c r="AA475" s="115">
        <f t="shared" si="166"/>
        <v>4.3692849494946271E-5</v>
      </c>
      <c r="AB475" s="115">
        <f t="shared" si="190"/>
        <v>0</v>
      </c>
      <c r="AC475" s="115">
        <f t="shared" si="191"/>
        <v>0</v>
      </c>
    </row>
    <row r="476" spans="2:29" s="105" customFormat="1">
      <c r="B476" s="106">
        <f t="shared" si="167"/>
        <v>1.4799999999999403</v>
      </c>
      <c r="C476" s="115">
        <f t="shared" si="168"/>
        <v>30.199517204016018</v>
      </c>
      <c r="D476" s="115">
        <f t="shared" si="169"/>
        <v>18732.968653275653</v>
      </c>
      <c r="E476" s="115">
        <f t="shared" si="170"/>
        <v>1</v>
      </c>
      <c r="F476" s="115">
        <f t="shared" si="171"/>
        <v>1</v>
      </c>
      <c r="G476" s="115">
        <f t="shared" si="172"/>
        <v>18118.479069863191</v>
      </c>
      <c r="H476" s="115">
        <f t="shared" si="173"/>
        <v>1</v>
      </c>
      <c r="I476" s="115">
        <f t="shared" si="174"/>
        <v>1</v>
      </c>
      <c r="J476" s="115">
        <f t="shared" si="175"/>
        <v>2.0981139410893542E-4</v>
      </c>
      <c r="K476" s="115">
        <f t="shared" si="176"/>
        <v>0</v>
      </c>
      <c r="L476" s="115">
        <f t="shared" si="177"/>
        <v>0</v>
      </c>
      <c r="M476" s="111"/>
      <c r="N476" s="123">
        <f t="shared" si="165"/>
        <v>189.74916278019057</v>
      </c>
      <c r="O476" s="115">
        <f t="shared" si="178"/>
        <v>1000510.0966898551</v>
      </c>
      <c r="P476" s="115">
        <f t="shared" si="179"/>
        <v>1</v>
      </c>
      <c r="Q476" s="115">
        <f t="shared" si="180"/>
        <v>1</v>
      </c>
      <c r="R476" s="115">
        <f t="shared" si="181"/>
        <v>907780.84659394762</v>
      </c>
      <c r="S476" s="115">
        <f t="shared" si="182"/>
        <v>377746.16763782833</v>
      </c>
      <c r="T476" s="115">
        <f t="shared" si="183"/>
        <v>983238.64478970238</v>
      </c>
      <c r="U476" s="115">
        <f t="shared" si="184"/>
        <v>1</v>
      </c>
      <c r="V476" s="115">
        <f t="shared" si="185"/>
        <v>0</v>
      </c>
      <c r="W476" s="115">
        <f t="shared" si="186"/>
        <v>1</v>
      </c>
      <c r="X476" s="115">
        <f t="shared" si="187"/>
        <v>1</v>
      </c>
      <c r="Y476" s="115">
        <f t="shared" si="188"/>
        <v>0</v>
      </c>
      <c r="Z476" s="115">
        <f t="shared" si="189"/>
        <v>1</v>
      </c>
      <c r="AA476" s="115">
        <f t="shared" si="166"/>
        <v>5.7191953135923345E-5</v>
      </c>
      <c r="AB476" s="115">
        <f t="shared" si="190"/>
        <v>0</v>
      </c>
      <c r="AC476" s="115">
        <f t="shared" si="191"/>
        <v>0</v>
      </c>
    </row>
    <row r="477" spans="2:29" s="105" customFormat="1">
      <c r="B477" s="106">
        <f t="shared" si="167"/>
        <v>1.4999999999999403</v>
      </c>
      <c r="C477" s="115">
        <f t="shared" si="168"/>
        <v>31.622776601679451</v>
      </c>
      <c r="D477" s="115">
        <f t="shared" si="169"/>
        <v>18371.052025076846</v>
      </c>
      <c r="E477" s="115">
        <f t="shared" si="170"/>
        <v>1</v>
      </c>
      <c r="F477" s="115">
        <f t="shared" si="171"/>
        <v>1</v>
      </c>
      <c r="G477" s="115">
        <f t="shared" si="172"/>
        <v>17760.984197267819</v>
      </c>
      <c r="H477" s="115">
        <f t="shared" si="173"/>
        <v>1</v>
      </c>
      <c r="I477" s="115">
        <f t="shared" si="174"/>
        <v>1</v>
      </c>
      <c r="J477" s="115">
        <f t="shared" si="175"/>
        <v>2.1512086524834914E-4</v>
      </c>
      <c r="K477" s="115">
        <f t="shared" si="176"/>
        <v>0</v>
      </c>
      <c r="L477" s="115">
        <f t="shared" si="177"/>
        <v>0</v>
      </c>
      <c r="M477" s="111"/>
      <c r="N477" s="123">
        <f t="shared" si="165"/>
        <v>198.69176531589474</v>
      </c>
      <c r="O477" s="115">
        <f t="shared" si="178"/>
        <v>1012660.4459862169</v>
      </c>
      <c r="P477" s="115">
        <f t="shared" si="179"/>
        <v>1</v>
      </c>
      <c r="Q477" s="115">
        <f t="shared" si="180"/>
        <v>1</v>
      </c>
      <c r="R477" s="115">
        <f t="shared" si="181"/>
        <v>918327.23171836801</v>
      </c>
      <c r="S477" s="115">
        <f t="shared" si="182"/>
        <v>377268.22001962864</v>
      </c>
      <c r="T477" s="115">
        <f t="shared" si="183"/>
        <v>992802.20303557953</v>
      </c>
      <c r="U477" s="115">
        <f t="shared" si="184"/>
        <v>1</v>
      </c>
      <c r="V477" s="115">
        <f t="shared" si="185"/>
        <v>0</v>
      </c>
      <c r="W477" s="115">
        <f t="shared" si="186"/>
        <v>1</v>
      </c>
      <c r="X477" s="115">
        <f t="shared" si="187"/>
        <v>1</v>
      </c>
      <c r="Y477" s="115">
        <f t="shared" si="188"/>
        <v>0</v>
      </c>
      <c r="Z477" s="115">
        <f t="shared" si="189"/>
        <v>1</v>
      </c>
      <c r="AA477" s="115">
        <f t="shared" si="166"/>
        <v>7.3979175623274554E-5</v>
      </c>
      <c r="AB477" s="115">
        <f t="shared" si="190"/>
        <v>0</v>
      </c>
      <c r="AC477" s="115">
        <f t="shared" si="191"/>
        <v>0</v>
      </c>
    </row>
    <row r="478" spans="2:29" s="105" customFormat="1">
      <c r="B478" s="106">
        <f t="shared" si="167"/>
        <v>1.5199999999999403</v>
      </c>
      <c r="C478" s="115">
        <f t="shared" si="168"/>
        <v>33.113112148254572</v>
      </c>
      <c r="D478" s="115">
        <f t="shared" si="169"/>
        <v>18017.440255762143</v>
      </c>
      <c r="E478" s="115">
        <f t="shared" si="170"/>
        <v>1</v>
      </c>
      <c r="F478" s="115">
        <f t="shared" si="171"/>
        <v>1</v>
      </c>
      <c r="G478" s="115">
        <f t="shared" si="172"/>
        <v>17421.635483247173</v>
      </c>
      <c r="H478" s="115">
        <f t="shared" si="173"/>
        <v>1</v>
      </c>
      <c r="I478" s="115">
        <f t="shared" si="174"/>
        <v>1</v>
      </c>
      <c r="J478" s="115">
        <f t="shared" si="175"/>
        <v>2.1328172277947256E-4</v>
      </c>
      <c r="K478" s="115">
        <f t="shared" si="176"/>
        <v>0</v>
      </c>
      <c r="L478" s="115">
        <f t="shared" si="177"/>
        <v>0</v>
      </c>
      <c r="M478" s="111"/>
      <c r="N478" s="123">
        <f t="shared" si="165"/>
        <v>208.05581972490299</v>
      </c>
      <c r="O478" s="115">
        <f t="shared" si="178"/>
        <v>1024866.4497526981</v>
      </c>
      <c r="P478" s="115">
        <f t="shared" si="179"/>
        <v>1</v>
      </c>
      <c r="Q478" s="115">
        <f t="shared" si="180"/>
        <v>1</v>
      </c>
      <c r="R478" s="115">
        <f t="shared" si="181"/>
        <v>928626.55315886391</v>
      </c>
      <c r="S478" s="115">
        <f t="shared" si="182"/>
        <v>376915.01149721717</v>
      </c>
      <c r="T478" s="115">
        <f t="shared" si="183"/>
        <v>1002203.6724756398</v>
      </c>
      <c r="U478" s="115">
        <f t="shared" si="184"/>
        <v>1</v>
      </c>
      <c r="V478" s="115">
        <f t="shared" si="185"/>
        <v>0</v>
      </c>
      <c r="W478" s="115">
        <f t="shared" si="186"/>
        <v>1</v>
      </c>
      <c r="X478" s="115">
        <f t="shared" si="187"/>
        <v>1</v>
      </c>
      <c r="Y478" s="115">
        <f t="shared" si="188"/>
        <v>0</v>
      </c>
      <c r="Z478" s="115">
        <f t="shared" si="189"/>
        <v>1</v>
      </c>
      <c r="AA478" s="115">
        <f t="shared" si="166"/>
        <v>9.4309082936979314E-5</v>
      </c>
      <c r="AB478" s="115">
        <f t="shared" si="190"/>
        <v>0</v>
      </c>
      <c r="AC478" s="115">
        <f t="shared" si="191"/>
        <v>0</v>
      </c>
    </row>
    <row r="479" spans="2:29" s="105" customFormat="1">
      <c r="B479" s="106">
        <f t="shared" si="167"/>
        <v>1.5399999999999403</v>
      </c>
      <c r="C479" s="115">
        <f t="shared" si="168"/>
        <v>34.673685045248405</v>
      </c>
      <c r="D479" s="115">
        <f t="shared" si="169"/>
        <v>17671.936220923293</v>
      </c>
      <c r="E479" s="115">
        <f t="shared" si="170"/>
        <v>1</v>
      </c>
      <c r="F479" s="115">
        <f t="shared" si="171"/>
        <v>1</v>
      </c>
      <c r="G479" s="115">
        <f t="shared" si="172"/>
        <v>17099.596929686573</v>
      </c>
      <c r="H479" s="115">
        <f t="shared" si="173"/>
        <v>1</v>
      </c>
      <c r="I479" s="115">
        <f t="shared" si="174"/>
        <v>1</v>
      </c>
      <c r="J479" s="115">
        <f t="shared" si="175"/>
        <v>2.0444029945014327E-4</v>
      </c>
      <c r="K479" s="115">
        <f t="shared" si="176"/>
        <v>0</v>
      </c>
      <c r="L479" s="115">
        <f t="shared" si="177"/>
        <v>0</v>
      </c>
      <c r="M479" s="111"/>
      <c r="N479" s="123">
        <f t="shared" si="165"/>
        <v>217.86118842207733</v>
      </c>
      <c r="O479" s="115">
        <f t="shared" si="178"/>
        <v>1037126.8548654529</v>
      </c>
      <c r="P479" s="115">
        <f t="shared" si="179"/>
        <v>1</v>
      </c>
      <c r="Q479" s="115">
        <f t="shared" si="180"/>
        <v>1</v>
      </c>
      <c r="R479" s="115">
        <f t="shared" si="181"/>
        <v>938699.18439435738</v>
      </c>
      <c r="S479" s="115">
        <f t="shared" si="182"/>
        <v>376722.75657923194</v>
      </c>
      <c r="T479" s="115">
        <f t="shared" si="183"/>
        <v>1011472.290330925</v>
      </c>
      <c r="U479" s="115">
        <f t="shared" si="184"/>
        <v>1</v>
      </c>
      <c r="V479" s="115">
        <f t="shared" si="185"/>
        <v>0</v>
      </c>
      <c r="W479" s="115">
        <f t="shared" si="186"/>
        <v>1</v>
      </c>
      <c r="X479" s="115">
        <f t="shared" si="187"/>
        <v>1</v>
      </c>
      <c r="Y479" s="115">
        <f t="shared" si="188"/>
        <v>0</v>
      </c>
      <c r="Z479" s="115">
        <f t="shared" si="189"/>
        <v>1</v>
      </c>
      <c r="AA479" s="115">
        <f t="shared" si="166"/>
        <v>1.1832849550486332E-4</v>
      </c>
      <c r="AB479" s="115">
        <f t="shared" si="190"/>
        <v>0</v>
      </c>
      <c r="AC479" s="115">
        <f t="shared" si="191"/>
        <v>0</v>
      </c>
    </row>
    <row r="480" spans="2:29" s="105" customFormat="1">
      <c r="B480" s="106">
        <f t="shared" si="167"/>
        <v>1.5599999999999403</v>
      </c>
      <c r="C480" s="115">
        <f t="shared" si="168"/>
        <v>36.307805477005161</v>
      </c>
      <c r="D480" s="115">
        <f t="shared" si="169"/>
        <v>17334.347290081649</v>
      </c>
      <c r="E480" s="115">
        <f t="shared" si="170"/>
        <v>1</v>
      </c>
      <c r="F480" s="115">
        <f t="shared" si="171"/>
        <v>1</v>
      </c>
      <c r="G480" s="115">
        <f t="shared" si="172"/>
        <v>16793.897642070053</v>
      </c>
      <c r="H480" s="115">
        <f t="shared" si="173"/>
        <v>1</v>
      </c>
      <c r="I480" s="115">
        <f t="shared" si="174"/>
        <v>1</v>
      </c>
      <c r="J480" s="115">
        <f t="shared" si="175"/>
        <v>1.8922730104576195E-4</v>
      </c>
      <c r="K480" s="115">
        <f t="shared" si="176"/>
        <v>0</v>
      </c>
      <c r="L480" s="115">
        <f t="shared" si="177"/>
        <v>0</v>
      </c>
      <c r="M480" s="111"/>
      <c r="N480" s="123">
        <f t="shared" si="165"/>
        <v>228.12866990905334</v>
      </c>
      <c r="O480" s="115">
        <f t="shared" si="178"/>
        <v>1049440.3956231973</v>
      </c>
      <c r="P480" s="115">
        <f t="shared" si="179"/>
        <v>1</v>
      </c>
      <c r="Q480" s="115">
        <f t="shared" si="180"/>
        <v>1</v>
      </c>
      <c r="R480" s="115">
        <f t="shared" si="181"/>
        <v>948569.47852264799</v>
      </c>
      <c r="S480" s="115">
        <f t="shared" si="182"/>
        <v>376724.67610735283</v>
      </c>
      <c r="T480" s="115">
        <f t="shared" si="183"/>
        <v>1020639.7685632862</v>
      </c>
      <c r="U480" s="115">
        <f t="shared" si="184"/>
        <v>1</v>
      </c>
      <c r="V480" s="115">
        <f t="shared" si="185"/>
        <v>0</v>
      </c>
      <c r="W480" s="115">
        <f t="shared" si="186"/>
        <v>1</v>
      </c>
      <c r="X480" s="115">
        <f t="shared" si="187"/>
        <v>1</v>
      </c>
      <c r="Y480" s="115">
        <f t="shared" si="188"/>
        <v>0</v>
      </c>
      <c r="Z480" s="115">
        <f t="shared" si="189"/>
        <v>1</v>
      </c>
      <c r="AA480" s="115">
        <f t="shared" si="166"/>
        <v>1.4605425742264148E-4</v>
      </c>
      <c r="AB480" s="115">
        <f t="shared" si="190"/>
        <v>0</v>
      </c>
      <c r="AC480" s="115">
        <f t="shared" si="191"/>
        <v>0</v>
      </c>
    </row>
    <row r="481" spans="2:29" s="105" customFormat="1">
      <c r="B481" s="106">
        <f t="shared" si="167"/>
        <v>1.5799999999999403</v>
      </c>
      <c r="C481" s="115">
        <f t="shared" si="168"/>
        <v>38.018939632050902</v>
      </c>
      <c r="D481" s="115">
        <f t="shared" si="169"/>
        <v>17004.48523973639</v>
      </c>
      <c r="E481" s="115">
        <f t="shared" si="170"/>
        <v>1</v>
      </c>
      <c r="F481" s="115">
        <f t="shared" si="171"/>
        <v>1</v>
      </c>
      <c r="G481" s="115">
        <f t="shared" si="172"/>
        <v>16503.449763498902</v>
      </c>
      <c r="H481" s="115">
        <f t="shared" si="173"/>
        <v>1</v>
      </c>
      <c r="I481" s="115">
        <f t="shared" si="174"/>
        <v>1</v>
      </c>
      <c r="J481" s="115">
        <f t="shared" si="175"/>
        <v>1.6870772960392812E-4</v>
      </c>
      <c r="K481" s="115">
        <f t="shared" si="176"/>
        <v>0</v>
      </c>
      <c r="L481" s="115">
        <f t="shared" si="177"/>
        <v>0</v>
      </c>
      <c r="M481" s="111"/>
      <c r="N481" s="123">
        <f t="shared" si="165"/>
        <v>238.88004289064989</v>
      </c>
      <c r="O481" s="115">
        <f t="shared" si="178"/>
        <v>1061805.7943171801</v>
      </c>
      <c r="P481" s="115">
        <f t="shared" si="179"/>
        <v>1</v>
      </c>
      <c r="Q481" s="115">
        <f t="shared" si="180"/>
        <v>1</v>
      </c>
      <c r="R481" s="115">
        <f t="shared" si="181"/>
        <v>958265.33939947863</v>
      </c>
      <c r="S481" s="115">
        <f t="shared" si="182"/>
        <v>376950.64020246762</v>
      </c>
      <c r="T481" s="115">
        <f t="shared" si="183"/>
        <v>1029739.8923240025</v>
      </c>
      <c r="U481" s="115">
        <f t="shared" si="184"/>
        <v>1</v>
      </c>
      <c r="V481" s="115">
        <f t="shared" si="185"/>
        <v>0</v>
      </c>
      <c r="W481" s="115">
        <f t="shared" si="186"/>
        <v>1</v>
      </c>
      <c r="X481" s="115">
        <f t="shared" si="187"/>
        <v>1</v>
      </c>
      <c r="Y481" s="115">
        <f t="shared" si="188"/>
        <v>0</v>
      </c>
      <c r="Z481" s="115">
        <f t="shared" si="189"/>
        <v>1</v>
      </c>
      <c r="AA481" s="115">
        <f t="shared" si="166"/>
        <v>1.7735722466386949E-4</v>
      </c>
      <c r="AB481" s="115">
        <f t="shared" si="190"/>
        <v>0</v>
      </c>
      <c r="AC481" s="115">
        <f t="shared" si="191"/>
        <v>0</v>
      </c>
    </row>
    <row r="482" spans="2:29" s="105" customFormat="1">
      <c r="B482" s="106">
        <f t="shared" si="167"/>
        <v>1.5999999999999404</v>
      </c>
      <c r="C482" s="115">
        <f t="shared" si="168"/>
        <v>39.81071705534427</v>
      </c>
      <c r="D482" s="115">
        <f t="shared" si="169"/>
        <v>16682.16616730348</v>
      </c>
      <c r="E482" s="115">
        <f t="shared" si="170"/>
        <v>1</v>
      </c>
      <c r="F482" s="115">
        <f t="shared" si="171"/>
        <v>1</v>
      </c>
      <c r="G482" s="115">
        <f t="shared" si="172"/>
        <v>16227.068922985871</v>
      </c>
      <c r="H482" s="115">
        <f t="shared" si="173"/>
        <v>1</v>
      </c>
      <c r="I482" s="115">
        <f t="shared" si="174"/>
        <v>1</v>
      </c>
      <c r="J482" s="115">
        <f t="shared" si="175"/>
        <v>1.4429684078283564E-4</v>
      </c>
      <c r="K482" s="115">
        <f t="shared" si="176"/>
        <v>0</v>
      </c>
      <c r="L482" s="115">
        <f t="shared" si="177"/>
        <v>0</v>
      </c>
      <c r="M482" s="111"/>
      <c r="N482" s="123">
        <f t="shared" si="165"/>
        <v>250.13811247042287</v>
      </c>
      <c r="O482" s="115">
        <f t="shared" si="178"/>
        <v>1074221.7618045919</v>
      </c>
      <c r="P482" s="115">
        <f t="shared" si="179"/>
        <v>1</v>
      </c>
      <c r="Q482" s="115">
        <f t="shared" si="180"/>
        <v>1</v>
      </c>
      <c r="R482" s="115">
        <f t="shared" si="181"/>
        <v>967817.78253262735</v>
      </c>
      <c r="S482" s="115">
        <f t="shared" si="182"/>
        <v>377426.87122259836</v>
      </c>
      <c r="T482" s="115">
        <f t="shared" si="183"/>
        <v>1038808.1166929973</v>
      </c>
      <c r="U482" s="115">
        <f t="shared" si="184"/>
        <v>1</v>
      </c>
      <c r="V482" s="115">
        <f t="shared" si="185"/>
        <v>0</v>
      </c>
      <c r="W482" s="115">
        <f t="shared" si="186"/>
        <v>1</v>
      </c>
      <c r="X482" s="115">
        <f t="shared" si="187"/>
        <v>1</v>
      </c>
      <c r="Y482" s="115">
        <f t="shared" si="188"/>
        <v>0</v>
      </c>
      <c r="Z482" s="115">
        <f t="shared" si="189"/>
        <v>1</v>
      </c>
      <c r="AA482" s="115">
        <f t="shared" si="166"/>
        <v>2.1195317868053239E-4</v>
      </c>
      <c r="AB482" s="115">
        <f t="shared" si="190"/>
        <v>0</v>
      </c>
      <c r="AC482" s="115">
        <f t="shared" si="191"/>
        <v>0</v>
      </c>
    </row>
    <row r="483" spans="2:29" s="105" customFormat="1">
      <c r="B483" s="106">
        <f t="shared" si="167"/>
        <v>1.6199999999999404</v>
      </c>
      <c r="C483" s="115">
        <f t="shared" si="168"/>
        <v>41.686938347027819</v>
      </c>
      <c r="D483" s="115">
        <f t="shared" si="169"/>
        <v>16367.210405976244</v>
      </c>
      <c r="E483" s="115">
        <f t="shared" si="170"/>
        <v>1</v>
      </c>
      <c r="F483" s="115">
        <f t="shared" si="171"/>
        <v>1</v>
      </c>
      <c r="G483" s="115">
        <f t="shared" si="172"/>
        <v>15963.496699960615</v>
      </c>
      <c r="H483" s="115">
        <f t="shared" si="173"/>
        <v>1</v>
      </c>
      <c r="I483" s="115">
        <f t="shared" si="174"/>
        <v>1</v>
      </c>
      <c r="J483" s="115">
        <f t="shared" si="175"/>
        <v>1.1764956977894531E-4</v>
      </c>
      <c r="K483" s="115">
        <f t="shared" si="176"/>
        <v>0</v>
      </c>
      <c r="L483" s="115">
        <f t="shared" si="177"/>
        <v>0</v>
      </c>
      <c r="M483" s="111"/>
      <c r="N483" s="123">
        <f t="shared" si="165"/>
        <v>261.92675852334645</v>
      </c>
      <c r="O483" s="115">
        <f t="shared" si="178"/>
        <v>1086686.9980849242</v>
      </c>
      <c r="P483" s="115">
        <f t="shared" si="179"/>
        <v>1</v>
      </c>
      <c r="Q483" s="115">
        <f t="shared" si="180"/>
        <v>1</v>
      </c>
      <c r="R483" s="115">
        <f t="shared" si="181"/>
        <v>977260.49306272017</v>
      </c>
      <c r="S483" s="115">
        <f t="shared" si="182"/>
        <v>378175.69994917768</v>
      </c>
      <c r="T483" s="115">
        <f t="shared" si="183"/>
        <v>1047881.1627914882</v>
      </c>
      <c r="U483" s="115">
        <f t="shared" si="184"/>
        <v>1</v>
      </c>
      <c r="V483" s="115">
        <f t="shared" si="185"/>
        <v>0</v>
      </c>
      <c r="W483" s="115">
        <f t="shared" si="186"/>
        <v>1</v>
      </c>
      <c r="X483" s="115">
        <f t="shared" si="187"/>
        <v>1</v>
      </c>
      <c r="Y483" s="115">
        <f t="shared" si="188"/>
        <v>0</v>
      </c>
      <c r="Z483" s="115">
        <f t="shared" si="189"/>
        <v>1</v>
      </c>
      <c r="AA483" s="115">
        <f t="shared" si="166"/>
        <v>2.4940108320291451E-4</v>
      </c>
      <c r="AB483" s="115">
        <f t="shared" si="190"/>
        <v>0</v>
      </c>
      <c r="AC483" s="115">
        <f t="shared" si="191"/>
        <v>0</v>
      </c>
    </row>
    <row r="484" spans="2:29" s="105" customFormat="1">
      <c r="B484" s="106">
        <f t="shared" si="167"/>
        <v>1.6399999999999404</v>
      </c>
      <c r="C484" s="115">
        <f t="shared" si="168"/>
        <v>43.651583224010622</v>
      </c>
      <c r="D484" s="115">
        <f t="shared" si="169"/>
        <v>16059.442440534185</v>
      </c>
      <c r="E484" s="115">
        <f t="shared" si="170"/>
        <v>1</v>
      </c>
      <c r="F484" s="115">
        <f t="shared" si="171"/>
        <v>1</v>
      </c>
      <c r="G484" s="115">
        <f t="shared" si="172"/>
        <v>15711.424515153611</v>
      </c>
      <c r="H484" s="115">
        <f t="shared" si="173"/>
        <v>1</v>
      </c>
      <c r="I484" s="115">
        <f t="shared" si="174"/>
        <v>1</v>
      </c>
      <c r="J484" s="115">
        <f t="shared" si="175"/>
        <v>9.0533321076174337E-5</v>
      </c>
      <c r="K484" s="115">
        <f t="shared" si="176"/>
        <v>0</v>
      </c>
      <c r="L484" s="115">
        <f t="shared" si="177"/>
        <v>0</v>
      </c>
      <c r="M484" s="111"/>
      <c r="N484" s="123">
        <f t="shared" si="165"/>
        <v>274.27098634823045</v>
      </c>
      <c r="O484" s="115">
        <f t="shared" si="178"/>
        <v>1099200.1928788112</v>
      </c>
      <c r="P484" s="115">
        <f t="shared" si="179"/>
        <v>1</v>
      </c>
      <c r="Q484" s="115">
        <f t="shared" si="180"/>
        <v>1</v>
      </c>
      <c r="R484" s="115">
        <f t="shared" si="181"/>
        <v>986629.38557496923</v>
      </c>
      <c r="S484" s="115">
        <f t="shared" si="182"/>
        <v>379215.36778063572</v>
      </c>
      <c r="T484" s="115">
        <f t="shared" si="183"/>
        <v>1056996.612880592</v>
      </c>
      <c r="U484" s="115">
        <f t="shared" si="184"/>
        <v>1</v>
      </c>
      <c r="V484" s="115">
        <f t="shared" si="185"/>
        <v>0</v>
      </c>
      <c r="W484" s="115">
        <f t="shared" si="186"/>
        <v>1</v>
      </c>
      <c r="X484" s="115">
        <f t="shared" si="187"/>
        <v>1</v>
      </c>
      <c r="Y484" s="115">
        <f t="shared" si="188"/>
        <v>0</v>
      </c>
      <c r="Z484" s="115">
        <f t="shared" si="189"/>
        <v>1</v>
      </c>
      <c r="AA484" s="115">
        <f t="shared" si="166"/>
        <v>2.8910882038125658E-4</v>
      </c>
      <c r="AB484" s="115">
        <f t="shared" si="190"/>
        <v>0</v>
      </c>
      <c r="AC484" s="115">
        <f t="shared" si="191"/>
        <v>0</v>
      </c>
    </row>
    <row r="485" spans="2:29" s="105" customFormat="1">
      <c r="B485" s="106">
        <f t="shared" si="167"/>
        <v>1.6599999999999404</v>
      </c>
      <c r="C485" s="115">
        <f t="shared" si="168"/>
        <v>45.708818961481256</v>
      </c>
      <c r="D485" s="115">
        <f t="shared" si="169"/>
        <v>15758.690824127261</v>
      </c>
      <c r="E485" s="115">
        <f t="shared" si="170"/>
        <v>1</v>
      </c>
      <c r="F485" s="115">
        <f t="shared" si="171"/>
        <v>1</v>
      </c>
      <c r="G485" s="115">
        <f t="shared" si="172"/>
        <v>15469.518286454901</v>
      </c>
      <c r="H485" s="115">
        <f t="shared" si="173"/>
        <v>1</v>
      </c>
      <c r="I485" s="115">
        <f t="shared" si="174"/>
        <v>1</v>
      </c>
      <c r="J485" s="115">
        <f t="shared" si="175"/>
        <v>6.4695396068831313E-5</v>
      </c>
      <c r="K485" s="115">
        <f t="shared" si="176"/>
        <v>0</v>
      </c>
      <c r="L485" s="115">
        <f t="shared" si="177"/>
        <v>0</v>
      </c>
      <c r="M485" s="111"/>
      <c r="N485" s="123">
        <f t="shared" si="165"/>
        <v>287.19697970731073</v>
      </c>
      <c r="O485" s="115">
        <f t="shared" si="178"/>
        <v>1111760.0262088147</v>
      </c>
      <c r="P485" s="115">
        <f t="shared" si="179"/>
        <v>1</v>
      </c>
      <c r="Q485" s="115">
        <f t="shared" si="180"/>
        <v>1</v>
      </c>
      <c r="R485" s="115">
        <f t="shared" si="181"/>
        <v>995962.16805964778</v>
      </c>
      <c r="S485" s="115">
        <f t="shared" si="182"/>
        <v>380559.86791520816</v>
      </c>
      <c r="T485" s="115">
        <f t="shared" si="183"/>
        <v>1066192.5029157328</v>
      </c>
      <c r="U485" s="115">
        <f t="shared" si="184"/>
        <v>1</v>
      </c>
      <c r="V485" s="115">
        <f t="shared" si="185"/>
        <v>0</v>
      </c>
      <c r="W485" s="115">
        <f t="shared" si="186"/>
        <v>1</v>
      </c>
      <c r="X485" s="115">
        <f t="shared" si="187"/>
        <v>1</v>
      </c>
      <c r="Y485" s="115">
        <f t="shared" si="188"/>
        <v>0</v>
      </c>
      <c r="Z485" s="115">
        <f t="shared" si="189"/>
        <v>1</v>
      </c>
      <c r="AA485" s="115">
        <f t="shared" si="166"/>
        <v>3.3034626838737382E-4</v>
      </c>
      <c r="AB485" s="115">
        <f t="shared" si="190"/>
        <v>0</v>
      </c>
      <c r="AC485" s="115">
        <f t="shared" si="191"/>
        <v>0</v>
      </c>
    </row>
    <row r="486" spans="2:29" s="105" customFormat="1">
      <c r="B486" s="106">
        <f t="shared" si="167"/>
        <v>1.6799999999999404</v>
      </c>
      <c r="C486" s="115">
        <f t="shared" si="168"/>
        <v>47.863009232257284</v>
      </c>
      <c r="D486" s="115">
        <f t="shared" si="169"/>
        <v>15464.78809605807</v>
      </c>
      <c r="E486" s="115">
        <f t="shared" si="170"/>
        <v>1</v>
      </c>
      <c r="F486" s="115">
        <f t="shared" si="171"/>
        <v>1</v>
      </c>
      <c r="G486" s="115">
        <f t="shared" si="172"/>
        <v>15236.443142567934</v>
      </c>
      <c r="H486" s="115">
        <f t="shared" si="173"/>
        <v>1</v>
      </c>
      <c r="I486" s="115">
        <f t="shared" si="174"/>
        <v>1</v>
      </c>
      <c r="J486" s="115">
        <f t="shared" si="175"/>
        <v>4.1736486030693239E-5</v>
      </c>
      <c r="K486" s="115">
        <f t="shared" si="176"/>
        <v>0</v>
      </c>
      <c r="L486" s="115">
        <f t="shared" si="177"/>
        <v>0</v>
      </c>
      <c r="M486" s="111"/>
      <c r="N486" s="123">
        <f t="shared" si="165"/>
        <v>300.73215636551987</v>
      </c>
      <c r="O486" s="115">
        <f t="shared" si="178"/>
        <v>1124365.1689816883</v>
      </c>
      <c r="P486" s="115">
        <f t="shared" si="179"/>
        <v>1</v>
      </c>
      <c r="Q486" s="115">
        <f t="shared" si="180"/>
        <v>1</v>
      </c>
      <c r="R486" s="115">
        <f t="shared" si="181"/>
        <v>1005297.9101888415</v>
      </c>
      <c r="S486" s="115">
        <f t="shared" si="182"/>
        <v>382218.81925839052</v>
      </c>
      <c r="T486" s="115">
        <f t="shared" si="183"/>
        <v>1075506.9102638674</v>
      </c>
      <c r="U486" s="115">
        <f t="shared" si="184"/>
        <v>1</v>
      </c>
      <c r="V486" s="115">
        <f t="shared" si="185"/>
        <v>0</v>
      </c>
      <c r="W486" s="115">
        <f t="shared" si="186"/>
        <v>1</v>
      </c>
      <c r="X486" s="115">
        <f t="shared" si="187"/>
        <v>1</v>
      </c>
      <c r="Y486" s="115">
        <f t="shared" si="188"/>
        <v>0</v>
      </c>
      <c r="Z486" s="115">
        <f t="shared" si="189"/>
        <v>1</v>
      </c>
      <c r="AA486" s="115">
        <f t="shared" si="166"/>
        <v>3.7226531526376701E-4</v>
      </c>
      <c r="AB486" s="115">
        <f t="shared" si="190"/>
        <v>0</v>
      </c>
      <c r="AC486" s="115">
        <f t="shared" si="191"/>
        <v>0</v>
      </c>
    </row>
    <row r="487" spans="2:29" s="105" customFormat="1">
      <c r="B487" s="106">
        <f t="shared" si="167"/>
        <v>1.6999999999999404</v>
      </c>
      <c r="C487" s="115">
        <f t="shared" si="168"/>
        <v>50.118723362720381</v>
      </c>
      <c r="D487" s="115">
        <f t="shared" si="169"/>
        <v>15177.570700583461</v>
      </c>
      <c r="E487" s="115">
        <f t="shared" si="170"/>
        <v>1</v>
      </c>
      <c r="F487" s="115">
        <f t="shared" si="171"/>
        <v>1</v>
      </c>
      <c r="G487" s="115">
        <f t="shared" si="172"/>
        <v>15010.887471827882</v>
      </c>
      <c r="H487" s="115">
        <f t="shared" si="173"/>
        <v>1</v>
      </c>
      <c r="I487" s="115">
        <f t="shared" si="174"/>
        <v>1</v>
      </c>
      <c r="J487" s="115">
        <f t="shared" si="175"/>
        <v>2.3000611589954543E-5</v>
      </c>
      <c r="K487" s="115">
        <f t="shared" si="176"/>
        <v>0</v>
      </c>
      <c r="L487" s="115">
        <f t="shared" si="177"/>
        <v>0</v>
      </c>
      <c r="M487" s="111"/>
      <c r="N487" s="123">
        <f t="shared" si="165"/>
        <v>314.90522624724298</v>
      </c>
      <c r="O487" s="115">
        <f t="shared" si="178"/>
        <v>1137014.2835716153</v>
      </c>
      <c r="P487" s="115">
        <f t="shared" si="179"/>
        <v>1</v>
      </c>
      <c r="Q487" s="115">
        <f t="shared" si="180"/>
        <v>1</v>
      </c>
      <c r="R487" s="115">
        <f t="shared" si="181"/>
        <v>1014676.6142891994</v>
      </c>
      <c r="S487" s="115">
        <f t="shared" si="182"/>
        <v>384197.36799624603</v>
      </c>
      <c r="T487" s="115">
        <f t="shared" si="183"/>
        <v>1084977.5339428165</v>
      </c>
      <c r="U487" s="115">
        <f t="shared" si="184"/>
        <v>1</v>
      </c>
      <c r="V487" s="115">
        <f t="shared" si="185"/>
        <v>0</v>
      </c>
      <c r="W487" s="115">
        <f t="shared" si="186"/>
        <v>1</v>
      </c>
      <c r="X487" s="115">
        <f t="shared" si="187"/>
        <v>1</v>
      </c>
      <c r="Y487" s="115">
        <f t="shared" si="188"/>
        <v>0</v>
      </c>
      <c r="Z487" s="115">
        <f t="shared" si="189"/>
        <v>1</v>
      </c>
      <c r="AA487" s="115">
        <f t="shared" si="166"/>
        <v>4.13926142133062E-4</v>
      </c>
      <c r="AB487" s="115">
        <f t="shared" si="190"/>
        <v>0</v>
      </c>
      <c r="AC487" s="115">
        <f t="shared" si="191"/>
        <v>0</v>
      </c>
    </row>
    <row r="488" spans="2:29" s="105" customFormat="1">
      <c r="B488" s="106">
        <f t="shared" si="167"/>
        <v>1.7199999999999405</v>
      </c>
      <c r="C488" s="115">
        <f t="shared" si="168"/>
        <v>52.480746024970081</v>
      </c>
      <c r="D488" s="115">
        <f t="shared" si="169"/>
        <v>14896.878906755654</v>
      </c>
      <c r="E488" s="115">
        <f t="shared" si="170"/>
        <v>1</v>
      </c>
      <c r="F488" s="115">
        <f t="shared" si="171"/>
        <v>1</v>
      </c>
      <c r="G488" s="115">
        <f t="shared" si="172"/>
        <v>14791.585601396908</v>
      </c>
      <c r="H488" s="115">
        <f t="shared" si="173"/>
        <v>1</v>
      </c>
      <c r="I488" s="115">
        <f t="shared" si="174"/>
        <v>1</v>
      </c>
      <c r="J488" s="115">
        <f t="shared" si="175"/>
        <v>9.4898271345075097E-6</v>
      </c>
      <c r="K488" s="115">
        <f t="shared" si="176"/>
        <v>0</v>
      </c>
      <c r="L488" s="115">
        <f t="shared" si="177"/>
        <v>0</v>
      </c>
      <c r="M488" s="111"/>
      <c r="N488" s="123">
        <f t="shared" si="165"/>
        <v>329.74625233391549</v>
      </c>
      <c r="O488" s="115">
        <f t="shared" si="178"/>
        <v>1149706.0244039476</v>
      </c>
      <c r="P488" s="115">
        <f t="shared" si="179"/>
        <v>1</v>
      </c>
      <c r="Q488" s="115">
        <f t="shared" si="180"/>
        <v>1</v>
      </c>
      <c r="R488" s="115">
        <f t="shared" si="181"/>
        <v>1024138.78602751</v>
      </c>
      <c r="S488" s="115">
        <f t="shared" si="182"/>
        <v>386496.1133334529</v>
      </c>
      <c r="T488" s="115">
        <f t="shared" si="183"/>
        <v>1094641.2648296093</v>
      </c>
      <c r="U488" s="115">
        <f t="shared" si="184"/>
        <v>1</v>
      </c>
      <c r="V488" s="115">
        <f t="shared" si="185"/>
        <v>0</v>
      </c>
      <c r="W488" s="115">
        <f t="shared" si="186"/>
        <v>1</v>
      </c>
      <c r="X488" s="115">
        <f t="shared" si="187"/>
        <v>1</v>
      </c>
      <c r="Y488" s="115">
        <f t="shared" si="188"/>
        <v>0</v>
      </c>
      <c r="Z488" s="115">
        <f t="shared" si="189"/>
        <v>1</v>
      </c>
      <c r="AA488" s="115">
        <f t="shared" si="166"/>
        <v>4.5432885326862122E-4</v>
      </c>
      <c r="AB488" s="115">
        <f t="shared" si="190"/>
        <v>0</v>
      </c>
      <c r="AC488" s="115">
        <f t="shared" si="191"/>
        <v>0</v>
      </c>
    </row>
    <row r="489" spans="2:29" s="105" customFormat="1">
      <c r="B489" s="106">
        <f t="shared" si="167"/>
        <v>1.7399999999999405</v>
      </c>
      <c r="C489" s="115">
        <f t="shared" si="168"/>
        <v>54.954087385754953</v>
      </c>
      <c r="D489" s="115">
        <f t="shared" si="169"/>
        <v>14622.556729319165</v>
      </c>
      <c r="E489" s="115">
        <f t="shared" si="170"/>
        <v>1</v>
      </c>
      <c r="F489" s="115">
        <f t="shared" si="171"/>
        <v>1</v>
      </c>
      <c r="G489" s="115">
        <f t="shared" si="172"/>
        <v>14577.338454169212</v>
      </c>
      <c r="H489" s="115">
        <f t="shared" si="173"/>
        <v>1</v>
      </c>
      <c r="I489" s="115">
        <f t="shared" si="174"/>
        <v>1</v>
      </c>
      <c r="J489" s="115">
        <f t="shared" si="175"/>
        <v>1.8092338624064147E-6</v>
      </c>
      <c r="K489" s="115">
        <f t="shared" si="176"/>
        <v>0</v>
      </c>
      <c r="L489" s="115">
        <f t="shared" si="177"/>
        <v>0</v>
      </c>
      <c r="M489" s="111"/>
      <c r="N489" s="123">
        <f t="shared" si="165"/>
        <v>345.28671443163859</v>
      </c>
      <c r="O489" s="115">
        <f t="shared" si="178"/>
        <v>1162439.0385389787</v>
      </c>
      <c r="P489" s="115">
        <f t="shared" si="179"/>
        <v>1</v>
      </c>
      <c r="Q489" s="115">
        <f t="shared" si="180"/>
        <v>1</v>
      </c>
      <c r="R489" s="115">
        <f t="shared" si="181"/>
        <v>1033725.0009317709</v>
      </c>
      <c r="S489" s="115">
        <f t="shared" si="182"/>
        <v>389111.05570545379</v>
      </c>
      <c r="T489" s="115">
        <f t="shared" si="183"/>
        <v>1104533.7438139238</v>
      </c>
      <c r="U489" s="115">
        <f t="shared" si="184"/>
        <v>1</v>
      </c>
      <c r="V489" s="115">
        <f t="shared" si="185"/>
        <v>0</v>
      </c>
      <c r="W489" s="115">
        <f t="shared" si="186"/>
        <v>1</v>
      </c>
      <c r="X489" s="115">
        <f t="shared" si="187"/>
        <v>1</v>
      </c>
      <c r="Y489" s="115">
        <f t="shared" si="188"/>
        <v>0</v>
      </c>
      <c r="Z489" s="115">
        <f t="shared" si="189"/>
        <v>1</v>
      </c>
      <c r="AA489" s="115">
        <f t="shared" si="166"/>
        <v>4.9244928416851191E-4</v>
      </c>
      <c r="AB489" s="115">
        <f t="shared" si="190"/>
        <v>0</v>
      </c>
      <c r="AC489" s="115">
        <f t="shared" si="191"/>
        <v>0</v>
      </c>
    </row>
    <row r="490" spans="2:29" s="105" customFormat="1">
      <c r="B490" s="106">
        <f t="shared" si="167"/>
        <v>1.7599999999999405</v>
      </c>
      <c r="C490" s="115">
        <f t="shared" si="168"/>
        <v>57.543993733707829</v>
      </c>
      <c r="D490" s="115">
        <f t="shared" si="169"/>
        <v>14354.451850679441</v>
      </c>
      <c r="E490" s="115">
        <f t="shared" si="170"/>
        <v>1</v>
      </c>
      <c r="F490" s="115">
        <f t="shared" si="171"/>
        <v>1</v>
      </c>
      <c r="G490" s="115">
        <f t="shared" si="172"/>
        <v>14367.031615802429</v>
      </c>
      <c r="H490" s="115">
        <f t="shared" si="173"/>
        <v>1</v>
      </c>
      <c r="I490" s="115">
        <f t="shared" si="174"/>
        <v>1</v>
      </c>
      <c r="J490" s="115">
        <f t="shared" si="175"/>
        <v>1.4473047899192118E-7</v>
      </c>
      <c r="K490" s="115">
        <f t="shared" si="176"/>
        <v>0</v>
      </c>
      <c r="L490" s="115">
        <f t="shared" si="177"/>
        <v>0</v>
      </c>
      <c r="M490" s="111"/>
      <c r="N490" s="123">
        <f t="shared" si="165"/>
        <v>361.55957594406721</v>
      </c>
      <c r="O490" s="115">
        <f t="shared" si="178"/>
        <v>1175211.9662552588</v>
      </c>
      <c r="P490" s="115">
        <f t="shared" si="179"/>
        <v>1</v>
      </c>
      <c r="Q490" s="115">
        <f t="shared" si="180"/>
        <v>1</v>
      </c>
      <c r="R490" s="115">
        <f t="shared" si="181"/>
        <v>1043475.4624747469</v>
      </c>
      <c r="S490" s="115">
        <f t="shared" si="182"/>
        <v>392033.56774009758</v>
      </c>
      <c r="T490" s="115">
        <f t="shared" si="183"/>
        <v>1114688.9068354077</v>
      </c>
      <c r="U490" s="115">
        <f t="shared" si="184"/>
        <v>1</v>
      </c>
      <c r="V490" s="115">
        <f t="shared" si="185"/>
        <v>0</v>
      </c>
      <c r="W490" s="115">
        <f t="shared" si="186"/>
        <v>1</v>
      </c>
      <c r="X490" s="115">
        <f t="shared" si="187"/>
        <v>1</v>
      </c>
      <c r="Y490" s="115">
        <f t="shared" si="188"/>
        <v>0</v>
      </c>
      <c r="Z490" s="115">
        <f t="shared" si="189"/>
        <v>1</v>
      </c>
      <c r="AA490" s="115">
        <f t="shared" si="166"/>
        <v>5.2727758862642282E-4</v>
      </c>
      <c r="AB490" s="115">
        <f t="shared" si="190"/>
        <v>0</v>
      </c>
      <c r="AC490" s="115">
        <f t="shared" si="191"/>
        <v>0</v>
      </c>
    </row>
    <row r="491" spans="2:29" s="105" customFormat="1">
      <c r="B491" s="106">
        <f t="shared" si="167"/>
        <v>1.7799999999999405</v>
      </c>
      <c r="C491" s="115">
        <f t="shared" si="168"/>
        <v>60.255958607427523</v>
      </c>
      <c r="D491" s="115">
        <f t="shared" si="169"/>
        <v>14092.41554395718</v>
      </c>
      <c r="E491" s="115">
        <f t="shared" si="170"/>
        <v>1</v>
      </c>
      <c r="F491" s="115">
        <f t="shared" si="171"/>
        <v>1</v>
      </c>
      <c r="G491" s="115">
        <f t="shared" si="172"/>
        <v>14159.65035858915</v>
      </c>
      <c r="H491" s="115">
        <f t="shared" si="173"/>
        <v>1</v>
      </c>
      <c r="I491" s="115">
        <f t="shared" si="174"/>
        <v>1</v>
      </c>
      <c r="J491" s="115">
        <f t="shared" si="175"/>
        <v>4.2728559927155817E-6</v>
      </c>
      <c r="K491" s="115">
        <f t="shared" si="176"/>
        <v>0</v>
      </c>
      <c r="L491" s="115">
        <f t="shared" si="177"/>
        <v>0</v>
      </c>
      <c r="M491" s="111"/>
      <c r="N491" s="123">
        <f t="shared" si="165"/>
        <v>378.59935379220991</v>
      </c>
      <c r="O491" s="115">
        <f t="shared" si="178"/>
        <v>1188023.4416320166</v>
      </c>
      <c r="P491" s="115">
        <f t="shared" si="179"/>
        <v>1</v>
      </c>
      <c r="Q491" s="115">
        <f t="shared" si="180"/>
        <v>1</v>
      </c>
      <c r="R491" s="115">
        <f t="shared" si="181"/>
        <v>1053429.5475689485</v>
      </c>
      <c r="S491" s="115">
        <f t="shared" si="182"/>
        <v>395250.39026910131</v>
      </c>
      <c r="T491" s="115">
        <f t="shared" si="183"/>
        <v>1125138.5171165355</v>
      </c>
      <c r="U491" s="115">
        <f t="shared" si="184"/>
        <v>1</v>
      </c>
      <c r="V491" s="115">
        <f t="shared" si="185"/>
        <v>0</v>
      </c>
      <c r="W491" s="115">
        <f t="shared" si="186"/>
        <v>1</v>
      </c>
      <c r="X491" s="115">
        <f t="shared" si="187"/>
        <v>1</v>
      </c>
      <c r="Y491" s="115">
        <f t="shared" si="188"/>
        <v>0</v>
      </c>
      <c r="Z491" s="115">
        <f t="shared" si="189"/>
        <v>1</v>
      </c>
      <c r="AA491" s="115">
        <f t="shared" si="166"/>
        <v>5.5785800304817906E-4</v>
      </c>
      <c r="AB491" s="115">
        <f t="shared" si="190"/>
        <v>0</v>
      </c>
      <c r="AC491" s="115">
        <f t="shared" si="191"/>
        <v>0</v>
      </c>
    </row>
    <row r="492" spans="2:29" s="105" customFormat="1">
      <c r="B492" s="106">
        <f t="shared" si="167"/>
        <v>1.7999999999999405</v>
      </c>
      <c r="C492" s="115">
        <f t="shared" si="168"/>
        <v>63.095734448010731</v>
      </c>
      <c r="D492" s="115">
        <f t="shared" si="169"/>
        <v>13836.302597139787</v>
      </c>
      <c r="E492" s="115">
        <f t="shared" si="170"/>
        <v>1</v>
      </c>
      <c r="F492" s="115">
        <f t="shared" si="171"/>
        <v>1</v>
      </c>
      <c r="G492" s="115">
        <f t="shared" si="172"/>
        <v>13954.29130628386</v>
      </c>
      <c r="H492" s="115">
        <f t="shared" si="173"/>
        <v>1</v>
      </c>
      <c r="I492" s="115">
        <f t="shared" si="174"/>
        <v>1</v>
      </c>
      <c r="J492" s="115">
        <f t="shared" si="175"/>
        <v>1.3599378969667045E-5</v>
      </c>
      <c r="K492" s="115">
        <f t="shared" si="176"/>
        <v>0</v>
      </c>
      <c r="L492" s="115">
        <f t="shared" si="177"/>
        <v>0</v>
      </c>
      <c r="M492" s="111"/>
      <c r="N492" s="123">
        <f t="shared" si="165"/>
        <v>396.44219162944592</v>
      </c>
      <c r="O492" s="115">
        <f t="shared" si="178"/>
        <v>1200872.0931302137</v>
      </c>
      <c r="P492" s="115">
        <f t="shared" si="179"/>
        <v>1</v>
      </c>
      <c r="Q492" s="115">
        <f t="shared" si="180"/>
        <v>1</v>
      </c>
      <c r="R492" s="115">
        <f t="shared" si="181"/>
        <v>1063625.3359712439</v>
      </c>
      <c r="S492" s="115">
        <f t="shared" si="182"/>
        <v>398743.65767491655</v>
      </c>
      <c r="T492" s="115">
        <f t="shared" si="183"/>
        <v>1135911.6866446582</v>
      </c>
      <c r="U492" s="115">
        <f t="shared" si="184"/>
        <v>1</v>
      </c>
      <c r="V492" s="115">
        <f t="shared" si="185"/>
        <v>0</v>
      </c>
      <c r="W492" s="115">
        <f t="shared" si="186"/>
        <v>1</v>
      </c>
      <c r="X492" s="115">
        <f t="shared" si="187"/>
        <v>1</v>
      </c>
      <c r="Y492" s="115">
        <f t="shared" si="188"/>
        <v>0</v>
      </c>
      <c r="Z492" s="115">
        <f t="shared" si="189"/>
        <v>1</v>
      </c>
      <c r="AA492" s="115">
        <f t="shared" si="166"/>
        <v>5.8332802615278646E-4</v>
      </c>
      <c r="AB492" s="115">
        <f t="shared" si="190"/>
        <v>0</v>
      </c>
      <c r="AC492" s="115">
        <f t="shared" si="191"/>
        <v>0</v>
      </c>
    </row>
    <row r="493" spans="2:29" s="105" customFormat="1">
      <c r="B493" s="106">
        <f t="shared" si="167"/>
        <v>1.8199999999999406</v>
      </c>
      <c r="C493" s="115">
        <f t="shared" si="168"/>
        <v>66.069344800750585</v>
      </c>
      <c r="D493" s="115">
        <f t="shared" si="169"/>
        <v>13585.971238340124</v>
      </c>
      <c r="E493" s="115">
        <f t="shared" si="170"/>
        <v>1</v>
      </c>
      <c r="F493" s="115">
        <f t="shared" si="171"/>
        <v>1</v>
      </c>
      <c r="G493" s="115">
        <f t="shared" si="172"/>
        <v>13750.170576349221</v>
      </c>
      <c r="H493" s="115">
        <f t="shared" si="173"/>
        <v>1</v>
      </c>
      <c r="I493" s="115">
        <f t="shared" si="174"/>
        <v>1</v>
      </c>
      <c r="J493" s="115">
        <f t="shared" si="175"/>
        <v>2.7221210030326073E-5</v>
      </c>
      <c r="K493" s="115">
        <f t="shared" si="176"/>
        <v>0</v>
      </c>
      <c r="L493" s="115">
        <f t="shared" si="177"/>
        <v>0</v>
      </c>
      <c r="M493" s="111"/>
      <c r="N493" s="123">
        <f t="shared" si="165"/>
        <v>415.12593650705804</v>
      </c>
      <c r="O493" s="115">
        <f t="shared" si="178"/>
        <v>1213756.544171781</v>
      </c>
      <c r="P493" s="115">
        <f t="shared" si="179"/>
        <v>1</v>
      </c>
      <c r="Q493" s="115">
        <f t="shared" si="180"/>
        <v>1</v>
      </c>
      <c r="R493" s="115">
        <f t="shared" si="181"/>
        <v>1074099.1212715195</v>
      </c>
      <c r="S493" s="115">
        <f t="shared" si="182"/>
        <v>402490.95870070806</v>
      </c>
      <c r="T493" s="115">
        <f t="shared" si="183"/>
        <v>1147034.39100668</v>
      </c>
      <c r="U493" s="115">
        <f t="shared" si="184"/>
        <v>1</v>
      </c>
      <c r="V493" s="115">
        <f t="shared" si="185"/>
        <v>0</v>
      </c>
      <c r="W493" s="115">
        <f t="shared" si="186"/>
        <v>1</v>
      </c>
      <c r="X493" s="115">
        <f t="shared" si="187"/>
        <v>1</v>
      </c>
      <c r="Y493" s="115">
        <f t="shared" si="188"/>
        <v>0</v>
      </c>
      <c r="Z493" s="115">
        <f t="shared" si="189"/>
        <v>1</v>
      </c>
      <c r="AA493" s="115">
        <f t="shared" si="166"/>
        <v>6.0295515308553488E-4</v>
      </c>
      <c r="AB493" s="115">
        <f t="shared" si="190"/>
        <v>0</v>
      </c>
      <c r="AC493" s="115">
        <f t="shared" si="191"/>
        <v>0</v>
      </c>
    </row>
    <row r="494" spans="2:29" s="105" customFormat="1">
      <c r="B494" s="106">
        <f t="shared" si="167"/>
        <v>1.8399999999999406</v>
      </c>
      <c r="C494" s="115">
        <f t="shared" si="168"/>
        <v>69.183097091884193</v>
      </c>
      <c r="D494" s="115">
        <f t="shared" si="169"/>
        <v>13341.283062171713</v>
      </c>
      <c r="E494" s="115">
        <f t="shared" si="170"/>
        <v>1</v>
      </c>
      <c r="F494" s="115">
        <f t="shared" si="171"/>
        <v>1</v>
      </c>
      <c r="G494" s="115">
        <f t="shared" si="172"/>
        <v>13546.628393728173</v>
      </c>
      <c r="H494" s="115">
        <f t="shared" si="173"/>
        <v>1</v>
      </c>
      <c r="I494" s="115">
        <f t="shared" si="174"/>
        <v>1</v>
      </c>
      <c r="J494" s="115">
        <f t="shared" si="175"/>
        <v>4.4004899167864176E-5</v>
      </c>
      <c r="K494" s="115">
        <f t="shared" si="176"/>
        <v>0</v>
      </c>
      <c r="L494" s="115">
        <f t="shared" si="177"/>
        <v>0</v>
      </c>
      <c r="M494" s="111"/>
      <c r="N494" s="123">
        <f t="shared" si="165"/>
        <v>434.69021915290551</v>
      </c>
      <c r="O494" s="115">
        <f t="shared" si="178"/>
        <v>1226675.4137166354</v>
      </c>
      <c r="P494" s="115">
        <f t="shared" si="179"/>
        <v>1</v>
      </c>
      <c r="Q494" s="115">
        <f t="shared" si="180"/>
        <v>1</v>
      </c>
      <c r="R494" s="115">
        <f t="shared" si="181"/>
        <v>1084884.9028293437</v>
      </c>
      <c r="S494" s="115">
        <f t="shared" si="182"/>
        <v>406465.44043962331</v>
      </c>
      <c r="T494" s="115">
        <f t="shared" si="183"/>
        <v>1158528.983952845</v>
      </c>
      <c r="U494" s="115">
        <f t="shared" si="184"/>
        <v>1</v>
      </c>
      <c r="V494" s="115">
        <f t="shared" si="185"/>
        <v>0</v>
      </c>
      <c r="W494" s="115">
        <f t="shared" si="186"/>
        <v>1</v>
      </c>
      <c r="X494" s="115">
        <f t="shared" si="187"/>
        <v>1</v>
      </c>
      <c r="Y494" s="115">
        <f t="shared" si="188"/>
        <v>0</v>
      </c>
      <c r="Z494" s="115">
        <f t="shared" si="189"/>
        <v>1</v>
      </c>
      <c r="AA494" s="115">
        <f t="shared" si="166"/>
        <v>6.1616928457706359E-4</v>
      </c>
      <c r="AB494" s="115">
        <f t="shared" si="190"/>
        <v>0</v>
      </c>
      <c r="AC494" s="115">
        <f t="shared" si="191"/>
        <v>0</v>
      </c>
    </row>
    <row r="495" spans="2:29" s="105" customFormat="1">
      <c r="B495" s="106">
        <f t="shared" si="167"/>
        <v>1.8599999999999406</v>
      </c>
      <c r="C495" s="115">
        <f t="shared" si="168"/>
        <v>72.443596007489091</v>
      </c>
      <c r="D495" s="115">
        <f t="shared" si="169"/>
        <v>13102.102957246807</v>
      </c>
      <c r="E495" s="115">
        <f t="shared" si="170"/>
        <v>1</v>
      </c>
      <c r="F495" s="115">
        <f t="shared" si="171"/>
        <v>1</v>
      </c>
      <c r="G495" s="115">
        <f t="shared" si="172"/>
        <v>13343.130322792909</v>
      </c>
      <c r="H495" s="115">
        <f t="shared" si="173"/>
        <v>1</v>
      </c>
      <c r="I495" s="115">
        <f t="shared" si="174"/>
        <v>1</v>
      </c>
      <c r="J495" s="115">
        <f t="shared" si="175"/>
        <v>6.2674455369743991E-5</v>
      </c>
      <c r="K495" s="115">
        <f t="shared" si="176"/>
        <v>0</v>
      </c>
      <c r="L495" s="115">
        <f t="shared" si="177"/>
        <v>0</v>
      </c>
      <c r="M495" s="111"/>
      <c r="N495" s="123">
        <f t="shared" si="165"/>
        <v>455.17653803350919</v>
      </c>
      <c r="O495" s="115">
        <f t="shared" si="178"/>
        <v>1239627.3168370123</v>
      </c>
      <c r="P495" s="115">
        <f t="shared" si="179"/>
        <v>1</v>
      </c>
      <c r="Q495" s="115">
        <f t="shared" si="180"/>
        <v>1</v>
      </c>
      <c r="R495" s="115">
        <f t="shared" si="181"/>
        <v>1096013.8601935855</v>
      </c>
      <c r="S495" s="115">
        <f t="shared" si="182"/>
        <v>410635.96443586517</v>
      </c>
      <c r="T495" s="115">
        <f t="shared" si="183"/>
        <v>1170413.7204529932</v>
      </c>
      <c r="U495" s="115">
        <f t="shared" si="184"/>
        <v>1</v>
      </c>
      <c r="V495" s="115">
        <f t="shared" si="185"/>
        <v>0</v>
      </c>
      <c r="W495" s="115">
        <f t="shared" si="186"/>
        <v>1</v>
      </c>
      <c r="X495" s="115">
        <f t="shared" si="187"/>
        <v>1</v>
      </c>
      <c r="Y495" s="115">
        <f t="shared" si="188"/>
        <v>0</v>
      </c>
      <c r="Z495" s="115">
        <f t="shared" si="189"/>
        <v>1</v>
      </c>
      <c r="AA495" s="115">
        <f t="shared" si="166"/>
        <v>6.225890127381533E-4</v>
      </c>
      <c r="AB495" s="115">
        <f t="shared" si="190"/>
        <v>0</v>
      </c>
      <c r="AC495" s="115">
        <f t="shared" si="191"/>
        <v>0</v>
      </c>
    </row>
    <row r="496" spans="2:29" s="105" customFormat="1">
      <c r="B496" s="106">
        <f t="shared" si="167"/>
        <v>1.8799999999999406</v>
      </c>
      <c r="C496" s="115">
        <f t="shared" si="168"/>
        <v>75.857757502908058</v>
      </c>
      <c r="D496" s="115">
        <f t="shared" si="169"/>
        <v>12868.299034803573</v>
      </c>
      <c r="E496" s="115">
        <f t="shared" si="170"/>
        <v>1</v>
      </c>
      <c r="F496" s="115">
        <f t="shared" si="171"/>
        <v>1</v>
      </c>
      <c r="G496" s="115">
        <f t="shared" si="172"/>
        <v>13139.265401337747</v>
      </c>
      <c r="H496" s="115">
        <f t="shared" si="173"/>
        <v>1</v>
      </c>
      <c r="I496" s="115">
        <f t="shared" si="174"/>
        <v>1</v>
      </c>
      <c r="J496" s="115">
        <f t="shared" si="175"/>
        <v>8.1901424079597503E-5</v>
      </c>
      <c r="K496" s="115">
        <f t="shared" si="176"/>
        <v>0</v>
      </c>
      <c r="L496" s="115">
        <f t="shared" si="177"/>
        <v>0</v>
      </c>
      <c r="M496" s="111"/>
      <c r="N496" s="123">
        <f t="shared" si="165"/>
        <v>476.62834737786392</v>
      </c>
      <c r="O496" s="115">
        <f t="shared" si="178"/>
        <v>1252610.8652886881</v>
      </c>
      <c r="P496" s="115">
        <f t="shared" si="179"/>
        <v>1</v>
      </c>
      <c r="Q496" s="115">
        <f t="shared" si="180"/>
        <v>1</v>
      </c>
      <c r="R496" s="115">
        <f t="shared" si="181"/>
        <v>1107513.814135904</v>
      </c>
      <c r="S496" s="115">
        <f t="shared" si="182"/>
        <v>414967.32454942889</v>
      </c>
      <c r="T496" s="115">
        <f t="shared" si="183"/>
        <v>1182702.2993744321</v>
      </c>
      <c r="U496" s="115">
        <f t="shared" si="184"/>
        <v>1</v>
      </c>
      <c r="V496" s="115">
        <f t="shared" si="185"/>
        <v>0</v>
      </c>
      <c r="W496" s="115">
        <f t="shared" si="186"/>
        <v>1</v>
      </c>
      <c r="X496" s="115">
        <f t="shared" si="187"/>
        <v>1</v>
      </c>
      <c r="Y496" s="115">
        <f t="shared" si="188"/>
        <v>0</v>
      </c>
      <c r="Z496" s="115">
        <f t="shared" si="189"/>
        <v>1</v>
      </c>
      <c r="AA496" s="115">
        <f t="shared" si="166"/>
        <v>6.2204017988916934E-4</v>
      </c>
      <c r="AB496" s="115">
        <f t="shared" si="190"/>
        <v>0</v>
      </c>
      <c r="AC496" s="115">
        <f t="shared" si="191"/>
        <v>0</v>
      </c>
    </row>
    <row r="497" spans="2:29" s="105" customFormat="1">
      <c r="B497" s="106">
        <f t="shared" si="167"/>
        <v>1.8999999999999406</v>
      </c>
      <c r="C497" s="115">
        <f t="shared" si="168"/>
        <v>79.432823472417326</v>
      </c>
      <c r="D497" s="115">
        <f t="shared" si="169"/>
        <v>12639.742558466141</v>
      </c>
      <c r="E497" s="115">
        <f t="shared" si="170"/>
        <v>1</v>
      </c>
      <c r="F497" s="115">
        <f t="shared" si="171"/>
        <v>1</v>
      </c>
      <c r="G497" s="115">
        <f t="shared" si="172"/>
        <v>12934.741573255938</v>
      </c>
      <c r="H497" s="115">
        <f t="shared" si="173"/>
        <v>1</v>
      </c>
      <c r="I497" s="115">
        <f t="shared" si="174"/>
        <v>1</v>
      </c>
      <c r="J497" s="115">
        <f t="shared" si="175"/>
        <v>1.0039093656274063E-4</v>
      </c>
      <c r="K497" s="115">
        <f t="shared" si="176"/>
        <v>0</v>
      </c>
      <c r="L497" s="115">
        <f t="shared" si="177"/>
        <v>0</v>
      </c>
      <c r="M497" s="111"/>
      <c r="N497" s="123">
        <f t="shared" si="165"/>
        <v>499.09114934968233</v>
      </c>
      <c r="O497" s="115">
        <f t="shared" si="178"/>
        <v>1265624.6680787327</v>
      </c>
      <c r="P497" s="115">
        <f t="shared" si="179"/>
        <v>1</v>
      </c>
      <c r="Q497" s="115">
        <f t="shared" si="180"/>
        <v>1</v>
      </c>
      <c r="R497" s="115">
        <f t="shared" si="181"/>
        <v>1119408.6813617537</v>
      </c>
      <c r="S497" s="115">
        <f t="shared" si="182"/>
        <v>419420.53633216029</v>
      </c>
      <c r="T497" s="115">
        <f t="shared" si="183"/>
        <v>1195403.4390971181</v>
      </c>
      <c r="U497" s="115">
        <f t="shared" si="184"/>
        <v>1</v>
      </c>
      <c r="V497" s="115">
        <f t="shared" si="185"/>
        <v>0</v>
      </c>
      <c r="W497" s="115">
        <f t="shared" si="186"/>
        <v>1</v>
      </c>
      <c r="X497" s="115">
        <f t="shared" si="187"/>
        <v>1</v>
      </c>
      <c r="Y497" s="115">
        <f t="shared" si="188"/>
        <v>0</v>
      </c>
      <c r="Z497" s="115">
        <f t="shared" si="189"/>
        <v>1</v>
      </c>
      <c r="AA497" s="115">
        <f t="shared" si="166"/>
        <v>6.1456542261274598E-4</v>
      </c>
      <c r="AB497" s="115">
        <f t="shared" si="190"/>
        <v>0</v>
      </c>
      <c r="AC497" s="115">
        <f t="shared" si="191"/>
        <v>0</v>
      </c>
    </row>
    <row r="498" spans="2:29" s="105" customFormat="1">
      <c r="B498" s="106">
        <f t="shared" si="167"/>
        <v>1.9199999999999406</v>
      </c>
      <c r="C498" s="115">
        <f t="shared" si="168"/>
        <v>83.176377110255743</v>
      </c>
      <c r="D498" s="115">
        <f t="shared" si="169"/>
        <v>12416.307875140687</v>
      </c>
      <c r="E498" s="115">
        <f t="shared" si="170"/>
        <v>1</v>
      </c>
      <c r="F498" s="115">
        <f t="shared" si="171"/>
        <v>1</v>
      </c>
      <c r="G498" s="115">
        <f t="shared" si="172"/>
        <v>12729.378897769431</v>
      </c>
      <c r="H498" s="115">
        <f t="shared" si="173"/>
        <v>1</v>
      </c>
      <c r="I498" s="115">
        <f t="shared" si="174"/>
        <v>1</v>
      </c>
      <c r="J498" s="115">
        <f t="shared" si="175"/>
        <v>1.1695862059792574E-4</v>
      </c>
      <c r="K498" s="115">
        <f t="shared" si="176"/>
        <v>0</v>
      </c>
      <c r="L498" s="115">
        <f t="shared" si="177"/>
        <v>0</v>
      </c>
      <c r="M498" s="111"/>
      <c r="N498" s="123">
        <f t="shared" si="165"/>
        <v>522.61259056358733</v>
      </c>
      <c r="O498" s="115">
        <f t="shared" si="178"/>
        <v>1278667.3320293319</v>
      </c>
      <c r="P498" s="115">
        <f t="shared" si="179"/>
        <v>1</v>
      </c>
      <c r="Q498" s="115">
        <f t="shared" si="180"/>
        <v>1</v>
      </c>
      <c r="R498" s="115">
        <f t="shared" si="181"/>
        <v>1131717.9331057963</v>
      </c>
      <c r="S498" s="115">
        <f t="shared" si="182"/>
        <v>423953.20701498102</v>
      </c>
      <c r="T498" s="115">
        <f t="shared" si="183"/>
        <v>1208520.501212761</v>
      </c>
      <c r="U498" s="115">
        <f t="shared" si="184"/>
        <v>1</v>
      </c>
      <c r="V498" s="115">
        <f t="shared" si="185"/>
        <v>0</v>
      </c>
      <c r="W498" s="115">
        <f t="shared" si="186"/>
        <v>1</v>
      </c>
      <c r="X498" s="115">
        <f t="shared" si="187"/>
        <v>1</v>
      </c>
      <c r="Y498" s="115">
        <f t="shared" si="188"/>
        <v>0</v>
      </c>
      <c r="Z498" s="115">
        <f t="shared" si="189"/>
        <v>1</v>
      </c>
      <c r="AA498" s="115">
        <f t="shared" si="166"/>
        <v>6.0042384672664322E-4</v>
      </c>
      <c r="AB498" s="115">
        <f t="shared" si="190"/>
        <v>0</v>
      </c>
      <c r="AC498" s="115">
        <f t="shared" si="191"/>
        <v>0</v>
      </c>
    </row>
    <row r="499" spans="2:29" s="105" customFormat="1">
      <c r="B499" s="106">
        <f t="shared" si="167"/>
        <v>1.9399999999999407</v>
      </c>
      <c r="C499" s="115">
        <f t="shared" si="168"/>
        <v>87.096358995596233</v>
      </c>
      <c r="D499" s="115">
        <f t="shared" si="169"/>
        <v>12197.872347049091</v>
      </c>
      <c r="E499" s="115">
        <f t="shared" si="170"/>
        <v>1</v>
      </c>
      <c r="F499" s="115">
        <f t="shared" si="171"/>
        <v>1</v>
      </c>
      <c r="G499" s="115">
        <f t="shared" si="172"/>
        <v>12523.10105840371</v>
      </c>
      <c r="H499" s="115">
        <f t="shared" si="173"/>
        <v>1</v>
      </c>
      <c r="I499" s="115">
        <f t="shared" si="174"/>
        <v>1</v>
      </c>
      <c r="J499" s="115">
        <f t="shared" si="175"/>
        <v>1.3059463964187112E-4</v>
      </c>
      <c r="K499" s="115">
        <f t="shared" si="176"/>
        <v>0</v>
      </c>
      <c r="L499" s="115">
        <f t="shared" si="177"/>
        <v>0</v>
      </c>
      <c r="M499" s="111"/>
      <c r="N499" s="123">
        <f t="shared" si="165"/>
        <v>547.24256314996887</v>
      </c>
      <c r="O499" s="115">
        <f t="shared" si="178"/>
        <v>1291737.4623373218</v>
      </c>
      <c r="P499" s="115">
        <f t="shared" si="179"/>
        <v>1</v>
      </c>
      <c r="Q499" s="115">
        <f t="shared" si="180"/>
        <v>1</v>
      </c>
      <c r="R499" s="115">
        <f t="shared" si="181"/>
        <v>1144456.0710038079</v>
      </c>
      <c r="S499" s="115">
        <f t="shared" si="182"/>
        <v>428519.99371314945</v>
      </c>
      <c r="T499" s="115">
        <f t="shared" si="183"/>
        <v>1222051.1787439145</v>
      </c>
      <c r="U499" s="115">
        <f t="shared" si="184"/>
        <v>1</v>
      </c>
      <c r="V499" s="115">
        <f t="shared" si="185"/>
        <v>0</v>
      </c>
      <c r="W499" s="115">
        <f t="shared" si="186"/>
        <v>1</v>
      </c>
      <c r="X499" s="115">
        <f t="shared" si="187"/>
        <v>1</v>
      </c>
      <c r="Y499" s="115">
        <f t="shared" si="188"/>
        <v>0</v>
      </c>
      <c r="Z499" s="115">
        <f t="shared" si="189"/>
        <v>1</v>
      </c>
      <c r="AA499" s="115">
        <f t="shared" si="166"/>
        <v>5.8008051425046704E-4</v>
      </c>
      <c r="AB499" s="115">
        <f t="shared" si="190"/>
        <v>0</v>
      </c>
      <c r="AC499" s="115">
        <f t="shared" si="191"/>
        <v>0</v>
      </c>
    </row>
    <row r="500" spans="2:29" s="105" customFormat="1">
      <c r="B500" s="106">
        <f t="shared" si="167"/>
        <v>1.9599999999999407</v>
      </c>
      <c r="C500" s="115">
        <f t="shared" si="168"/>
        <v>91.201083935578581</v>
      </c>
      <c r="D500" s="115">
        <f t="shared" si="169"/>
        <v>11984.316284900728</v>
      </c>
      <c r="E500" s="115">
        <f t="shared" si="170"/>
        <v>1</v>
      </c>
      <c r="F500" s="115">
        <f t="shared" si="171"/>
        <v>1</v>
      </c>
      <c r="G500" s="115">
        <f t="shared" si="172"/>
        <v>12315.92570314465</v>
      </c>
      <c r="H500" s="115">
        <f t="shared" si="173"/>
        <v>1</v>
      </c>
      <c r="I500" s="115">
        <f t="shared" si="174"/>
        <v>1</v>
      </c>
      <c r="J500" s="115">
        <f t="shared" si="175"/>
        <v>1.4051252944466178E-4</v>
      </c>
      <c r="K500" s="115">
        <f t="shared" si="176"/>
        <v>0</v>
      </c>
      <c r="L500" s="115">
        <f t="shared" si="177"/>
        <v>0</v>
      </c>
      <c r="M500" s="111"/>
      <c r="N500" s="123">
        <f t="shared" ref="N500:N563" si="192">2*PI()*C500</f>
        <v>573.03331058287949</v>
      </c>
      <c r="O500" s="115">
        <f t="shared" si="178"/>
        <v>1304833.6631290973</v>
      </c>
      <c r="P500" s="115">
        <f t="shared" si="179"/>
        <v>1</v>
      </c>
      <c r="Q500" s="115">
        <f t="shared" si="180"/>
        <v>1</v>
      </c>
      <c r="R500" s="115">
        <f t="shared" si="181"/>
        <v>1157632.1366490377</v>
      </c>
      <c r="S500" s="115">
        <f t="shared" si="182"/>
        <v>433073.15505041694</v>
      </c>
      <c r="T500" s="115">
        <f t="shared" si="183"/>
        <v>1235987.2658842157</v>
      </c>
      <c r="U500" s="115">
        <f t="shared" si="184"/>
        <v>1</v>
      </c>
      <c r="V500" s="115">
        <f t="shared" si="185"/>
        <v>0</v>
      </c>
      <c r="W500" s="115">
        <f t="shared" si="186"/>
        <v>1</v>
      </c>
      <c r="X500" s="115">
        <f t="shared" si="187"/>
        <v>1</v>
      </c>
      <c r="Y500" s="115">
        <f t="shared" si="188"/>
        <v>0</v>
      </c>
      <c r="Z500" s="115">
        <f t="shared" si="189"/>
        <v>1</v>
      </c>
      <c r="AA500" s="115">
        <f t="shared" ref="AA500:AA563" si="193">(LOG10(O500)-LOG10(T500))^2</f>
        <v>5.5418603133370768E-4</v>
      </c>
      <c r="AB500" s="115">
        <f t="shared" si="190"/>
        <v>0</v>
      </c>
      <c r="AC500" s="115">
        <f t="shared" si="191"/>
        <v>0</v>
      </c>
    </row>
    <row r="501" spans="2:29" s="105" customFormat="1">
      <c r="B501" s="106">
        <f t="shared" ref="B501:B564" si="194">B500+0.02</f>
        <v>1.9799999999999407</v>
      </c>
      <c r="C501" s="115">
        <f t="shared" ref="C501:C564" si="195">10^B501</f>
        <v>95.499258602130595</v>
      </c>
      <c r="D501" s="115">
        <f t="shared" ref="D501:D564" si="196">IF(AND($D$12&lt;&gt;"",$E$12&lt;&gt;"",$F$12&lt;&gt;"",$G$12&lt;&gt;""),10^($D$12+$E$12/(1+EXP($F$12+$G$12*LOG10($C501)))),1)</f>
        <v>11775.522882201476</v>
      </c>
      <c r="E501" s="115">
        <f t="shared" ref="E501:E564" si="197">IF(AND($D$13&lt;&gt;"",$E$13&lt;&gt;"",$F$13&lt;&gt;"",$G$13&lt;&gt;""),10^($D$13+$E$13/(1+EXP($F$13+$G$13*LOG10($C501)))),1)</f>
        <v>1</v>
      </c>
      <c r="F501" s="115">
        <f t="shared" ref="F501:F564" si="198">IF(AND($D$14&lt;&gt;"",$E$14&lt;&gt;"",$F$14&lt;&gt;"",$G$14&lt;&gt;""),10^($D$14+$E$14/(1+EXP($F$14+$G$14*LOG10($C501)))),1)</f>
        <v>1</v>
      </c>
      <c r="G501" s="115">
        <f t="shared" ref="G501:G564" si="199">IF(OR($C$28="",$C$28=0),1,$C$28+$C$29*EXP(-C501/$F$29)+$C$30*EXP(-C501/$F$30)+$C$31*EXP(-C501/$F$31)+$C$32*EXP(-C501/$F$32)+$C$33*EXP(-C501/$F$33)+$C$34*EXP(-C501/$F$34)+$C$35*EXP(-C501/$F$35)+$C$36*EXP(-C501/$F$36)+$C$37*EXP(-C501/$F$37)+$C$38*EXP(-C501/$F$38)+$C$39*EXP(-C501/$F$39)+$C$40*EXP(-C501/$F$40)+$C$41*EXP(-C501/$F$41)+$C$42*EXP(-C501/$F$42))</f>
        <v>12107.954120501592</v>
      </c>
      <c r="H501" s="115">
        <f t="shared" ref="H501:H564" si="200">IF(OR($D$28="",$D$28=0),1,$D$28+$D$29*EXP(-C501/$F$29)+$D$30*EXP(-C501/$F$30)+$D$31*EXP(-C501/$F$31)+$D$32*EXP(-C501/$F$32)+$D$33*EXP(-C501/$F$33)+$D$34*EXP(-C501/$F$34)+$D$35*EXP(-C501/$F$35)+$D$36*EXP(-C501/$F$36)+$D$37*EXP(-C501/$F$37)+$D$38*EXP(-C501/$F$38)+$D$39*EXP(-C501/$F$39)+$D$40*EXP(-C501/$F$40)+$D$41*EXP(-C501/$F$41)+$D$42*EXP(-C501/$F$42))</f>
        <v>1</v>
      </c>
      <c r="I501" s="115">
        <f t="shared" ref="I501:I564" si="201">IF(OR($E$28="",$E$28=0),1,$E$28+$E$29*EXP(-C501/$F$29)+$E$30*EXP(-C501/$F$30)+$E$31*EXP(-C501/$F$31)+$E$32*EXP(-C501/$F$32)+$E$33*EXP(-C501/$F$33)+$E$34*EXP(-C501/$F$34)+$E$35*EXP(-C501/$F$35)+$E$36*EXP(-C501/$F$36)+$E$37*EXP(-C501/$F$37)+$E$38*EXP(-C501/$F$38)+$E$39*EXP(-C501/$F$39)+$E$40*EXP(-C501/$F$40)+$E$41*EXP(-C501/$F$41)+$E$42*EXP(-C501/$F$42))</f>
        <v>1</v>
      </c>
      <c r="J501" s="115">
        <f t="shared" ref="J501:J564" si="202">(LOG10(D501)-LOG10(G501))^2</f>
        <v>1.4618178491577279E-4</v>
      </c>
      <c r="K501" s="115">
        <f t="shared" ref="K501:K564" si="203">(LOG10(E501)-LOG10(H501))^2</f>
        <v>0</v>
      </c>
      <c r="L501" s="115">
        <f t="shared" ref="L501:L564" si="204">(LOG10(F501)-LOG10(I501))^2</f>
        <v>0</v>
      </c>
      <c r="M501" s="111"/>
      <c r="N501" s="123">
        <f t="shared" si="192"/>
        <v>600.03953849545064</v>
      </c>
      <c r="O501" s="115">
        <f t="shared" ref="O501:O564" si="205">IF(AND($L$12&lt;&gt;"",$M$12&lt;&gt;"",$N$12&lt;&gt;"",$O$12&lt;&gt;""),10^($L$12+$M$12/(1+EXP($N$12+$O$12*LOG10($C501)))),1)</f>
        <v>1317954.5380103972</v>
      </c>
      <c r="P501" s="115">
        <f t="shared" ref="P501:P564" si="206">IF(AND($L$13&lt;&gt;"",$M$13&lt;&gt;"",$N$13&lt;&gt;"",$O$13&lt;&gt;""),10^($L$13+$M$13/(1+EXP($N$13+$O$13*LOG10($C501)))),1)</f>
        <v>1</v>
      </c>
      <c r="Q501" s="115">
        <f t="shared" ref="Q501:Q564" si="207">IF(AND($L$14&lt;&gt;"",$M$14&lt;&gt;"",$N$14&lt;&gt;"",$O$14&lt;&gt;""),10^($L$14+$M$14/(1+EXP($N$14+$O$14*LOG10($C501)))),1)</f>
        <v>1</v>
      </c>
      <c r="R501" s="115">
        <f t="shared" ref="R501:R564" si="208">IF(OR($C$28="",$C$28=0),1,$C$28+($N501^2*$F$29^2*$C$29)/($N501^2*$F$29^2+1)+($N501^2*$F$30^2*$C$30)/($N501^2*$F$30^2+1)+($N501^2*$F$31^2*$C$31)/($N501^2*$F$31^2+1)+($N501^2*$F$32^2*$C$32)/($N501^2*$F$32^2+1)+($N501^2*$F$33^2*$C$33)/($N501^2*$F$33^2+1)+($N501^2*$F$34^2*$C$34)/($N501^2*$F$34^2+1)+($N501^2*$F$35^2*$C$35)/($N501^2*$F$35^2+1)+($N501^2*$F$36^2*$C$36)/($N501^2*$F$36^2+1)+($N501^2*$F$37^2*$C$37)/($N501^2*$F$37^2+1)+($N501^2*$F$38^2*$C$38)/($N501^2*$F$38^2+1)+($N501^2*$F$39^2*$C$39)/($N501^2*$F$39^2+1)+($N501^2*$F$40^2*$C$40)/($N501^2*$F$40^2+1)+($N501^2*$F$41^2*$C$41)/($N501^2*$F$41^2+1)+($N501^2*$F$42^2*$C$42)/($N501^2*$F$42^2+1))</f>
        <v>1171249.2738385</v>
      </c>
      <c r="S501" s="115">
        <f t="shared" ref="S501:S564" si="209">IF(OR($C$28="",$C$28=0),0,($N501*$F$29*$C$29)/($N501^2*$F$29^2+1)+($N501*$F$30*$C$30)/($N501^2*$F$30^2+1)+($N501*$F$31*$C$31)/($N501^2*$F$31^2+1)+($N501*$F$32*$C$32)/($N501^2*$F$32^2+1)+($N501*$F$33*$C$33)/($N501^2*$F$33^2+1)+($N501*$F$34*$C$34)/($N501^2*$F$34^2+1)+($N501*$F$35*$C$35)/($N501^2*$F$35^2+1)+($N501*$F$36*$C$36)/($N501^2*$F$36^2+1)+($N501*$F$37*$C$37)/($N501^2*$F$37^2+1)+($N501*$F$38*$C$38)/($N501^2*$F$38^2+1)+($N501*$F$39*$C$39)/($N501^2*$F$39^2+1)+($N501*$F$40*$C$40)/($N501^2*$F$40^2+1)+($N501*$F$41*$C$41)/($N501^2*$F$41^2+1)+($N501*$F$42*$C$42)/($N501^2*$F$42^2+1))</f>
        <v>437563.19806705712</v>
      </c>
      <c r="T501" s="115">
        <f t="shared" ref="T501:T564" si="210">SQRT(R501^2+S501^2)</f>
        <v>1250314.5259373276</v>
      </c>
      <c r="U501" s="115">
        <f t="shared" ref="U501:U564" si="211">IF(OR($D$28="",$D$28=0),1,$D$28+($N501^2*$F$29^2*$D$29)/($N501^2*$F$29^2+1)+($N501^2*$F$30^2*$D$30)/($N501^2*$F$30^2+1)+($N501^2*$F$31^2*$D$31)/($N501^2*$F$31^2+1)+($N501^2*$F$32^2*$D$32)/($N501^2*$F$32^2+1)+($N501^2*$F$33^2*$D$33)/($N501^2*$F$33^2+1)+($N501^2*$F$34^2*$D$34)/($N501^2*$F$34^2+1)+($N501^2*$F$35^2*$D$35)/($N501^2*$F$35^2+1)+($N501^2*$F$36^2*$D$36)/($N501^2*$F$36^2+1)+($N501^2*$F$37^2*$D$37)/($N501^2*$F$37^2+1)+($N501^2*$F$38^2*$D$38)/($N501^2*$F$38^2+1)+($N501^2*$F$39^2*$D$39)/($N501^2*$F$39^2+1)+($N501^2*$F$40^2*$D$40)/($N501^2*$F$40^2+1)+($N501^2*$F$41^2*$D$41)/($N501^2*$F$41^2+1)+($N501^2*$F$42^2*$D$42)/($N501^2*$F$42^2+1))</f>
        <v>1</v>
      </c>
      <c r="V501" s="115">
        <f t="shared" ref="V501:V564" si="212">IF(OR($D$28="",$D$28=0),0,($N501*$F$29*$D$29)/($N501^2*$F$29^2+1)+($N501*$F$30*$D$30)/($N501^2*$F$30^2+1)+($N501*$F$31*$D$31)/($N501^2*$F$31^2+1)+($N501*$F$32*$D$32)/($N501^2*$F$32^2+1)+($N501*$F$33*$D$33)/($N501^2*$F$33^2+1)+($N501*$F$34*$D$34)/($N501^2*$F$34^2+1)+($N501*$F$35*$D$35)/($N501^2*$F$35^2+1)+($N501*$F$36*$D$36)/($N501^2*$F$36^2+1)+($N501*$F$37*$D$37)/($N501^2*$F$37^2+1)+($N501*$F$38*$D$38)/($N501^2*$F$38^2+1)+($N501*$F$39*$D$39)/($N501^2*$F$39^2+1)+($N501*$F$40*$D$40)/($N501^2*$F$40^2+1)+($N501*$F$41*$D$41)/($N501^2*$F$41^2+1)+($N501*$F$42*$D$42)/($N501^2*$F$42^2+1))</f>
        <v>0</v>
      </c>
      <c r="W501" s="115">
        <f t="shared" ref="W501:W564" si="213">SQRT(U501^2+V501^2)</f>
        <v>1</v>
      </c>
      <c r="X501" s="115">
        <f t="shared" ref="X501:X564" si="214">IF(OR($E$28="",$E$28=0),1,$E$28+($N501^2*$F$29^2*$E$29)/($N501^2*$F$29^2+1)+($N501^2*$F$30^2*$E$30)/($N501^2*$F$30^2+1)+($N501^2*$F$31^2*$E$31)/($N501^2*$F$31^2+1)+($N501^2*$F$32^2*$E$32)/($N501^2*$F$32^2+1)+($N501^2*$F$33^2*$E$33)/($N501^2*$F$33^2+1)+($N501^2*$F$34^2*$E$34)/($N501^2*$F$34^2+1)+($N501^2*$F$35^2*$E$35)/($N501^2*$F$35^2+1)+($N501^2*$F$36^2*$E$36)/($N501^2*$F$36^2+1)+($N501^2*$F$37^2*$E$37)/($N501^2*$F$37^2+1)+($N501^2*$F$38^2*$E$38)/($N501^2*$F$38^2+1)+($N501^2*$F$39^2*$E$39)/($N501^2*$F$39^2+1)+($N501^2*$F$40^2*$E$40)/($N501^2*$F$40^2+1)+($N501^2*$F$41^2*$E$41)/($N501^2*$F$41^2+1)+($N501^2*$F$42^2*$E$42)/($N501^2*$F$42^2+1))</f>
        <v>1</v>
      </c>
      <c r="Y501" s="115">
        <f t="shared" ref="Y501:Y564" si="215">IF(OR($E$28="",$E$28=0),0,($N501*$F$29*$E$29)/($N501^2*$F$29^2+1)+($N501*$F$30*$E$30)/($N501^2*$F$30^2+1)+($N501*$F$31*$E$31)/($N501^2*$F$31^2+1)+($N501*$F$32*$E$32)/($N501^2*$F$32^2+1)+($N501*$F$33*$E$33)/($N501^2*$F$33^2+1)+($N501*$F$34*$E$34)/($N501^2*$F$34^2+1)+($N501*$F$35*$E$35)/($N501^2*$F$35^2+1)+($N501*$F$36*$E$36)/($N501^2*$F$36^2+1)+($N501*$F$37*$E$37)/($N501^2*$F$37^2+1)+($N501*$F$38*$E$38)/($N501^2*$F$38^2+1)+($N501*$F$39*$E$39)/($N501^2*$F$39^2+1)+($N501*$F$40*$E$40)/($N501^2*$F$40^2+1)+($N501*$F$41*$E$41)/($N501^2*$F$41^2+1)+($N501*$F$42*$E$42)/($N501^2*$F$42^2+1))</f>
        <v>0</v>
      </c>
      <c r="Z501" s="115">
        <f t="shared" ref="Z501:Z564" si="216">SQRT(X501^2+Y501^2)</f>
        <v>1</v>
      </c>
      <c r="AA501" s="115">
        <f t="shared" si="193"/>
        <v>5.2354716460943911E-4</v>
      </c>
      <c r="AB501" s="115">
        <f t="shared" ref="AB501:AB564" si="217">(LOG10(P501)-LOG10(W501))^2</f>
        <v>0</v>
      </c>
      <c r="AC501" s="115">
        <f t="shared" ref="AC501:AC564" si="218">(LOG10(Q501)-LOG10(Z501))^2</f>
        <v>0</v>
      </c>
    </row>
    <row r="502" spans="2:29" s="105" customFormat="1">
      <c r="B502" s="106">
        <f t="shared" si="194"/>
        <v>1.9999999999999407</v>
      </c>
      <c r="C502" s="115">
        <f t="shared" si="195"/>
        <v>99.999999999986372</v>
      </c>
      <c r="D502" s="115">
        <f t="shared" si="196"/>
        <v>11571.378150698432</v>
      </c>
      <c r="E502" s="115">
        <f t="shared" si="197"/>
        <v>1</v>
      </c>
      <c r="F502" s="115">
        <f t="shared" si="198"/>
        <v>1</v>
      </c>
      <c r="G502" s="115">
        <f t="shared" si="199"/>
        <v>11899.360699667515</v>
      </c>
      <c r="H502" s="115">
        <f t="shared" si="200"/>
        <v>1</v>
      </c>
      <c r="I502" s="115">
        <f t="shared" si="201"/>
        <v>1</v>
      </c>
      <c r="J502" s="115">
        <f t="shared" si="202"/>
        <v>1.4734422125278835E-4</v>
      </c>
      <c r="K502" s="115">
        <f t="shared" si="203"/>
        <v>0</v>
      </c>
      <c r="L502" s="115">
        <f t="shared" si="204"/>
        <v>0</v>
      </c>
      <c r="M502" s="111"/>
      <c r="N502" s="123">
        <f t="shared" si="192"/>
        <v>628.31853071787305</v>
      </c>
      <c r="O502" s="115">
        <f t="shared" si="205"/>
        <v>1331098.6906107664</v>
      </c>
      <c r="P502" s="115">
        <f t="shared" si="206"/>
        <v>1</v>
      </c>
      <c r="Q502" s="115">
        <f t="shared" si="207"/>
        <v>1</v>
      </c>
      <c r="R502" s="115">
        <f t="shared" si="208"/>
        <v>1185304.364419068</v>
      </c>
      <c r="S502" s="115">
        <f t="shared" si="209"/>
        <v>441939.6180627477</v>
      </c>
      <c r="T502" s="115">
        <f t="shared" si="210"/>
        <v>1265012.6727919914</v>
      </c>
      <c r="U502" s="115">
        <f t="shared" si="211"/>
        <v>1</v>
      </c>
      <c r="V502" s="115">
        <f t="shared" si="212"/>
        <v>0</v>
      </c>
      <c r="W502" s="115">
        <f t="shared" si="213"/>
        <v>1</v>
      </c>
      <c r="X502" s="115">
        <f t="shared" si="214"/>
        <v>1</v>
      </c>
      <c r="Y502" s="115">
        <f t="shared" si="215"/>
        <v>0</v>
      </c>
      <c r="Z502" s="115">
        <f t="shared" si="216"/>
        <v>1</v>
      </c>
      <c r="AA502" s="115">
        <f t="shared" si="193"/>
        <v>4.8909003101075144E-4</v>
      </c>
      <c r="AB502" s="115">
        <f t="shared" si="217"/>
        <v>0</v>
      </c>
      <c r="AC502" s="115">
        <f t="shared" si="218"/>
        <v>0</v>
      </c>
    </row>
    <row r="503" spans="2:29" s="105" customFormat="1">
      <c r="B503" s="106">
        <f t="shared" si="194"/>
        <v>2.0199999999999405</v>
      </c>
      <c r="C503" s="115">
        <f t="shared" si="195"/>
        <v>104.71285480507565</v>
      </c>
      <c r="D503" s="115">
        <f t="shared" si="196"/>
        <v>11371.770856957222</v>
      </c>
      <c r="E503" s="115">
        <f t="shared" si="197"/>
        <v>1</v>
      </c>
      <c r="F503" s="115">
        <f t="shared" si="198"/>
        <v>1</v>
      </c>
      <c r="G503" s="115">
        <f t="shared" si="199"/>
        <v>11690.382544138085</v>
      </c>
      <c r="H503" s="115">
        <f t="shared" si="200"/>
        <v>1</v>
      </c>
      <c r="I503" s="115">
        <f t="shared" si="201"/>
        <v>1</v>
      </c>
      <c r="J503" s="115">
        <f t="shared" si="202"/>
        <v>1.4401494762835156E-4</v>
      </c>
      <c r="K503" s="115">
        <f t="shared" si="203"/>
        <v>0</v>
      </c>
      <c r="L503" s="115">
        <f t="shared" si="204"/>
        <v>0</v>
      </c>
      <c r="M503" s="111"/>
      <c r="N503" s="123">
        <f t="shared" si="192"/>
        <v>657.93027078408068</v>
      </c>
      <c r="O503" s="115">
        <f t="shared" si="205"/>
        <v>1344264.725122249</v>
      </c>
      <c r="P503" s="115">
        <f t="shared" si="206"/>
        <v>1</v>
      </c>
      <c r="Q503" s="115">
        <f t="shared" si="207"/>
        <v>1</v>
      </c>
      <c r="R503" s="115">
        <f t="shared" si="208"/>
        <v>1199787.7595734817</v>
      </c>
      <c r="S503" s="115">
        <f t="shared" si="209"/>
        <v>446151.72406839399</v>
      </c>
      <c r="T503" s="115">
        <f t="shared" si="210"/>
        <v>1280055.4788412708</v>
      </c>
      <c r="U503" s="115">
        <f t="shared" si="211"/>
        <v>1</v>
      </c>
      <c r="V503" s="115">
        <f t="shared" si="212"/>
        <v>0</v>
      </c>
      <c r="W503" s="115">
        <f t="shared" si="213"/>
        <v>1</v>
      </c>
      <c r="X503" s="115">
        <f t="shared" si="214"/>
        <v>1</v>
      </c>
      <c r="Y503" s="115">
        <f t="shared" si="215"/>
        <v>0</v>
      </c>
      <c r="Z503" s="115">
        <f t="shared" si="216"/>
        <v>1</v>
      </c>
      <c r="AA503" s="115">
        <f t="shared" si="193"/>
        <v>4.5181794639929213E-4</v>
      </c>
      <c r="AB503" s="115">
        <f t="shared" si="217"/>
        <v>0</v>
      </c>
      <c r="AC503" s="115">
        <f t="shared" si="218"/>
        <v>0</v>
      </c>
    </row>
    <row r="504" spans="2:29" s="105" customFormat="1">
      <c r="B504" s="106">
        <f t="shared" si="194"/>
        <v>2.0399999999999405</v>
      </c>
      <c r="C504" s="115">
        <f t="shared" si="195"/>
        <v>109.64781961430351</v>
      </c>
      <c r="D504" s="115">
        <f t="shared" si="196"/>
        <v>11176.592460068403</v>
      </c>
      <c r="E504" s="115">
        <f t="shared" si="197"/>
        <v>1</v>
      </c>
      <c r="F504" s="115">
        <f t="shared" si="198"/>
        <v>1</v>
      </c>
      <c r="G504" s="115">
        <f t="shared" si="199"/>
        <v>11481.309516037101</v>
      </c>
      <c r="H504" s="115">
        <f t="shared" si="200"/>
        <v>1</v>
      </c>
      <c r="I504" s="115">
        <f t="shared" si="201"/>
        <v>1</v>
      </c>
      <c r="J504" s="115">
        <f t="shared" si="202"/>
        <v>1.3646935031693281E-4</v>
      </c>
      <c r="K504" s="115">
        <f t="shared" si="203"/>
        <v>0</v>
      </c>
      <c r="L504" s="115">
        <f t="shared" si="204"/>
        <v>0</v>
      </c>
      <c r="M504" s="111"/>
      <c r="N504" s="123">
        <f t="shared" si="192"/>
        <v>688.9375691648695</v>
      </c>
      <c r="O504" s="115">
        <f t="shared" si="205"/>
        <v>1357451.2468320206</v>
      </c>
      <c r="P504" s="115">
        <f t="shared" si="206"/>
        <v>1</v>
      </c>
      <c r="Q504" s="115">
        <f t="shared" si="207"/>
        <v>1</v>
      </c>
      <c r="R504" s="115">
        <f t="shared" si="208"/>
        <v>1214683.1280820824</v>
      </c>
      <c r="S504" s="115">
        <f t="shared" si="209"/>
        <v>450149.53716929862</v>
      </c>
      <c r="T504" s="115">
        <f t="shared" si="210"/>
        <v>1295411.018735369</v>
      </c>
      <c r="U504" s="115">
        <f t="shared" si="211"/>
        <v>1</v>
      </c>
      <c r="V504" s="115">
        <f t="shared" si="212"/>
        <v>0</v>
      </c>
      <c r="W504" s="115">
        <f t="shared" si="213"/>
        <v>1</v>
      </c>
      <c r="X504" s="115">
        <f t="shared" si="214"/>
        <v>1</v>
      </c>
      <c r="Y504" s="115">
        <f t="shared" si="215"/>
        <v>0</v>
      </c>
      <c r="Z504" s="115">
        <f t="shared" si="216"/>
        <v>1</v>
      </c>
      <c r="AA504" s="115">
        <f t="shared" si="193"/>
        <v>4.1276642668702134E-4</v>
      </c>
      <c r="AB504" s="115">
        <f t="shared" si="217"/>
        <v>0</v>
      </c>
      <c r="AC504" s="115">
        <f t="shared" si="218"/>
        <v>0</v>
      </c>
    </row>
    <row r="505" spans="2:29" s="105" customFormat="1">
      <c r="B505" s="106">
        <f t="shared" si="194"/>
        <v>2.0599999999999405</v>
      </c>
      <c r="C505" s="115">
        <f t="shared" si="195"/>
        <v>114.81536214967265</v>
      </c>
      <c r="D505" s="115">
        <f t="shared" si="196"/>
        <v>10985.737050478123</v>
      </c>
      <c r="E505" s="115">
        <f t="shared" si="197"/>
        <v>1</v>
      </c>
      <c r="F505" s="115">
        <f t="shared" si="198"/>
        <v>1</v>
      </c>
      <c r="G505" s="115">
        <f t="shared" si="199"/>
        <v>11272.474892436787</v>
      </c>
      <c r="H505" s="115">
        <f t="shared" si="200"/>
        <v>1</v>
      </c>
      <c r="I505" s="115">
        <f t="shared" si="201"/>
        <v>1</v>
      </c>
      <c r="J505" s="115">
        <f t="shared" si="202"/>
        <v>1.2521782154473443E-4</v>
      </c>
      <c r="K505" s="115">
        <f t="shared" si="203"/>
        <v>0</v>
      </c>
      <c r="L505" s="115">
        <f t="shared" si="204"/>
        <v>0</v>
      </c>
      <c r="M505" s="111"/>
      <c r="N505" s="123">
        <f t="shared" si="192"/>
        <v>721.40619649732639</v>
      </c>
      <c r="O505" s="115">
        <f t="shared" si="205"/>
        <v>1370656.8626485921</v>
      </c>
      <c r="P505" s="115">
        <f t="shared" si="206"/>
        <v>1</v>
      </c>
      <c r="Q505" s="115">
        <f t="shared" si="207"/>
        <v>1</v>
      </c>
      <c r="R505" s="115">
        <f t="shared" si="208"/>
        <v>1229967.4413498295</v>
      </c>
      <c r="S505" s="115">
        <f t="shared" si="209"/>
        <v>453884.74323647161</v>
      </c>
      <c r="T505" s="115">
        <f t="shared" si="210"/>
        <v>1311042.0538348434</v>
      </c>
      <c r="U505" s="115">
        <f t="shared" si="211"/>
        <v>1</v>
      </c>
      <c r="V505" s="115">
        <f t="shared" si="212"/>
        <v>0</v>
      </c>
      <c r="W505" s="115">
        <f t="shared" si="213"/>
        <v>1</v>
      </c>
      <c r="X505" s="115">
        <f t="shared" si="214"/>
        <v>1</v>
      </c>
      <c r="Y505" s="115">
        <f t="shared" si="215"/>
        <v>0</v>
      </c>
      <c r="Z505" s="115">
        <f t="shared" si="216"/>
        <v>1</v>
      </c>
      <c r="AA505" s="115">
        <f t="shared" si="193"/>
        <v>3.7295806531269032E-4</v>
      </c>
      <c r="AB505" s="115">
        <f t="shared" si="217"/>
        <v>0</v>
      </c>
      <c r="AC505" s="115">
        <f t="shared" si="218"/>
        <v>0</v>
      </c>
    </row>
    <row r="506" spans="2:29" s="105" customFormat="1">
      <c r="B506" s="106">
        <f t="shared" si="194"/>
        <v>2.0799999999999406</v>
      </c>
      <c r="C506" s="115">
        <f t="shared" si="195"/>
        <v>120.22644346172491</v>
      </c>
      <c r="D506" s="115">
        <f t="shared" si="196"/>
        <v>10799.101289937587</v>
      </c>
      <c r="E506" s="115">
        <f t="shared" si="197"/>
        <v>1</v>
      </c>
      <c r="F506" s="115">
        <f t="shared" si="198"/>
        <v>1</v>
      </c>
      <c r="G506" s="115">
        <f t="shared" si="199"/>
        <v>11064.246723972134</v>
      </c>
      <c r="H506" s="115">
        <f t="shared" si="200"/>
        <v>1</v>
      </c>
      <c r="I506" s="115">
        <f t="shared" si="201"/>
        <v>1</v>
      </c>
      <c r="J506" s="115">
        <f t="shared" si="202"/>
        <v>1.1097014886814367E-4</v>
      </c>
      <c r="K506" s="115">
        <f t="shared" si="203"/>
        <v>0</v>
      </c>
      <c r="L506" s="115">
        <f t="shared" si="204"/>
        <v>0</v>
      </c>
      <c r="M506" s="111"/>
      <c r="N506" s="123">
        <f t="shared" si="192"/>
        <v>755.40502309316719</v>
      </c>
      <c r="O506" s="115">
        <f t="shared" si="205"/>
        <v>1383880.1816213413</v>
      </c>
      <c r="P506" s="115">
        <f t="shared" si="206"/>
        <v>1</v>
      </c>
      <c r="Q506" s="115">
        <f t="shared" si="207"/>
        <v>1</v>
      </c>
      <c r="R506" s="115">
        <f t="shared" si="208"/>
        <v>1245611.1116804057</v>
      </c>
      <c r="S506" s="115">
        <f t="shared" si="209"/>
        <v>457311.67616518162</v>
      </c>
      <c r="T506" s="115">
        <f t="shared" si="210"/>
        <v>1326906.5568828515</v>
      </c>
      <c r="U506" s="115">
        <f t="shared" si="211"/>
        <v>1</v>
      </c>
      <c r="V506" s="115">
        <f t="shared" si="212"/>
        <v>0</v>
      </c>
      <c r="W506" s="115">
        <f t="shared" si="213"/>
        <v>1</v>
      </c>
      <c r="X506" s="115">
        <f t="shared" si="214"/>
        <v>1</v>
      </c>
      <c r="Y506" s="115">
        <f t="shared" si="215"/>
        <v>0</v>
      </c>
      <c r="Z506" s="115">
        <f t="shared" si="216"/>
        <v>1</v>
      </c>
      <c r="AA506" s="115">
        <f t="shared" si="193"/>
        <v>3.3336003200429537E-4</v>
      </c>
      <c r="AB506" s="115">
        <f t="shared" si="217"/>
        <v>0</v>
      </c>
      <c r="AC506" s="115">
        <f t="shared" si="218"/>
        <v>0</v>
      </c>
    </row>
    <row r="507" spans="2:29" s="105" customFormat="1">
      <c r="B507" s="106">
        <f t="shared" si="194"/>
        <v>2.0999999999999406</v>
      </c>
      <c r="C507" s="115">
        <f t="shared" si="195"/>
        <v>125.89254117939954</v>
      </c>
      <c r="D507" s="115">
        <f t="shared" si="196"/>
        <v>10616.584352564762</v>
      </c>
      <c r="E507" s="115">
        <f t="shared" si="197"/>
        <v>1</v>
      </c>
      <c r="F507" s="115">
        <f t="shared" si="198"/>
        <v>1</v>
      </c>
      <c r="G507" s="115">
        <f t="shared" si="199"/>
        <v>10857.019907305948</v>
      </c>
      <c r="H507" s="115">
        <f t="shared" si="200"/>
        <v>1</v>
      </c>
      <c r="I507" s="115">
        <f t="shared" si="201"/>
        <v>1</v>
      </c>
      <c r="J507" s="115">
        <f t="shared" si="202"/>
        <v>9.4591563363131782E-5</v>
      </c>
      <c r="K507" s="115">
        <f t="shared" si="203"/>
        <v>0</v>
      </c>
      <c r="L507" s="115">
        <f t="shared" si="204"/>
        <v>0</v>
      </c>
      <c r="M507" s="111"/>
      <c r="N507" s="123">
        <f t="shared" si="192"/>
        <v>791.00616502190428</v>
      </c>
      <c r="O507" s="115">
        <f t="shared" si="205"/>
        <v>1397119.8154530381</v>
      </c>
      <c r="P507" s="115">
        <f t="shared" si="206"/>
        <v>1</v>
      </c>
      <c r="Q507" s="115">
        <f t="shared" si="207"/>
        <v>1</v>
      </c>
      <c r="R507" s="115">
        <f t="shared" si="208"/>
        <v>1261578.2954103365</v>
      </c>
      <c r="S507" s="115">
        <f t="shared" si="209"/>
        <v>460388.30292718171</v>
      </c>
      <c r="T507" s="115">
        <f t="shared" si="210"/>
        <v>1342958.3705099055</v>
      </c>
      <c r="U507" s="115">
        <f t="shared" si="211"/>
        <v>1</v>
      </c>
      <c r="V507" s="115">
        <f t="shared" si="212"/>
        <v>0</v>
      </c>
      <c r="W507" s="115">
        <f t="shared" si="213"/>
        <v>1</v>
      </c>
      <c r="X507" s="115">
        <f t="shared" si="214"/>
        <v>1</v>
      </c>
      <c r="Y507" s="115">
        <f t="shared" si="215"/>
        <v>0</v>
      </c>
      <c r="Z507" s="115">
        <f t="shared" si="216"/>
        <v>1</v>
      </c>
      <c r="AA507" s="115">
        <f t="shared" si="193"/>
        <v>2.9484673910320423E-4</v>
      </c>
      <c r="AB507" s="115">
        <f t="shared" si="217"/>
        <v>0</v>
      </c>
      <c r="AC507" s="115">
        <f t="shared" si="218"/>
        <v>0</v>
      </c>
    </row>
    <row r="508" spans="2:29" s="105" customFormat="1">
      <c r="B508" s="106">
        <f t="shared" si="194"/>
        <v>2.1199999999999406</v>
      </c>
      <c r="C508" s="115">
        <f t="shared" si="195"/>
        <v>131.82567385562271</v>
      </c>
      <c r="D508" s="115">
        <f t="shared" si="196"/>
        <v>10438.087867011696</v>
      </c>
      <c r="E508" s="115">
        <f t="shared" si="197"/>
        <v>1</v>
      </c>
      <c r="F508" s="115">
        <f t="shared" si="198"/>
        <v>1</v>
      </c>
      <c r="G508" s="115">
        <f t="shared" si="199"/>
        <v>10651.208921603589</v>
      </c>
      <c r="H508" s="115">
        <f t="shared" si="200"/>
        <v>1</v>
      </c>
      <c r="I508" s="115">
        <f t="shared" si="201"/>
        <v>1</v>
      </c>
      <c r="J508" s="115">
        <f t="shared" si="202"/>
        <v>7.7052493753236099E-5</v>
      </c>
      <c r="K508" s="115">
        <f t="shared" si="203"/>
        <v>0</v>
      </c>
      <c r="L508" s="115">
        <f t="shared" si="204"/>
        <v>0</v>
      </c>
      <c r="M508" s="111"/>
      <c r="N508" s="123">
        <f t="shared" si="192"/>
        <v>828.28513707869672</v>
      </c>
      <c r="O508" s="115">
        <f t="shared" si="205"/>
        <v>1410374.3790050435</v>
      </c>
      <c r="P508" s="115">
        <f t="shared" si="206"/>
        <v>1</v>
      </c>
      <c r="Q508" s="115">
        <f t="shared" si="207"/>
        <v>1</v>
      </c>
      <c r="R508" s="115">
        <f t="shared" si="208"/>
        <v>1277827.366230889</v>
      </c>
      <c r="S508" s="115">
        <f t="shared" si="209"/>
        <v>463077.17808878317</v>
      </c>
      <c r="T508" s="115">
        <f t="shared" si="210"/>
        <v>1359147.9870695616</v>
      </c>
      <c r="U508" s="115">
        <f t="shared" si="211"/>
        <v>1</v>
      </c>
      <c r="V508" s="115">
        <f t="shared" si="212"/>
        <v>0</v>
      </c>
      <c r="W508" s="115">
        <f t="shared" si="213"/>
        <v>1</v>
      </c>
      <c r="X508" s="115">
        <f t="shared" si="214"/>
        <v>1</v>
      </c>
      <c r="Y508" s="115">
        <f t="shared" si="215"/>
        <v>0</v>
      </c>
      <c r="Z508" s="115">
        <f t="shared" si="216"/>
        <v>1</v>
      </c>
      <c r="AA508" s="115">
        <f t="shared" si="193"/>
        <v>2.5816981573327345E-4</v>
      </c>
      <c r="AB508" s="115">
        <f t="shared" si="217"/>
        <v>0</v>
      </c>
      <c r="AC508" s="115">
        <f t="shared" si="218"/>
        <v>0</v>
      </c>
    </row>
    <row r="509" spans="2:29" s="105" customFormat="1">
      <c r="B509" s="106">
        <f t="shared" si="194"/>
        <v>2.1399999999999406</v>
      </c>
      <c r="C509" s="115">
        <f t="shared" si="195"/>
        <v>138.03842646026973</v>
      </c>
      <c r="D509" s="115">
        <f t="shared" si="196"/>
        <v>10263.515859728857</v>
      </c>
      <c r="E509" s="115">
        <f t="shared" si="197"/>
        <v>1</v>
      </c>
      <c r="F509" s="115">
        <f t="shared" si="198"/>
        <v>1</v>
      </c>
      <c r="G509" s="115">
        <f t="shared" si="199"/>
        <v>10447.241137744364</v>
      </c>
      <c r="H509" s="115">
        <f t="shared" si="200"/>
        <v>1</v>
      </c>
      <c r="I509" s="115">
        <f t="shared" si="201"/>
        <v>1</v>
      </c>
      <c r="J509" s="115">
        <f t="shared" si="202"/>
        <v>5.9374132803737216E-5</v>
      </c>
      <c r="K509" s="115">
        <f t="shared" si="203"/>
        <v>0</v>
      </c>
      <c r="L509" s="115">
        <f t="shared" si="204"/>
        <v>0</v>
      </c>
      <c r="M509" s="111"/>
      <c r="N509" s="123">
        <f t="shared" si="192"/>
        <v>867.32101296135659</v>
      </c>
      <c r="O509" s="115">
        <f t="shared" si="205"/>
        <v>1423642.4907949725</v>
      </c>
      <c r="P509" s="115">
        <f t="shared" si="206"/>
        <v>1</v>
      </c>
      <c r="Q509" s="115">
        <f t="shared" si="207"/>
        <v>1</v>
      </c>
      <c r="R509" s="115">
        <f t="shared" si="208"/>
        <v>1294311.556623243</v>
      </c>
      <c r="S509" s="115">
        <f t="shared" si="209"/>
        <v>465346.33337123139</v>
      </c>
      <c r="T509" s="115">
        <f t="shared" si="210"/>
        <v>1375423.4313805082</v>
      </c>
      <c r="U509" s="115">
        <f t="shared" si="211"/>
        <v>1</v>
      </c>
      <c r="V509" s="115">
        <f t="shared" si="212"/>
        <v>0</v>
      </c>
      <c r="W509" s="115">
        <f t="shared" si="213"/>
        <v>1</v>
      </c>
      <c r="X509" s="115">
        <f t="shared" si="214"/>
        <v>1</v>
      </c>
      <c r="Y509" s="115">
        <f t="shared" si="215"/>
        <v>0</v>
      </c>
      <c r="Z509" s="115">
        <f t="shared" si="216"/>
        <v>1</v>
      </c>
      <c r="AA509" s="115">
        <f t="shared" si="193"/>
        <v>2.239369517874641E-4</v>
      </c>
      <c r="AB509" s="115">
        <f t="shared" si="217"/>
        <v>0</v>
      </c>
      <c r="AC509" s="115">
        <f t="shared" si="218"/>
        <v>0</v>
      </c>
    </row>
    <row r="510" spans="2:29" s="105" customFormat="1">
      <c r="B510" s="106">
        <f t="shared" si="194"/>
        <v>2.1599999999999406</v>
      </c>
      <c r="C510" s="115">
        <f t="shared" si="195"/>
        <v>144.54397707457309</v>
      </c>
      <c r="D510" s="115">
        <f t="shared" si="196"/>
        <v>10092.774699318972</v>
      </c>
      <c r="E510" s="115">
        <f t="shared" si="197"/>
        <v>1</v>
      </c>
      <c r="F510" s="115">
        <f t="shared" si="198"/>
        <v>1</v>
      </c>
      <c r="G510" s="115">
        <f t="shared" si="199"/>
        <v>10245.550587733527</v>
      </c>
      <c r="H510" s="115">
        <f t="shared" si="200"/>
        <v>1</v>
      </c>
      <c r="I510" s="115">
        <f t="shared" si="201"/>
        <v>1</v>
      </c>
      <c r="J510" s="115">
        <f t="shared" si="202"/>
        <v>4.2572015240909634E-5</v>
      </c>
      <c r="K510" s="115">
        <f t="shared" si="203"/>
        <v>0</v>
      </c>
      <c r="L510" s="115">
        <f t="shared" si="204"/>
        <v>0</v>
      </c>
      <c r="M510" s="111"/>
      <c r="N510" s="123">
        <f t="shared" si="192"/>
        <v>908.19659299626062</v>
      </c>
      <c r="O510" s="115">
        <f t="shared" si="205"/>
        <v>1436922.7734865379</v>
      </c>
      <c r="P510" s="115">
        <f t="shared" si="206"/>
        <v>1</v>
      </c>
      <c r="Q510" s="115">
        <f t="shared" si="207"/>
        <v>1</v>
      </c>
      <c r="R510" s="115">
        <f t="shared" si="208"/>
        <v>1310979.7572588013</v>
      </c>
      <c r="S510" s="115">
        <f t="shared" si="209"/>
        <v>467170.06768483692</v>
      </c>
      <c r="T510" s="115">
        <f t="shared" si="210"/>
        <v>1391731.2226443009</v>
      </c>
      <c r="U510" s="115">
        <f t="shared" si="211"/>
        <v>1</v>
      </c>
      <c r="V510" s="115">
        <f t="shared" si="212"/>
        <v>0</v>
      </c>
      <c r="W510" s="115">
        <f t="shared" si="213"/>
        <v>1</v>
      </c>
      <c r="X510" s="115">
        <f t="shared" si="214"/>
        <v>1</v>
      </c>
      <c r="Y510" s="115">
        <f t="shared" si="215"/>
        <v>0</v>
      </c>
      <c r="Z510" s="115">
        <f t="shared" si="216"/>
        <v>1</v>
      </c>
      <c r="AA510" s="115">
        <f t="shared" si="193"/>
        <v>1.9260047709480585E-4</v>
      </c>
      <c r="AB510" s="115">
        <f t="shared" si="217"/>
        <v>0</v>
      </c>
      <c r="AC510" s="115">
        <f t="shared" si="218"/>
        <v>0</v>
      </c>
    </row>
    <row r="511" spans="2:29" s="105" customFormat="1">
      <c r="B511" s="106">
        <f t="shared" si="194"/>
        <v>2.1799999999999407</v>
      </c>
      <c r="C511" s="115">
        <f t="shared" si="195"/>
        <v>151.35612484360018</v>
      </c>
      <c r="D511" s="115">
        <f t="shared" si="196"/>
        <v>9925.7730419703148</v>
      </c>
      <c r="E511" s="115">
        <f t="shared" si="197"/>
        <v>1</v>
      </c>
      <c r="F511" s="115">
        <f t="shared" si="198"/>
        <v>1</v>
      </c>
      <c r="G511" s="115">
        <f t="shared" si="199"/>
        <v>10046.572078838726</v>
      </c>
      <c r="H511" s="115">
        <f t="shared" si="200"/>
        <v>1</v>
      </c>
      <c r="I511" s="115">
        <f t="shared" si="201"/>
        <v>1</v>
      </c>
      <c r="J511" s="115">
        <f t="shared" si="202"/>
        <v>2.7599932820898492E-5</v>
      </c>
      <c r="K511" s="115">
        <f t="shared" si="203"/>
        <v>0</v>
      </c>
      <c r="L511" s="115">
        <f t="shared" si="204"/>
        <v>0</v>
      </c>
      <c r="M511" s="111"/>
      <c r="N511" s="123">
        <f t="shared" si="192"/>
        <v>950.99857976894782</v>
      </c>
      <c r="O511" s="115">
        <f t="shared" si="205"/>
        <v>1450213.8543713046</v>
      </c>
      <c r="P511" s="115">
        <f t="shared" si="206"/>
        <v>1</v>
      </c>
      <c r="Q511" s="115">
        <f t="shared" si="207"/>
        <v>1</v>
      </c>
      <c r="R511" s="115">
        <f t="shared" si="208"/>
        <v>1327777.4560342403</v>
      </c>
      <c r="S511" s="115">
        <f t="shared" si="209"/>
        <v>468529.60506597272</v>
      </c>
      <c r="T511" s="115">
        <f t="shared" si="210"/>
        <v>1408017.3875261752</v>
      </c>
      <c r="U511" s="115">
        <f t="shared" si="211"/>
        <v>1</v>
      </c>
      <c r="V511" s="115">
        <f t="shared" si="212"/>
        <v>0</v>
      </c>
      <c r="W511" s="115">
        <f t="shared" si="213"/>
        <v>1</v>
      </c>
      <c r="X511" s="115">
        <f t="shared" si="214"/>
        <v>1</v>
      </c>
      <c r="Y511" s="115">
        <f t="shared" si="215"/>
        <v>0</v>
      </c>
      <c r="Z511" s="115">
        <f t="shared" si="216"/>
        <v>1</v>
      </c>
      <c r="AA511" s="115">
        <f t="shared" si="193"/>
        <v>1.6445579295722417E-4</v>
      </c>
      <c r="AB511" s="115">
        <f t="shared" si="217"/>
        <v>0</v>
      </c>
      <c r="AC511" s="115">
        <f t="shared" si="218"/>
        <v>0</v>
      </c>
    </row>
    <row r="512" spans="2:29" s="105" customFormat="1">
      <c r="B512" s="106">
        <f t="shared" si="194"/>
        <v>2.1999999999999407</v>
      </c>
      <c r="C512" s="115">
        <f t="shared" si="195"/>
        <v>158.48931924608971</v>
      </c>
      <c r="D512" s="115">
        <f t="shared" si="196"/>
        <v>9762.4217779605533</v>
      </c>
      <c r="E512" s="115">
        <f t="shared" si="197"/>
        <v>1</v>
      </c>
      <c r="F512" s="115">
        <f t="shared" si="198"/>
        <v>1</v>
      </c>
      <c r="G512" s="115">
        <f t="shared" si="199"/>
        <v>9850.7355490463779</v>
      </c>
      <c r="H512" s="115">
        <f t="shared" si="200"/>
        <v>1</v>
      </c>
      <c r="I512" s="115">
        <f t="shared" si="201"/>
        <v>1</v>
      </c>
      <c r="J512" s="115">
        <f t="shared" si="202"/>
        <v>1.5296649657459844E-5</v>
      </c>
      <c r="K512" s="115">
        <f t="shared" si="203"/>
        <v>0</v>
      </c>
      <c r="L512" s="115">
        <f t="shared" si="204"/>
        <v>0</v>
      </c>
      <c r="M512" s="111"/>
      <c r="N512" s="123">
        <f t="shared" si="192"/>
        <v>995.81776203192567</v>
      </c>
      <c r="O512" s="115">
        <f t="shared" si="205"/>
        <v>1463514.3658421109</v>
      </c>
      <c r="P512" s="115">
        <f t="shared" si="206"/>
        <v>1</v>
      </c>
      <c r="Q512" s="115">
        <f t="shared" si="207"/>
        <v>1</v>
      </c>
      <c r="R512" s="115">
        <f t="shared" si="208"/>
        <v>1344647.7907509813</v>
      </c>
      <c r="S512" s="115">
        <f t="shared" si="209"/>
        <v>469413.5921168676</v>
      </c>
      <c r="T512" s="115">
        <f t="shared" si="210"/>
        <v>1424228.4934783308</v>
      </c>
      <c r="U512" s="115">
        <f t="shared" si="211"/>
        <v>1</v>
      </c>
      <c r="V512" s="115">
        <f t="shared" si="212"/>
        <v>0</v>
      </c>
      <c r="W512" s="115">
        <f t="shared" si="213"/>
        <v>1</v>
      </c>
      <c r="X512" s="115">
        <f t="shared" si="214"/>
        <v>1</v>
      </c>
      <c r="Y512" s="115">
        <f t="shared" si="215"/>
        <v>0</v>
      </c>
      <c r="Z512" s="115">
        <f t="shared" si="216"/>
        <v>1</v>
      </c>
      <c r="AA512" s="115">
        <f t="shared" si="193"/>
        <v>1.3964904475322084E-4</v>
      </c>
      <c r="AB512" s="115">
        <f t="shared" si="217"/>
        <v>0</v>
      </c>
      <c r="AC512" s="115">
        <f t="shared" si="218"/>
        <v>0</v>
      </c>
    </row>
    <row r="513" spans="2:29" s="105" customFormat="1">
      <c r="B513" s="106">
        <f t="shared" si="194"/>
        <v>2.2199999999999407</v>
      </c>
      <c r="C513" s="115">
        <f t="shared" si="195"/>
        <v>165.95869074373354</v>
      </c>
      <c r="D513" s="115">
        <f t="shared" si="196"/>
        <v>9602.6339792203908</v>
      </c>
      <c r="E513" s="115">
        <f t="shared" si="197"/>
        <v>1</v>
      </c>
      <c r="F513" s="115">
        <f t="shared" si="198"/>
        <v>1</v>
      </c>
      <c r="G513" s="115">
        <f t="shared" si="199"/>
        <v>9658.4605834136219</v>
      </c>
      <c r="H513" s="115">
        <f t="shared" si="200"/>
        <v>1</v>
      </c>
      <c r="I513" s="115">
        <f t="shared" si="201"/>
        <v>1</v>
      </c>
      <c r="J513" s="115">
        <f t="shared" si="202"/>
        <v>6.337989894011751E-6</v>
      </c>
      <c r="K513" s="115">
        <f t="shared" si="203"/>
        <v>0</v>
      </c>
      <c r="L513" s="115">
        <f t="shared" si="204"/>
        <v>0</v>
      </c>
      <c r="M513" s="111"/>
      <c r="N513" s="123">
        <f t="shared" si="192"/>
        <v>1042.7492072797875</v>
      </c>
      <c r="O513" s="115">
        <f t="shared" si="205"/>
        <v>1476822.9458580154</v>
      </c>
      <c r="P513" s="115">
        <f t="shared" si="206"/>
        <v>1</v>
      </c>
      <c r="Q513" s="115">
        <f t="shared" si="207"/>
        <v>1</v>
      </c>
      <c r="R513" s="115">
        <f t="shared" si="208"/>
        <v>1361532.682945692</v>
      </c>
      <c r="S513" s="115">
        <f t="shared" si="209"/>
        <v>469818.41271891812</v>
      </c>
      <c r="T513" s="115">
        <f t="shared" si="210"/>
        <v>1440312.6701029253</v>
      </c>
      <c r="U513" s="115">
        <f t="shared" si="211"/>
        <v>1</v>
      </c>
      <c r="V513" s="115">
        <f t="shared" si="212"/>
        <v>0</v>
      </c>
      <c r="W513" s="115">
        <f t="shared" si="213"/>
        <v>1</v>
      </c>
      <c r="X513" s="115">
        <f t="shared" si="214"/>
        <v>1</v>
      </c>
      <c r="Y513" s="115">
        <f t="shared" si="215"/>
        <v>0</v>
      </c>
      <c r="Z513" s="115">
        <f t="shared" si="216"/>
        <v>1</v>
      </c>
      <c r="AA513" s="115">
        <f t="shared" si="193"/>
        <v>1.1819278258228031E-4</v>
      </c>
      <c r="AB513" s="115">
        <f t="shared" si="217"/>
        <v>0</v>
      </c>
      <c r="AC513" s="115">
        <f t="shared" si="218"/>
        <v>0</v>
      </c>
    </row>
    <row r="514" spans="2:29" s="105" customFormat="1">
      <c r="B514" s="106">
        <f t="shared" si="194"/>
        <v>2.2399999999999407</v>
      </c>
      <c r="C514" s="115">
        <f t="shared" si="195"/>
        <v>173.78008287491392</v>
      </c>
      <c r="D514" s="115">
        <f t="shared" si="196"/>
        <v>9446.3248479465983</v>
      </c>
      <c r="E514" s="115">
        <f t="shared" si="197"/>
        <v>1</v>
      </c>
      <c r="F514" s="115">
        <f t="shared" si="198"/>
        <v>1</v>
      </c>
      <c r="G514" s="115">
        <f t="shared" si="199"/>
        <v>9470.151040530729</v>
      </c>
      <c r="H514" s="115">
        <f t="shared" si="200"/>
        <v>1</v>
      </c>
      <c r="I514" s="115">
        <f t="shared" si="201"/>
        <v>1</v>
      </c>
      <c r="J514" s="115">
        <f t="shared" si="202"/>
        <v>1.1969001089560968E-6</v>
      </c>
      <c r="K514" s="115">
        <f t="shared" si="203"/>
        <v>0</v>
      </c>
      <c r="L514" s="115">
        <f t="shared" si="204"/>
        <v>0</v>
      </c>
      <c r="M514" s="111"/>
      <c r="N514" s="123">
        <f t="shared" si="192"/>
        <v>1091.89246340011</v>
      </c>
      <c r="O514" s="115">
        <f t="shared" si="205"/>
        <v>1490138.2384004118</v>
      </c>
      <c r="P514" s="115">
        <f t="shared" si="206"/>
        <v>1</v>
      </c>
      <c r="Q514" s="115">
        <f t="shared" si="207"/>
        <v>1</v>
      </c>
      <c r="R514" s="115">
        <f t="shared" si="208"/>
        <v>1378374.0155992126</v>
      </c>
      <c r="S514" s="115">
        <f t="shared" si="209"/>
        <v>469748.30558696535</v>
      </c>
      <c r="T514" s="115">
        <f t="shared" si="210"/>
        <v>1456220.5868208716</v>
      </c>
      <c r="U514" s="115">
        <f t="shared" si="211"/>
        <v>1</v>
      </c>
      <c r="V514" s="115">
        <f t="shared" si="212"/>
        <v>0</v>
      </c>
      <c r="W514" s="115">
        <f t="shared" si="213"/>
        <v>1</v>
      </c>
      <c r="X514" s="115">
        <f t="shared" si="214"/>
        <v>1</v>
      </c>
      <c r="Y514" s="115">
        <f t="shared" si="215"/>
        <v>0</v>
      </c>
      <c r="Z514" s="115">
        <f t="shared" si="216"/>
        <v>1</v>
      </c>
      <c r="AA514" s="115">
        <f t="shared" si="193"/>
        <v>9.9987856949137943E-5</v>
      </c>
      <c r="AB514" s="115">
        <f t="shared" si="217"/>
        <v>0</v>
      </c>
      <c r="AC514" s="115">
        <f t="shared" si="218"/>
        <v>0</v>
      </c>
    </row>
    <row r="515" spans="2:29" s="105" customFormat="1">
      <c r="B515" s="106">
        <f t="shared" si="194"/>
        <v>2.2599999999999407</v>
      </c>
      <c r="C515" s="115">
        <f t="shared" si="195"/>
        <v>181.97008586097357</v>
      </c>
      <c r="D515" s="115">
        <f t="shared" si="196"/>
        <v>9293.4116662532397</v>
      </c>
      <c r="E515" s="115">
        <f t="shared" si="197"/>
        <v>1</v>
      </c>
      <c r="F515" s="115">
        <f t="shared" si="198"/>
        <v>1</v>
      </c>
      <c r="G515" s="115">
        <f t="shared" si="199"/>
        <v>9286.1897707268781</v>
      </c>
      <c r="H515" s="115">
        <f t="shared" si="200"/>
        <v>1</v>
      </c>
      <c r="I515" s="115">
        <f t="shared" si="201"/>
        <v>1</v>
      </c>
      <c r="J515" s="115">
        <f t="shared" si="202"/>
        <v>1.13987774320338E-7</v>
      </c>
      <c r="K515" s="115">
        <f t="shared" si="203"/>
        <v>0</v>
      </c>
      <c r="L515" s="115">
        <f t="shared" si="204"/>
        <v>0</v>
      </c>
      <c r="M515" s="111"/>
      <c r="N515" s="123">
        <f t="shared" si="192"/>
        <v>1143.351769827877</v>
      </c>
      <c r="O515" s="115">
        <f t="shared" si="205"/>
        <v>1503458.8939202768</v>
      </c>
      <c r="P515" s="115">
        <f t="shared" si="206"/>
        <v>1</v>
      </c>
      <c r="Q515" s="115">
        <f t="shared" si="207"/>
        <v>1</v>
      </c>
      <c r="R515" s="115">
        <f t="shared" si="208"/>
        <v>1395114.814827007</v>
      </c>
      <c r="S515" s="115">
        <f t="shared" si="209"/>
        <v>469215.27910924953</v>
      </c>
      <c r="T515" s="115">
        <f t="shared" si="210"/>
        <v>1471906.3573133193</v>
      </c>
      <c r="U515" s="115">
        <f t="shared" si="211"/>
        <v>1</v>
      </c>
      <c r="V515" s="115">
        <f t="shared" si="212"/>
        <v>0</v>
      </c>
      <c r="W515" s="115">
        <f t="shared" si="213"/>
        <v>1</v>
      </c>
      <c r="X515" s="115">
        <f t="shared" si="214"/>
        <v>1</v>
      </c>
      <c r="Y515" s="115">
        <f t="shared" si="215"/>
        <v>0</v>
      </c>
      <c r="Z515" s="115">
        <f t="shared" si="216"/>
        <v>1</v>
      </c>
      <c r="AA515" s="115">
        <f t="shared" si="193"/>
        <v>8.4849475195991321E-5</v>
      </c>
      <c r="AB515" s="115">
        <f t="shared" si="217"/>
        <v>0</v>
      </c>
      <c r="AC515" s="115">
        <f t="shared" si="218"/>
        <v>0</v>
      </c>
    </row>
    <row r="516" spans="2:29" s="105" customFormat="1">
      <c r="B516" s="106">
        <f t="shared" si="194"/>
        <v>2.2799999999999407</v>
      </c>
      <c r="C516" s="115">
        <f t="shared" si="195"/>
        <v>190.54607179629875</v>
      </c>
      <c r="D516" s="115">
        <f t="shared" si="196"/>
        <v>9143.8137468494788</v>
      </c>
      <c r="E516" s="115">
        <f t="shared" si="197"/>
        <v>1</v>
      </c>
      <c r="F516" s="115">
        <f t="shared" si="198"/>
        <v>1</v>
      </c>
      <c r="G516" s="115">
        <f t="shared" si="199"/>
        <v>9106.9334396711511</v>
      </c>
      <c r="H516" s="115">
        <f t="shared" si="200"/>
        <v>1</v>
      </c>
      <c r="I516" s="115">
        <f t="shared" si="201"/>
        <v>1</v>
      </c>
      <c r="J516" s="115">
        <f t="shared" si="202"/>
        <v>3.0807578030228789E-6</v>
      </c>
      <c r="K516" s="115">
        <f t="shared" si="203"/>
        <v>0</v>
      </c>
      <c r="L516" s="115">
        <f t="shared" si="204"/>
        <v>0</v>
      </c>
      <c r="M516" s="111"/>
      <c r="N516" s="123">
        <f t="shared" si="192"/>
        <v>1197.2362786512908</v>
      </c>
      <c r="O516" s="115">
        <f t="shared" si="205"/>
        <v>1516783.5697762456</v>
      </c>
      <c r="P516" s="115">
        <f t="shared" si="206"/>
        <v>1</v>
      </c>
      <c r="Q516" s="115">
        <f t="shared" si="207"/>
        <v>1</v>
      </c>
      <c r="R516" s="115">
        <f t="shared" si="208"/>
        <v>1411700.3954261688</v>
      </c>
      <c r="S516" s="115">
        <f t="shared" si="209"/>
        <v>468238.82721295173</v>
      </c>
      <c r="T516" s="115">
        <f t="shared" si="210"/>
        <v>1487328.3449716682</v>
      </c>
      <c r="U516" s="115">
        <f t="shared" si="211"/>
        <v>1</v>
      </c>
      <c r="V516" s="115">
        <f t="shared" si="212"/>
        <v>0</v>
      </c>
      <c r="W516" s="115">
        <f t="shared" si="213"/>
        <v>1</v>
      </c>
      <c r="X516" s="115">
        <f t="shared" si="214"/>
        <v>1</v>
      </c>
      <c r="Y516" s="115">
        <f t="shared" si="215"/>
        <v>0</v>
      </c>
      <c r="Z516" s="115">
        <f t="shared" si="216"/>
        <v>1</v>
      </c>
      <c r="AA516" s="115">
        <f t="shared" si="193"/>
        <v>7.2535217473219021E-5</v>
      </c>
      <c r="AB516" s="115">
        <f t="shared" si="217"/>
        <v>0</v>
      </c>
      <c r="AC516" s="115">
        <f t="shared" si="218"/>
        <v>0</v>
      </c>
    </row>
    <row r="517" spans="2:29" s="105" customFormat="1">
      <c r="B517" s="106">
        <f t="shared" si="194"/>
        <v>2.2999999999999408</v>
      </c>
      <c r="C517" s="115">
        <f t="shared" si="195"/>
        <v>199.5262314968609</v>
      </c>
      <c r="D517" s="115">
        <f t="shared" si="196"/>
        <v>8997.452384731916</v>
      </c>
      <c r="E517" s="115">
        <f t="shared" si="197"/>
        <v>1</v>
      </c>
      <c r="F517" s="115">
        <f t="shared" si="198"/>
        <v>1</v>
      </c>
      <c r="G517" s="115">
        <f t="shared" si="199"/>
        <v>8932.7075002989895</v>
      </c>
      <c r="H517" s="115">
        <f t="shared" si="200"/>
        <v>1</v>
      </c>
      <c r="I517" s="115">
        <f t="shared" si="201"/>
        <v>1</v>
      </c>
      <c r="J517" s="115">
        <f t="shared" si="202"/>
        <v>9.8372789063616875E-6</v>
      </c>
      <c r="K517" s="115">
        <f t="shared" si="203"/>
        <v>0</v>
      </c>
      <c r="L517" s="115">
        <f t="shared" si="204"/>
        <v>0</v>
      </c>
      <c r="M517" s="111"/>
      <c r="N517" s="123">
        <f t="shared" si="192"/>
        <v>1253.6602861379893</v>
      </c>
      <c r="O517" s="115">
        <f t="shared" si="205"/>
        <v>1530110.9306633698</v>
      </c>
      <c r="P517" s="115">
        <f t="shared" si="206"/>
        <v>1</v>
      </c>
      <c r="Q517" s="115">
        <f t="shared" si="207"/>
        <v>1</v>
      </c>
      <c r="R517" s="115">
        <f t="shared" si="208"/>
        <v>1428079.4323426783</v>
      </c>
      <c r="S517" s="115">
        <f t="shared" si="209"/>
        <v>466845.45899958559</v>
      </c>
      <c r="T517" s="115">
        <f t="shared" si="210"/>
        <v>1502449.8486367923</v>
      </c>
      <c r="U517" s="115">
        <f t="shared" si="211"/>
        <v>1</v>
      </c>
      <c r="V517" s="115">
        <f t="shared" si="212"/>
        <v>0</v>
      </c>
      <c r="W517" s="115">
        <f t="shared" si="213"/>
        <v>1</v>
      </c>
      <c r="X517" s="115">
        <f t="shared" si="214"/>
        <v>1</v>
      </c>
      <c r="Y517" s="115">
        <f t="shared" si="215"/>
        <v>0</v>
      </c>
      <c r="Z517" s="115">
        <f t="shared" si="216"/>
        <v>1</v>
      </c>
      <c r="AA517" s="115">
        <f t="shared" si="193"/>
        <v>6.277287282797659E-5</v>
      </c>
      <c r="AB517" s="115">
        <f t="shared" si="217"/>
        <v>0</v>
      </c>
      <c r="AC517" s="115">
        <f t="shared" si="218"/>
        <v>0</v>
      </c>
    </row>
    <row r="518" spans="2:29" s="105" customFormat="1">
      <c r="B518" s="106">
        <f t="shared" si="194"/>
        <v>2.3199999999999408</v>
      </c>
      <c r="C518" s="115">
        <f t="shared" si="195"/>
        <v>208.92961308537556</v>
      </c>
      <c r="D518" s="115">
        <f t="shared" si="196"/>
        <v>8854.2508098794096</v>
      </c>
      <c r="E518" s="115">
        <f t="shared" si="197"/>
        <v>1</v>
      </c>
      <c r="F518" s="115">
        <f t="shared" si="198"/>
        <v>1</v>
      </c>
      <c r="G518" s="115">
        <f t="shared" si="199"/>
        <v>8763.8013809982021</v>
      </c>
      <c r="H518" s="115">
        <f t="shared" si="200"/>
        <v>1</v>
      </c>
      <c r="I518" s="115">
        <f t="shared" si="201"/>
        <v>1</v>
      </c>
      <c r="J518" s="115">
        <f t="shared" si="202"/>
        <v>1.9885298688096226E-5</v>
      </c>
      <c r="K518" s="115">
        <f t="shared" si="203"/>
        <v>0</v>
      </c>
      <c r="L518" s="115">
        <f t="shared" si="204"/>
        <v>0</v>
      </c>
      <c r="M518" s="111"/>
      <c r="N518" s="123">
        <f t="shared" si="192"/>
        <v>1312.7434751727476</v>
      </c>
      <c r="O518" s="115">
        <f t="shared" si="205"/>
        <v>1543439.6490324226</v>
      </c>
      <c r="P518" s="115">
        <f t="shared" si="206"/>
        <v>1</v>
      </c>
      <c r="Q518" s="115">
        <f t="shared" si="207"/>
        <v>1</v>
      </c>
      <c r="R518" s="115">
        <f t="shared" si="208"/>
        <v>1444204.9245248942</v>
      </c>
      <c r="S518" s="115">
        <f t="shared" si="209"/>
        <v>465068.06293142098</v>
      </c>
      <c r="T518" s="115">
        <f t="shared" si="210"/>
        <v>1517239.653838753</v>
      </c>
      <c r="U518" s="115">
        <f t="shared" si="211"/>
        <v>1</v>
      </c>
      <c r="V518" s="115">
        <f t="shared" si="212"/>
        <v>0</v>
      </c>
      <c r="W518" s="115">
        <f t="shared" si="213"/>
        <v>1</v>
      </c>
      <c r="X518" s="115">
        <f t="shared" si="214"/>
        <v>1</v>
      </c>
      <c r="Y518" s="115">
        <f t="shared" si="215"/>
        <v>0</v>
      </c>
      <c r="Z518" s="115">
        <f t="shared" si="216"/>
        <v>1</v>
      </c>
      <c r="AA518" s="115">
        <f t="shared" si="193"/>
        <v>5.5286182149198216E-5</v>
      </c>
      <c r="AB518" s="115">
        <f t="shared" si="217"/>
        <v>0</v>
      </c>
      <c r="AC518" s="115">
        <f t="shared" si="218"/>
        <v>0</v>
      </c>
    </row>
    <row r="519" spans="2:29" s="105" customFormat="1">
      <c r="B519" s="106">
        <f t="shared" si="194"/>
        <v>2.3399999999999408</v>
      </c>
      <c r="C519" s="115">
        <f t="shared" si="195"/>
        <v>218.77616239492551</v>
      </c>
      <c r="D519" s="115">
        <f t="shared" si="196"/>
        <v>8714.13414093754</v>
      </c>
      <c r="E519" s="115">
        <f t="shared" si="197"/>
        <v>1</v>
      </c>
      <c r="F519" s="115">
        <f t="shared" si="198"/>
        <v>1</v>
      </c>
      <c r="G519" s="115">
        <f t="shared" si="199"/>
        <v>8600.4639778446162</v>
      </c>
      <c r="H519" s="115">
        <f t="shared" si="200"/>
        <v>1</v>
      </c>
      <c r="I519" s="115">
        <f t="shared" si="201"/>
        <v>1</v>
      </c>
      <c r="J519" s="115">
        <f t="shared" si="202"/>
        <v>3.2516906878169929E-5</v>
      </c>
      <c r="K519" s="115">
        <f t="shared" si="203"/>
        <v>0</v>
      </c>
      <c r="L519" s="115">
        <f t="shared" si="204"/>
        <v>0</v>
      </c>
      <c r="M519" s="111"/>
      <c r="N519" s="123">
        <f t="shared" si="192"/>
        <v>1374.611169120931</v>
      </c>
      <c r="O519" s="115">
        <f t="shared" si="205"/>
        <v>1556768.4054995715</v>
      </c>
      <c r="P519" s="115">
        <f t="shared" si="206"/>
        <v>1</v>
      </c>
      <c r="Q519" s="115">
        <f t="shared" si="207"/>
        <v>1</v>
      </c>
      <c r="R519" s="115">
        <f t="shared" si="208"/>
        <v>1460035.0238447955</v>
      </c>
      <c r="S519" s="115">
        <f t="shared" si="209"/>
        <v>462945.13284834224</v>
      </c>
      <c r="T519" s="115">
        <f t="shared" si="210"/>
        <v>1531672.4411183489</v>
      </c>
      <c r="U519" s="115">
        <f t="shared" si="211"/>
        <v>1</v>
      </c>
      <c r="V519" s="115">
        <f t="shared" si="212"/>
        <v>0</v>
      </c>
      <c r="W519" s="115">
        <f t="shared" si="213"/>
        <v>1</v>
      </c>
      <c r="X519" s="115">
        <f t="shared" si="214"/>
        <v>1</v>
      </c>
      <c r="Y519" s="115">
        <f t="shared" si="215"/>
        <v>0</v>
      </c>
      <c r="Z519" s="115">
        <f t="shared" si="216"/>
        <v>1</v>
      </c>
      <c r="AA519" s="115">
        <f t="shared" si="193"/>
        <v>4.9816927079060952E-5</v>
      </c>
      <c r="AB519" s="115">
        <f t="shared" si="217"/>
        <v>0</v>
      </c>
      <c r="AC519" s="115">
        <f t="shared" si="218"/>
        <v>0</v>
      </c>
    </row>
    <row r="520" spans="2:29" s="105" customFormat="1">
      <c r="B520" s="106">
        <f t="shared" si="194"/>
        <v>2.3599999999999408</v>
      </c>
      <c r="C520" s="115">
        <f t="shared" si="195"/>
        <v>229.08676527674629</v>
      </c>
      <c r="D520" s="115">
        <f t="shared" si="196"/>
        <v>8577.0293398798767</v>
      </c>
      <c r="E520" s="115">
        <f t="shared" si="197"/>
        <v>1</v>
      </c>
      <c r="F520" s="115">
        <f t="shared" si="198"/>
        <v>1</v>
      </c>
      <c r="G520" s="115">
        <f t="shared" si="199"/>
        <v>8442.8995529774966</v>
      </c>
      <c r="H520" s="115">
        <f t="shared" si="200"/>
        <v>1</v>
      </c>
      <c r="I520" s="115">
        <f t="shared" si="201"/>
        <v>1</v>
      </c>
      <c r="J520" s="115">
        <f t="shared" si="202"/>
        <v>4.685776635813803E-5</v>
      </c>
      <c r="K520" s="115">
        <f t="shared" si="203"/>
        <v>0</v>
      </c>
      <c r="L520" s="115">
        <f t="shared" si="204"/>
        <v>0</v>
      </c>
      <c r="M520" s="111"/>
      <c r="N520" s="123">
        <f t="shared" si="192"/>
        <v>1439.3945976561508</v>
      </c>
      <c r="O520" s="115">
        <f t="shared" si="205"/>
        <v>1570095.889246325</v>
      </c>
      <c r="P520" s="115">
        <f t="shared" si="206"/>
        <v>1</v>
      </c>
      <c r="Q520" s="115">
        <f t="shared" si="207"/>
        <v>1</v>
      </c>
      <c r="R520" s="115">
        <f t="shared" si="208"/>
        <v>1475533.7092497987</v>
      </c>
      <c r="S520" s="115">
        <f t="shared" si="209"/>
        <v>460519.88764606841</v>
      </c>
      <c r="T520" s="115">
        <f t="shared" si="210"/>
        <v>1545729.0493647382</v>
      </c>
      <c r="U520" s="115">
        <f t="shared" si="211"/>
        <v>1</v>
      </c>
      <c r="V520" s="115">
        <f t="shared" si="212"/>
        <v>0</v>
      </c>
      <c r="W520" s="115">
        <f t="shared" si="213"/>
        <v>1</v>
      </c>
      <c r="X520" s="115">
        <f t="shared" si="214"/>
        <v>1</v>
      </c>
      <c r="Y520" s="115">
        <f t="shared" si="215"/>
        <v>0</v>
      </c>
      <c r="Z520" s="115">
        <f t="shared" si="216"/>
        <v>1</v>
      </c>
      <c r="AA520" s="115">
        <f t="shared" si="193"/>
        <v>4.6142236662769229E-5</v>
      </c>
      <c r="AB520" s="115">
        <f t="shared" si="217"/>
        <v>0</v>
      </c>
      <c r="AC520" s="115">
        <f t="shared" si="218"/>
        <v>0</v>
      </c>
    </row>
    <row r="521" spans="2:29" s="105" customFormat="1">
      <c r="B521" s="106">
        <f t="shared" si="194"/>
        <v>2.3799999999999408</v>
      </c>
      <c r="C521" s="115">
        <f t="shared" si="195"/>
        <v>239.88329190191652</v>
      </c>
      <c r="D521" s="115">
        <f t="shared" si="196"/>
        <v>8442.8651676330119</v>
      </c>
      <c r="E521" s="115">
        <f t="shared" si="197"/>
        <v>1</v>
      </c>
      <c r="F521" s="115">
        <f t="shared" si="198"/>
        <v>1</v>
      </c>
      <c r="G521" s="115">
        <f t="shared" si="199"/>
        <v>8291.2641498158682</v>
      </c>
      <c r="H521" s="115">
        <f t="shared" si="200"/>
        <v>1</v>
      </c>
      <c r="I521" s="115">
        <f t="shared" si="201"/>
        <v>1</v>
      </c>
      <c r="J521" s="115">
        <f t="shared" si="202"/>
        <v>6.1922769187990002E-5</v>
      </c>
      <c r="K521" s="115">
        <f t="shared" si="203"/>
        <v>0</v>
      </c>
      <c r="L521" s="115">
        <f t="shared" si="204"/>
        <v>0</v>
      </c>
      <c r="M521" s="111"/>
      <c r="N521" s="123">
        <f t="shared" si="192"/>
        <v>1507.2311751159937</v>
      </c>
      <c r="O521" s="115">
        <f t="shared" si="205"/>
        <v>1583420.7984095272</v>
      </c>
      <c r="P521" s="115">
        <f t="shared" si="206"/>
        <v>1</v>
      </c>
      <c r="Q521" s="115">
        <f t="shared" si="207"/>
        <v>1</v>
      </c>
      <c r="R521" s="115">
        <f t="shared" si="208"/>
        <v>1490671.2944270403</v>
      </c>
      <c r="S521" s="115">
        <f t="shared" si="209"/>
        <v>457839.31884101866</v>
      </c>
      <c r="T521" s="115">
        <f t="shared" si="210"/>
        <v>1559396.5980165519</v>
      </c>
      <c r="U521" s="115">
        <f t="shared" si="211"/>
        <v>1</v>
      </c>
      <c r="V521" s="115">
        <f t="shared" si="212"/>
        <v>0</v>
      </c>
      <c r="W521" s="115">
        <f t="shared" si="213"/>
        <v>1</v>
      </c>
      <c r="X521" s="115">
        <f t="shared" si="214"/>
        <v>1</v>
      </c>
      <c r="Y521" s="115">
        <f t="shared" si="215"/>
        <v>0</v>
      </c>
      <c r="Z521" s="115">
        <f t="shared" si="216"/>
        <v>1</v>
      </c>
      <c r="AA521" s="115">
        <f t="shared" si="193"/>
        <v>4.4086448978395665E-5</v>
      </c>
      <c r="AB521" s="115">
        <f t="shared" si="217"/>
        <v>0</v>
      </c>
      <c r="AC521" s="115">
        <f t="shared" si="218"/>
        <v>0</v>
      </c>
    </row>
    <row r="522" spans="2:29" s="105" customFormat="1">
      <c r="B522" s="106">
        <f t="shared" si="194"/>
        <v>2.3999999999999408</v>
      </c>
      <c r="C522" s="115">
        <f t="shared" si="195"/>
        <v>251.18864315092392</v>
      </c>
      <c r="D522" s="115">
        <f t="shared" si="196"/>
        <v>8311.5721406517969</v>
      </c>
      <c r="E522" s="115">
        <f t="shared" si="197"/>
        <v>1</v>
      </c>
      <c r="F522" s="115">
        <f t="shared" si="198"/>
        <v>1</v>
      </c>
      <c r="G522" s="115">
        <f t="shared" si="199"/>
        <v>8145.6626387312081</v>
      </c>
      <c r="H522" s="115">
        <f t="shared" si="200"/>
        <v>1</v>
      </c>
      <c r="I522" s="115">
        <f t="shared" si="201"/>
        <v>1</v>
      </c>
      <c r="J522" s="115">
        <f t="shared" si="202"/>
        <v>7.6680834393123718E-5</v>
      </c>
      <c r="K522" s="115">
        <f t="shared" si="203"/>
        <v>0</v>
      </c>
      <c r="L522" s="115">
        <f t="shared" si="204"/>
        <v>0</v>
      </c>
      <c r="M522" s="111"/>
      <c r="N522" s="123">
        <f t="shared" si="192"/>
        <v>1578.2647919762614</v>
      </c>
      <c r="O522" s="115">
        <f t="shared" si="205"/>
        <v>1596741.8404614255</v>
      </c>
      <c r="P522" s="115">
        <f t="shared" si="206"/>
        <v>1</v>
      </c>
      <c r="Q522" s="115">
        <f t="shared" si="207"/>
        <v>1</v>
      </c>
      <c r="R522" s="115">
        <f t="shared" si="208"/>
        <v>1505424.7653817094</v>
      </c>
      <c r="S522" s="115">
        <f t="shared" si="209"/>
        <v>454953.20047908532</v>
      </c>
      <c r="T522" s="115">
        <f t="shared" si="210"/>
        <v>1572668.4770957727</v>
      </c>
      <c r="U522" s="115">
        <f t="shared" si="211"/>
        <v>1</v>
      </c>
      <c r="V522" s="115">
        <f t="shared" si="212"/>
        <v>0</v>
      </c>
      <c r="W522" s="115">
        <f t="shared" si="213"/>
        <v>1</v>
      </c>
      <c r="X522" s="115">
        <f t="shared" si="214"/>
        <v>1</v>
      </c>
      <c r="Y522" s="115">
        <f t="shared" si="215"/>
        <v>0</v>
      </c>
      <c r="Z522" s="115">
        <f t="shared" si="216"/>
        <v>1</v>
      </c>
      <c r="AA522" s="115">
        <f t="shared" si="193"/>
        <v>4.3527319727129224E-5</v>
      </c>
      <c r="AB522" s="115">
        <f t="shared" si="217"/>
        <v>0</v>
      </c>
      <c r="AC522" s="115">
        <f t="shared" si="218"/>
        <v>0</v>
      </c>
    </row>
    <row r="523" spans="2:29" s="105" customFormat="1">
      <c r="B523" s="106">
        <f t="shared" si="194"/>
        <v>2.4199999999999409</v>
      </c>
      <c r="C523" s="115">
        <f t="shared" si="195"/>
        <v>263.02679918950247</v>
      </c>
      <c r="D523" s="115">
        <f t="shared" si="196"/>
        <v>8183.0824884313115</v>
      </c>
      <c r="E523" s="115">
        <f t="shared" si="197"/>
        <v>1</v>
      </c>
      <c r="F523" s="115">
        <f t="shared" si="198"/>
        <v>1</v>
      </c>
      <c r="G523" s="115">
        <f t="shared" si="199"/>
        <v>8006.1465040423982</v>
      </c>
      <c r="H523" s="115">
        <f t="shared" si="200"/>
        <v>1</v>
      </c>
      <c r="I523" s="115">
        <f t="shared" si="201"/>
        <v>1</v>
      </c>
      <c r="J523" s="115">
        <f t="shared" si="202"/>
        <v>9.0124568952538612E-5</v>
      </c>
      <c r="K523" s="115">
        <f t="shared" si="203"/>
        <v>0</v>
      </c>
      <c r="L523" s="115">
        <f t="shared" si="204"/>
        <v>0</v>
      </c>
      <c r="M523" s="111"/>
      <c r="N523" s="123">
        <f t="shared" si="192"/>
        <v>1652.6461200619574</v>
      </c>
      <c r="O523" s="115">
        <f t="shared" si="205"/>
        <v>1610057.7325795956</v>
      </c>
      <c r="P523" s="115">
        <f t="shared" si="206"/>
        <v>1</v>
      </c>
      <c r="Q523" s="115">
        <f t="shared" si="207"/>
        <v>1</v>
      </c>
      <c r="R523" s="115">
        <f t="shared" si="208"/>
        <v>1519777.9518715395</v>
      </c>
      <c r="S523" s="115">
        <f t="shared" si="209"/>
        <v>451913.09409715788</v>
      </c>
      <c r="T523" s="115">
        <f t="shared" si="210"/>
        <v>1585544.2181192294</v>
      </c>
      <c r="U523" s="115">
        <f t="shared" si="211"/>
        <v>1</v>
      </c>
      <c r="V523" s="115">
        <f t="shared" si="212"/>
        <v>0</v>
      </c>
      <c r="W523" s="115">
        <f t="shared" si="213"/>
        <v>1</v>
      </c>
      <c r="X523" s="115">
        <f t="shared" si="214"/>
        <v>1</v>
      </c>
      <c r="Y523" s="115">
        <f t="shared" si="215"/>
        <v>0</v>
      </c>
      <c r="Z523" s="115">
        <f t="shared" si="216"/>
        <v>1</v>
      </c>
      <c r="AA523" s="115">
        <f t="shared" si="193"/>
        <v>4.4396778271873867E-5</v>
      </c>
      <c r="AB523" s="115">
        <f t="shared" si="217"/>
        <v>0</v>
      </c>
      <c r="AC523" s="115">
        <f t="shared" si="218"/>
        <v>0</v>
      </c>
    </row>
    <row r="524" spans="2:29" s="105" customFormat="1">
      <c r="B524" s="106">
        <f t="shared" si="194"/>
        <v>2.4399999999999409</v>
      </c>
      <c r="C524" s="115">
        <f t="shared" si="195"/>
        <v>275.42287033377943</v>
      </c>
      <c r="D524" s="115">
        <f t="shared" si="196"/>
        <v>8057.330111941922</v>
      </c>
      <c r="E524" s="115">
        <f t="shared" si="197"/>
        <v>1</v>
      </c>
      <c r="F524" s="115">
        <f t="shared" si="198"/>
        <v>1</v>
      </c>
      <c r="G524" s="115">
        <f t="shared" si="199"/>
        <v>7872.7124748309006</v>
      </c>
      <c r="H524" s="115">
        <f t="shared" si="200"/>
        <v>1</v>
      </c>
      <c r="I524" s="115">
        <f t="shared" si="201"/>
        <v>1</v>
      </c>
      <c r="J524" s="115">
        <f t="shared" si="202"/>
        <v>1.0133979141262745E-4</v>
      </c>
      <c r="K524" s="115">
        <f t="shared" si="203"/>
        <v>0</v>
      </c>
      <c r="L524" s="115">
        <f t="shared" si="204"/>
        <v>0</v>
      </c>
      <c r="M524" s="111"/>
      <c r="N524" s="123">
        <f t="shared" si="192"/>
        <v>1730.5329321424313</v>
      </c>
      <c r="O524" s="115">
        <f t="shared" si="205"/>
        <v>1623367.2020066674</v>
      </c>
      <c r="P524" s="115">
        <f t="shared" si="206"/>
        <v>1</v>
      </c>
      <c r="Q524" s="115">
        <f t="shared" si="207"/>
        <v>1</v>
      </c>
      <c r="R524" s="115">
        <f t="shared" si="208"/>
        <v>1533721.5431308569</v>
      </c>
      <c r="S524" s="115">
        <f t="shared" si="209"/>
        <v>448771.37804837787</v>
      </c>
      <c r="T524" s="115">
        <f t="shared" si="210"/>
        <v>1598029.2618156706</v>
      </c>
      <c r="U524" s="115">
        <f t="shared" si="211"/>
        <v>1</v>
      </c>
      <c r="V524" s="115">
        <f t="shared" si="212"/>
        <v>0</v>
      </c>
      <c r="W524" s="115">
        <f t="shared" si="213"/>
        <v>1</v>
      </c>
      <c r="X524" s="115">
        <f t="shared" si="214"/>
        <v>1</v>
      </c>
      <c r="Y524" s="115">
        <f t="shared" si="215"/>
        <v>0</v>
      </c>
      <c r="Z524" s="115">
        <f t="shared" si="216"/>
        <v>1</v>
      </c>
      <c r="AA524" s="115">
        <f t="shared" si="193"/>
        <v>4.6676768831871267E-5</v>
      </c>
      <c r="AB524" s="115">
        <f t="shared" si="217"/>
        <v>0</v>
      </c>
      <c r="AC524" s="115">
        <f t="shared" si="218"/>
        <v>0</v>
      </c>
    </row>
    <row r="525" spans="2:29" s="105" customFormat="1">
      <c r="B525" s="106">
        <f t="shared" si="194"/>
        <v>2.4599999999999409</v>
      </c>
      <c r="C525" s="115">
        <f t="shared" si="195"/>
        <v>288.40315031262156</v>
      </c>
      <c r="D525" s="115">
        <f t="shared" si="196"/>
        <v>7934.2505429733355</v>
      </c>
      <c r="E525" s="115">
        <f t="shared" si="197"/>
        <v>1</v>
      </c>
      <c r="F525" s="115">
        <f t="shared" si="198"/>
        <v>1</v>
      </c>
      <c r="G525" s="115">
        <f t="shared" si="199"/>
        <v>7745.3020881718739</v>
      </c>
      <c r="H525" s="115">
        <f t="shared" si="200"/>
        <v>1</v>
      </c>
      <c r="I525" s="115">
        <f t="shared" si="201"/>
        <v>1</v>
      </c>
      <c r="J525" s="115">
        <f t="shared" si="202"/>
        <v>1.0956958486945596E-4</v>
      </c>
      <c r="K525" s="115">
        <f t="shared" si="203"/>
        <v>0</v>
      </c>
      <c r="L525" s="115">
        <f t="shared" si="204"/>
        <v>0</v>
      </c>
      <c r="M525" s="111"/>
      <c r="N525" s="123">
        <f t="shared" si="192"/>
        <v>1812.0904365885694</v>
      </c>
      <c r="O525" s="115">
        <f t="shared" si="205"/>
        <v>1636668.9863997954</v>
      </c>
      <c r="P525" s="115">
        <f t="shared" si="206"/>
        <v>1</v>
      </c>
      <c r="Q525" s="115">
        <f t="shared" si="207"/>
        <v>1</v>
      </c>
      <c r="R525" s="115">
        <f t="shared" si="208"/>
        <v>1547252.9634321146</v>
      </c>
      <c r="S525" s="115">
        <f t="shared" si="209"/>
        <v>445580.32588374492</v>
      </c>
      <c r="T525" s="115">
        <f t="shared" si="210"/>
        <v>1610134.640228613</v>
      </c>
      <c r="U525" s="115">
        <f t="shared" si="211"/>
        <v>1</v>
      </c>
      <c r="V525" s="115">
        <f t="shared" si="212"/>
        <v>0</v>
      </c>
      <c r="W525" s="115">
        <f t="shared" si="213"/>
        <v>1</v>
      </c>
      <c r="X525" s="115">
        <f t="shared" si="214"/>
        <v>1</v>
      </c>
      <c r="Y525" s="115">
        <f t="shared" si="215"/>
        <v>0</v>
      </c>
      <c r="Z525" s="115">
        <f t="shared" si="216"/>
        <v>1</v>
      </c>
      <c r="AA525" s="115">
        <f t="shared" si="193"/>
        <v>5.0390966534255433E-5</v>
      </c>
      <c r="AB525" s="115">
        <f t="shared" si="217"/>
        <v>0</v>
      </c>
      <c r="AC525" s="115">
        <f t="shared" si="218"/>
        <v>0</v>
      </c>
    </row>
    <row r="526" spans="2:29" s="105" customFormat="1">
      <c r="B526" s="106">
        <f t="shared" si="194"/>
        <v>2.4799999999999409</v>
      </c>
      <c r="C526" s="115">
        <f t="shared" si="195"/>
        <v>301.9951720401607</v>
      </c>
      <c r="D526" s="115">
        <f t="shared" si="196"/>
        <v>7813.7809043737561</v>
      </c>
      <c r="E526" s="115">
        <f t="shared" si="197"/>
        <v>1</v>
      </c>
      <c r="F526" s="115">
        <f t="shared" si="198"/>
        <v>1</v>
      </c>
      <c r="G526" s="115">
        <f t="shared" si="199"/>
        <v>7623.802254115385</v>
      </c>
      <c r="H526" s="115">
        <f t="shared" si="200"/>
        <v>1</v>
      </c>
      <c r="I526" s="115">
        <f t="shared" si="201"/>
        <v>1</v>
      </c>
      <c r="J526" s="115">
        <f t="shared" si="202"/>
        <v>1.142676878565509E-4</v>
      </c>
      <c r="K526" s="115">
        <f t="shared" si="203"/>
        <v>0</v>
      </c>
      <c r="L526" s="115">
        <f t="shared" si="204"/>
        <v>0</v>
      </c>
      <c r="M526" s="111"/>
      <c r="N526" s="123">
        <f t="shared" si="192"/>
        <v>1897.4916278019091</v>
      </c>
      <c r="O526" s="115">
        <f t="shared" si="205"/>
        <v>1649961.8341697927</v>
      </c>
      <c r="P526" s="115">
        <f t="shared" si="206"/>
        <v>1</v>
      </c>
      <c r="Q526" s="115">
        <f t="shared" si="207"/>
        <v>1</v>
      </c>
      <c r="R526" s="115">
        <f t="shared" si="208"/>
        <v>1560376.1265978024</v>
      </c>
      <c r="S526" s="115">
        <f t="shared" si="209"/>
        <v>442391.25311597495</v>
      </c>
      <c r="T526" s="115">
        <f t="shared" si="210"/>
        <v>1621876.5912639233</v>
      </c>
      <c r="U526" s="115">
        <f t="shared" si="211"/>
        <v>1</v>
      </c>
      <c r="V526" s="115">
        <f t="shared" si="212"/>
        <v>0</v>
      </c>
      <c r="W526" s="115">
        <f t="shared" si="213"/>
        <v>1</v>
      </c>
      <c r="X526" s="115">
        <f t="shared" si="214"/>
        <v>1</v>
      </c>
      <c r="Y526" s="115">
        <f t="shared" si="215"/>
        <v>0</v>
      </c>
      <c r="Z526" s="115">
        <f t="shared" si="216"/>
        <v>1</v>
      </c>
      <c r="AA526" s="115">
        <f t="shared" si="193"/>
        <v>5.5593321187779303E-5</v>
      </c>
      <c r="AB526" s="115">
        <f t="shared" si="217"/>
        <v>0</v>
      </c>
      <c r="AC526" s="115">
        <f t="shared" si="218"/>
        <v>0</v>
      </c>
    </row>
    <row r="527" spans="2:29" s="105" customFormat="1">
      <c r="B527" s="106">
        <f t="shared" si="194"/>
        <v>2.4999999999999409</v>
      </c>
      <c r="C527" s="115">
        <f t="shared" si="195"/>
        <v>316.22776601679499</v>
      </c>
      <c r="D527" s="115">
        <f t="shared" si="196"/>
        <v>7695.8598711699824</v>
      </c>
      <c r="E527" s="115">
        <f t="shared" si="197"/>
        <v>1</v>
      </c>
      <c r="F527" s="115">
        <f t="shared" si="198"/>
        <v>1</v>
      </c>
      <c r="G527" s="115">
        <f t="shared" si="199"/>
        <v>7508.0468674644362</v>
      </c>
      <c r="H527" s="115">
        <f t="shared" si="200"/>
        <v>1</v>
      </c>
      <c r="I527" s="115">
        <f t="shared" si="201"/>
        <v>1</v>
      </c>
      <c r="J527" s="115">
        <f t="shared" si="202"/>
        <v>1.1513668486862694E-4</v>
      </c>
      <c r="K527" s="115">
        <f t="shared" si="203"/>
        <v>0</v>
      </c>
      <c r="L527" s="115">
        <f t="shared" si="204"/>
        <v>0</v>
      </c>
      <c r="M527" s="111"/>
      <c r="N527" s="123">
        <f t="shared" si="192"/>
        <v>1986.9176531589503</v>
      </c>
      <c r="O527" s="115">
        <f t="shared" si="205"/>
        <v>1663244.5048098406</v>
      </c>
      <c r="P527" s="115">
        <f t="shared" si="206"/>
        <v>1</v>
      </c>
      <c r="Q527" s="115">
        <f t="shared" si="207"/>
        <v>1</v>
      </c>
      <c r="R527" s="115">
        <f t="shared" si="208"/>
        <v>1573101.0905656954</v>
      </c>
      <c r="S527" s="115">
        <f t="shared" si="209"/>
        <v>439253.74604083534</v>
      </c>
      <c r="T527" s="115">
        <f t="shared" si="210"/>
        <v>1633276.1231799989</v>
      </c>
      <c r="U527" s="115">
        <f t="shared" si="211"/>
        <v>1</v>
      </c>
      <c r="V527" s="115">
        <f t="shared" si="212"/>
        <v>0</v>
      </c>
      <c r="W527" s="115">
        <f t="shared" si="213"/>
        <v>1</v>
      </c>
      <c r="X527" s="115">
        <f t="shared" si="214"/>
        <v>1</v>
      </c>
      <c r="Y527" s="115">
        <f t="shared" si="215"/>
        <v>0</v>
      </c>
      <c r="Z527" s="115">
        <f t="shared" si="216"/>
        <v>1</v>
      </c>
      <c r="AA527" s="115">
        <f t="shared" si="193"/>
        <v>6.2354460874601808E-5</v>
      </c>
      <c r="AB527" s="115">
        <f t="shared" si="217"/>
        <v>0</v>
      </c>
      <c r="AC527" s="115">
        <f t="shared" si="218"/>
        <v>0</v>
      </c>
    </row>
    <row r="528" spans="2:29" s="105" customFormat="1">
      <c r="B528" s="106">
        <f t="shared" si="194"/>
        <v>2.519999999999941</v>
      </c>
      <c r="C528" s="115">
        <f t="shared" si="195"/>
        <v>331.13112148254635</v>
      </c>
      <c r="D528" s="115">
        <f t="shared" si="196"/>
        <v>7580.4276325544224</v>
      </c>
      <c r="E528" s="115">
        <f t="shared" si="197"/>
        <v>1</v>
      </c>
      <c r="F528" s="115">
        <f t="shared" si="198"/>
        <v>1</v>
      </c>
      <c r="G528" s="115">
        <f t="shared" si="199"/>
        <v>7397.8194826381077</v>
      </c>
      <c r="H528" s="115">
        <f t="shared" si="200"/>
        <v>1</v>
      </c>
      <c r="I528" s="115">
        <f t="shared" si="201"/>
        <v>1</v>
      </c>
      <c r="J528" s="115">
        <f t="shared" si="202"/>
        <v>1.1214759917567954E-4</v>
      </c>
      <c r="K528" s="115">
        <f t="shared" si="203"/>
        <v>0</v>
      </c>
      <c r="L528" s="115">
        <f t="shared" si="204"/>
        <v>0</v>
      </c>
      <c r="M528" s="111"/>
      <c r="N528" s="123">
        <f t="shared" si="192"/>
        <v>2080.558197249034</v>
      </c>
      <c r="O528" s="115">
        <f t="shared" si="205"/>
        <v>1676515.7692137777</v>
      </c>
      <c r="P528" s="115">
        <f t="shared" si="206"/>
        <v>1</v>
      </c>
      <c r="Q528" s="115">
        <f t="shared" si="207"/>
        <v>1</v>
      </c>
      <c r="R528" s="115">
        <f t="shared" si="208"/>
        <v>1585443.6336255271</v>
      </c>
      <c r="S528" s="115">
        <f t="shared" si="209"/>
        <v>436214.98077195924</v>
      </c>
      <c r="T528" s="115">
        <f t="shared" si="210"/>
        <v>1644358.5451031036</v>
      </c>
      <c r="U528" s="115">
        <f t="shared" si="211"/>
        <v>1</v>
      </c>
      <c r="V528" s="115">
        <f t="shared" si="212"/>
        <v>0</v>
      </c>
      <c r="W528" s="115">
        <f t="shared" si="213"/>
        <v>1</v>
      </c>
      <c r="X528" s="115">
        <f t="shared" si="214"/>
        <v>1</v>
      </c>
      <c r="Y528" s="115">
        <f t="shared" si="215"/>
        <v>0</v>
      </c>
      <c r="Z528" s="115">
        <f t="shared" si="216"/>
        <v>1</v>
      </c>
      <c r="AA528" s="115">
        <f t="shared" si="193"/>
        <v>7.0746993729450279E-5</v>
      </c>
      <c r="AB528" s="115">
        <f t="shared" si="217"/>
        <v>0</v>
      </c>
      <c r="AC528" s="115">
        <f t="shared" si="218"/>
        <v>0</v>
      </c>
    </row>
    <row r="529" spans="2:29" s="105" customFormat="1">
      <c r="B529" s="106">
        <f t="shared" si="194"/>
        <v>2.539999999999941</v>
      </c>
      <c r="C529" s="115">
        <f t="shared" si="195"/>
        <v>346.7368504524847</v>
      </c>
      <c r="D529" s="115">
        <f t="shared" si="196"/>
        <v>7467.425854724409</v>
      </c>
      <c r="E529" s="115">
        <f t="shared" si="197"/>
        <v>1</v>
      </c>
      <c r="F529" s="115">
        <f t="shared" si="198"/>
        <v>1</v>
      </c>
      <c r="G529" s="115">
        <f t="shared" si="199"/>
        <v>7292.8570355038255</v>
      </c>
      <c r="H529" s="115">
        <f t="shared" si="200"/>
        <v>1</v>
      </c>
      <c r="I529" s="115">
        <f t="shared" si="201"/>
        <v>1</v>
      </c>
      <c r="J529" s="115">
        <f t="shared" si="202"/>
        <v>1.0553903071590628E-4</v>
      </c>
      <c r="K529" s="115">
        <f t="shared" si="203"/>
        <v>0</v>
      </c>
      <c r="L529" s="115">
        <f t="shared" si="204"/>
        <v>0</v>
      </c>
      <c r="M529" s="111"/>
      <c r="N529" s="123">
        <f t="shared" si="192"/>
        <v>2178.6118842207775</v>
      </c>
      <c r="O529" s="115">
        <f t="shared" si="205"/>
        <v>1689774.4099838715</v>
      </c>
      <c r="P529" s="115">
        <f t="shared" si="206"/>
        <v>1</v>
      </c>
      <c r="Q529" s="115">
        <f t="shared" si="207"/>
        <v>1</v>
      </c>
      <c r="R529" s="115">
        <f t="shared" si="208"/>
        <v>1597424.7731796654</v>
      </c>
      <c r="S529" s="115">
        <f t="shared" si="209"/>
        <v>433319.13559570297</v>
      </c>
      <c r="T529" s="115">
        <f t="shared" si="210"/>
        <v>1655152.9775949754</v>
      </c>
      <c r="U529" s="115">
        <f t="shared" si="211"/>
        <v>1</v>
      </c>
      <c r="V529" s="115">
        <f t="shared" si="212"/>
        <v>0</v>
      </c>
      <c r="W529" s="115">
        <f t="shared" si="213"/>
        <v>1</v>
      </c>
      <c r="X529" s="115">
        <f t="shared" si="214"/>
        <v>1</v>
      </c>
      <c r="Y529" s="115">
        <f t="shared" si="215"/>
        <v>0</v>
      </c>
      <c r="Z529" s="115">
        <f t="shared" si="216"/>
        <v>1</v>
      </c>
      <c r="AA529" s="115">
        <f t="shared" si="193"/>
        <v>8.0830694083538904E-5</v>
      </c>
      <c r="AB529" s="115">
        <f t="shared" si="217"/>
        <v>0</v>
      </c>
      <c r="AC529" s="115">
        <f t="shared" si="218"/>
        <v>0</v>
      </c>
    </row>
    <row r="530" spans="2:29" s="105" customFormat="1">
      <c r="B530" s="106">
        <f t="shared" si="194"/>
        <v>2.559999999999941</v>
      </c>
      <c r="C530" s="115">
        <f t="shared" si="195"/>
        <v>363.07805477005218</v>
      </c>
      <c r="D530" s="115">
        <f t="shared" si="196"/>
        <v>7356.7976445600289</v>
      </c>
      <c r="E530" s="115">
        <f t="shared" si="197"/>
        <v>1</v>
      </c>
      <c r="F530" s="115">
        <f t="shared" si="198"/>
        <v>1</v>
      </c>
      <c r="G530" s="115">
        <f t="shared" si="199"/>
        <v>7192.8545611327399</v>
      </c>
      <c r="H530" s="115">
        <f t="shared" si="200"/>
        <v>1</v>
      </c>
      <c r="I530" s="115">
        <f t="shared" si="201"/>
        <v>1</v>
      </c>
      <c r="J530" s="115">
        <f t="shared" si="202"/>
        <v>9.5795773760169855E-5</v>
      </c>
      <c r="K530" s="115">
        <f t="shared" si="203"/>
        <v>0</v>
      </c>
      <c r="L530" s="115">
        <f t="shared" si="204"/>
        <v>0</v>
      </c>
      <c r="M530" s="111"/>
      <c r="N530" s="123">
        <f t="shared" si="192"/>
        <v>2281.2866990905368</v>
      </c>
      <c r="O530" s="115">
        <f t="shared" si="205"/>
        <v>1703019.2217281128</v>
      </c>
      <c r="P530" s="115">
        <f t="shared" si="206"/>
        <v>1</v>
      </c>
      <c r="Q530" s="115">
        <f t="shared" si="207"/>
        <v>1</v>
      </c>
      <c r="R530" s="115">
        <f t="shared" si="208"/>
        <v>1609070.2460880252</v>
      </c>
      <c r="S530" s="115">
        <f t="shared" si="209"/>
        <v>430606.89541978401</v>
      </c>
      <c r="T530" s="115">
        <f t="shared" si="210"/>
        <v>1665691.8548245479</v>
      </c>
      <c r="U530" s="115">
        <f t="shared" si="211"/>
        <v>1</v>
      </c>
      <c r="V530" s="115">
        <f t="shared" si="212"/>
        <v>0</v>
      </c>
      <c r="W530" s="115">
        <f t="shared" si="213"/>
        <v>1</v>
      </c>
      <c r="X530" s="115">
        <f t="shared" si="214"/>
        <v>1</v>
      </c>
      <c r="Y530" s="115">
        <f t="shared" si="215"/>
        <v>0</v>
      </c>
      <c r="Z530" s="115">
        <f t="shared" si="216"/>
        <v>1</v>
      </c>
      <c r="AA530" s="115">
        <f t="shared" si="193"/>
        <v>9.2638464159293876E-5</v>
      </c>
      <c r="AB530" s="115">
        <f t="shared" si="217"/>
        <v>0</v>
      </c>
      <c r="AC530" s="115">
        <f t="shared" si="218"/>
        <v>0</v>
      </c>
    </row>
    <row r="531" spans="2:29" s="105" customFormat="1">
      <c r="B531" s="106">
        <f t="shared" si="194"/>
        <v>2.579999999999941</v>
      </c>
      <c r="C531" s="115">
        <f t="shared" si="195"/>
        <v>380.18939632050962</v>
      </c>
      <c r="D531" s="115">
        <f t="shared" si="196"/>
        <v>7248.4875141255952</v>
      </c>
      <c r="E531" s="115">
        <f t="shared" si="197"/>
        <v>1</v>
      </c>
      <c r="F531" s="115">
        <f t="shared" si="198"/>
        <v>1</v>
      </c>
      <c r="G531" s="115">
        <f t="shared" si="199"/>
        <v>7097.4708203891687</v>
      </c>
      <c r="H531" s="115">
        <f t="shared" si="200"/>
        <v>1</v>
      </c>
      <c r="I531" s="115">
        <f t="shared" si="201"/>
        <v>1</v>
      </c>
      <c r="J531" s="115">
        <f t="shared" si="202"/>
        <v>8.360870264297652E-5</v>
      </c>
      <c r="K531" s="115">
        <f t="shared" si="203"/>
        <v>0</v>
      </c>
      <c r="L531" s="115">
        <f t="shared" si="204"/>
        <v>0</v>
      </c>
      <c r="M531" s="111"/>
      <c r="N531" s="123">
        <f t="shared" si="192"/>
        <v>2388.8004289065025</v>
      </c>
      <c r="O531" s="115">
        <f t="shared" si="205"/>
        <v>1716249.011346977</v>
      </c>
      <c r="P531" s="115">
        <f t="shared" si="206"/>
        <v>1</v>
      </c>
      <c r="Q531" s="115">
        <f t="shared" si="207"/>
        <v>1</v>
      </c>
      <c r="R531" s="115">
        <f t="shared" si="208"/>
        <v>1620409.9671186148</v>
      </c>
      <c r="S531" s="115">
        <f t="shared" si="209"/>
        <v>428115.04362665961</v>
      </c>
      <c r="T531" s="115">
        <f t="shared" si="210"/>
        <v>1676010.4272100478</v>
      </c>
      <c r="U531" s="115">
        <f t="shared" si="211"/>
        <v>1</v>
      </c>
      <c r="V531" s="115">
        <f t="shared" si="212"/>
        <v>0</v>
      </c>
      <c r="W531" s="115">
        <f t="shared" si="213"/>
        <v>1</v>
      </c>
      <c r="X531" s="115">
        <f t="shared" si="214"/>
        <v>1</v>
      </c>
      <c r="Y531" s="115">
        <f t="shared" si="215"/>
        <v>0</v>
      </c>
      <c r="Z531" s="115">
        <f t="shared" si="216"/>
        <v>1</v>
      </c>
      <c r="AA531" s="115">
        <f t="shared" si="193"/>
        <v>1.0616383963494582E-4</v>
      </c>
      <c r="AB531" s="115">
        <f t="shared" si="217"/>
        <v>0</v>
      </c>
      <c r="AC531" s="115">
        <f t="shared" si="218"/>
        <v>0</v>
      </c>
    </row>
    <row r="532" spans="2:29" s="105" customFormat="1">
      <c r="B532" s="106">
        <f t="shared" si="194"/>
        <v>2.599999999999941</v>
      </c>
      <c r="C532" s="115">
        <f t="shared" si="195"/>
        <v>398.1071705534435</v>
      </c>
      <c r="D532" s="115">
        <f t="shared" si="196"/>
        <v>7142.4413459809648</v>
      </c>
      <c r="E532" s="115">
        <f t="shared" si="197"/>
        <v>1</v>
      </c>
      <c r="F532" s="115">
        <f t="shared" si="198"/>
        <v>1</v>
      </c>
      <c r="G532" s="115">
        <f t="shared" si="199"/>
        <v>7006.3347127800807</v>
      </c>
      <c r="H532" s="115">
        <f t="shared" si="200"/>
        <v>1</v>
      </c>
      <c r="I532" s="115">
        <f t="shared" si="201"/>
        <v>1</v>
      </c>
      <c r="J532" s="115">
        <f t="shared" si="202"/>
        <v>6.9819421222158719E-5</v>
      </c>
      <c r="K532" s="115">
        <f t="shared" si="203"/>
        <v>0</v>
      </c>
      <c r="L532" s="115">
        <f t="shared" si="204"/>
        <v>0</v>
      </c>
      <c r="M532" s="111"/>
      <c r="N532" s="123">
        <f t="shared" si="192"/>
        <v>2501.3811247042336</v>
      </c>
      <c r="O532" s="115">
        <f t="shared" si="205"/>
        <v>1729462.5983096424</v>
      </c>
      <c r="P532" s="115">
        <f t="shared" si="206"/>
        <v>1</v>
      </c>
      <c r="Q532" s="115">
        <f t="shared" si="207"/>
        <v>1</v>
      </c>
      <c r="R532" s="115">
        <f t="shared" si="208"/>
        <v>1631477.4790188223</v>
      </c>
      <c r="S532" s="115">
        <f t="shared" si="209"/>
        <v>425876.13411761605</v>
      </c>
      <c r="T532" s="115">
        <f t="shared" si="210"/>
        <v>1686146.270688453</v>
      </c>
      <c r="U532" s="115">
        <f t="shared" si="211"/>
        <v>1</v>
      </c>
      <c r="V532" s="115">
        <f t="shared" si="212"/>
        <v>0</v>
      </c>
      <c r="W532" s="115">
        <f t="shared" si="213"/>
        <v>1</v>
      </c>
      <c r="X532" s="115">
        <f t="shared" si="214"/>
        <v>1</v>
      </c>
      <c r="Y532" s="115">
        <f t="shared" si="215"/>
        <v>0</v>
      </c>
      <c r="Z532" s="115">
        <f t="shared" si="216"/>
        <v>1</v>
      </c>
      <c r="AA532" s="115">
        <f t="shared" si="193"/>
        <v>1.2135066950023692E-4</v>
      </c>
      <c r="AB532" s="115">
        <f t="shared" si="217"/>
        <v>0</v>
      </c>
      <c r="AC532" s="115">
        <f t="shared" si="218"/>
        <v>0</v>
      </c>
    </row>
    <row r="533" spans="2:29" s="105" customFormat="1">
      <c r="B533" s="106">
        <f t="shared" si="194"/>
        <v>2.619999999999941</v>
      </c>
      <c r="C533" s="115">
        <f t="shared" si="195"/>
        <v>416.86938347027905</v>
      </c>
      <c r="D533" s="115">
        <f t="shared" si="196"/>
        <v>7038.6063592880573</v>
      </c>
      <c r="E533" s="115">
        <f t="shared" si="197"/>
        <v>1</v>
      </c>
      <c r="F533" s="115">
        <f t="shared" si="198"/>
        <v>1</v>
      </c>
      <c r="G533" s="115">
        <f t="shared" si="199"/>
        <v>6919.0523199264553</v>
      </c>
      <c r="H533" s="115">
        <f t="shared" si="200"/>
        <v>1</v>
      </c>
      <c r="I533" s="115">
        <f t="shared" si="201"/>
        <v>1</v>
      </c>
      <c r="J533" s="115">
        <f t="shared" si="202"/>
        <v>5.5354536321083687E-5</v>
      </c>
      <c r="K533" s="115">
        <f t="shared" si="203"/>
        <v>0</v>
      </c>
      <c r="L533" s="115">
        <f t="shared" si="204"/>
        <v>0</v>
      </c>
      <c r="M533" s="111"/>
      <c r="N533" s="123">
        <f t="shared" si="192"/>
        <v>2619.2675852334701</v>
      </c>
      <c r="O533" s="115">
        <f t="shared" si="205"/>
        <v>1742658.8149196741</v>
      </c>
      <c r="P533" s="115">
        <f t="shared" si="206"/>
        <v>1</v>
      </c>
      <c r="Q533" s="115">
        <f t="shared" si="207"/>
        <v>1</v>
      </c>
      <c r="R533" s="115">
        <f t="shared" si="208"/>
        <v>1642309.4045054414</v>
      </c>
      <c r="S533" s="115">
        <f t="shared" si="209"/>
        <v>423918.2347426021</v>
      </c>
      <c r="T533" s="115">
        <f t="shared" si="210"/>
        <v>1696138.8061931434</v>
      </c>
      <c r="U533" s="115">
        <f t="shared" si="211"/>
        <v>1</v>
      </c>
      <c r="V533" s="115">
        <f t="shared" si="212"/>
        <v>0</v>
      </c>
      <c r="W533" s="115">
        <f t="shared" si="213"/>
        <v>1</v>
      </c>
      <c r="X533" s="115">
        <f t="shared" si="214"/>
        <v>1</v>
      </c>
      <c r="Y533" s="115">
        <f t="shared" si="215"/>
        <v>0</v>
      </c>
      <c r="Z533" s="115">
        <f t="shared" si="216"/>
        <v>1</v>
      </c>
      <c r="AA533" s="115">
        <f t="shared" si="193"/>
        <v>1.3808545767072313E-4</v>
      </c>
      <c r="AB533" s="115">
        <f t="shared" si="217"/>
        <v>0</v>
      </c>
      <c r="AC533" s="115">
        <f t="shared" si="218"/>
        <v>0</v>
      </c>
    </row>
    <row r="534" spans="2:29" s="105" customFormat="1">
      <c r="B534" s="106">
        <f t="shared" si="194"/>
        <v>2.6399999999999411</v>
      </c>
      <c r="C534" s="115">
        <f t="shared" si="195"/>
        <v>436.51583224010687</v>
      </c>
      <c r="D534" s="115">
        <f t="shared" si="196"/>
        <v>6936.9310766983872</v>
      </c>
      <c r="E534" s="115">
        <f t="shared" si="197"/>
        <v>1</v>
      </c>
      <c r="F534" s="115">
        <f t="shared" si="198"/>
        <v>1</v>
      </c>
      <c r="G534" s="115">
        <f t="shared" si="199"/>
        <v>6835.2143953321392</v>
      </c>
      <c r="H534" s="115">
        <f t="shared" si="200"/>
        <v>1</v>
      </c>
      <c r="I534" s="115">
        <f t="shared" si="201"/>
        <v>1</v>
      </c>
      <c r="J534" s="115">
        <f t="shared" si="202"/>
        <v>4.1155280828447778E-5</v>
      </c>
      <c r="K534" s="115">
        <f t="shared" si="203"/>
        <v>0</v>
      </c>
      <c r="L534" s="115">
        <f t="shared" si="204"/>
        <v>0</v>
      </c>
      <c r="M534" s="111"/>
      <c r="N534" s="123">
        <f t="shared" si="192"/>
        <v>2742.7098634823087</v>
      </c>
      <c r="O534" s="115">
        <f t="shared" si="205"/>
        <v>1755836.5065702195</v>
      </c>
      <c r="P534" s="115">
        <f t="shared" si="206"/>
        <v>1</v>
      </c>
      <c r="Q534" s="115">
        <f t="shared" si="207"/>
        <v>1</v>
      </c>
      <c r="R534" s="115">
        <f t="shared" si="208"/>
        <v>1652944.9072649458</v>
      </c>
      <c r="S534" s="115">
        <f t="shared" si="209"/>
        <v>422264.73259579687</v>
      </c>
      <c r="T534" s="115">
        <f t="shared" si="210"/>
        <v>1706028.8306026133</v>
      </c>
      <c r="U534" s="115">
        <f t="shared" si="211"/>
        <v>1</v>
      </c>
      <c r="V534" s="115">
        <f t="shared" si="212"/>
        <v>0</v>
      </c>
      <c r="W534" s="115">
        <f t="shared" si="213"/>
        <v>1</v>
      </c>
      <c r="X534" s="115">
        <f t="shared" si="214"/>
        <v>1</v>
      </c>
      <c r="Y534" s="115">
        <f t="shared" si="215"/>
        <v>0</v>
      </c>
      <c r="Z534" s="115">
        <f t="shared" si="216"/>
        <v>1</v>
      </c>
      <c r="AA534" s="115">
        <f t="shared" si="193"/>
        <v>1.5619271267642337E-4</v>
      </c>
      <c r="AB534" s="115">
        <f t="shared" si="217"/>
        <v>0</v>
      </c>
      <c r="AC534" s="115">
        <f t="shared" si="218"/>
        <v>0</v>
      </c>
    </row>
    <row r="535" spans="2:29" s="105" customFormat="1">
      <c r="B535" s="106">
        <f t="shared" si="194"/>
        <v>2.6599999999999411</v>
      </c>
      <c r="C535" s="115">
        <f t="shared" si="195"/>
        <v>457.08818961481347</v>
      </c>
      <c r="D535" s="115">
        <f t="shared" si="196"/>
        <v>6837.365292007441</v>
      </c>
      <c r="E535" s="115">
        <f t="shared" si="197"/>
        <v>1</v>
      </c>
      <c r="F535" s="115">
        <f t="shared" si="198"/>
        <v>1</v>
      </c>
      <c r="G535" s="115">
        <f t="shared" si="199"/>
        <v>6754.4040937430236</v>
      </c>
      <c r="H535" s="115">
        <f t="shared" si="200"/>
        <v>1</v>
      </c>
      <c r="I535" s="115">
        <f t="shared" si="201"/>
        <v>1</v>
      </c>
      <c r="J535" s="115">
        <f t="shared" si="202"/>
        <v>2.8108485032994257E-5</v>
      </c>
      <c r="K535" s="115">
        <f t="shared" si="203"/>
        <v>0</v>
      </c>
      <c r="L535" s="115">
        <f t="shared" si="204"/>
        <v>0</v>
      </c>
      <c r="M535" s="111"/>
      <c r="N535" s="123">
        <f t="shared" si="192"/>
        <v>2871.9697970731127</v>
      </c>
      <c r="O535" s="115">
        <f t="shared" si="205"/>
        <v>1768994.5319886811</v>
      </c>
      <c r="P535" s="115">
        <f t="shared" si="206"/>
        <v>1</v>
      </c>
      <c r="Q535" s="115">
        <f t="shared" si="207"/>
        <v>1</v>
      </c>
      <c r="R535" s="115">
        <f t="shared" si="208"/>
        <v>1663425.1660393132</v>
      </c>
      <c r="S535" s="115">
        <f t="shared" si="209"/>
        <v>420934.19172266551</v>
      </c>
      <c r="T535" s="115">
        <f t="shared" si="210"/>
        <v>1715858.0584576717</v>
      </c>
      <c r="U535" s="115">
        <f t="shared" si="211"/>
        <v>1</v>
      </c>
      <c r="V535" s="115">
        <f t="shared" si="212"/>
        <v>0</v>
      </c>
      <c r="W535" s="115">
        <f t="shared" si="213"/>
        <v>1</v>
      </c>
      <c r="X535" s="115">
        <f t="shared" si="214"/>
        <v>1</v>
      </c>
      <c r="Y535" s="115">
        <f t="shared" si="215"/>
        <v>0</v>
      </c>
      <c r="Z535" s="115">
        <f t="shared" si="216"/>
        <v>1</v>
      </c>
      <c r="AA535" s="115">
        <f t="shared" si="193"/>
        <v>1.7543351627417181E-4</v>
      </c>
      <c r="AB535" s="115">
        <f t="shared" si="217"/>
        <v>0</v>
      </c>
      <c r="AC535" s="115">
        <f t="shared" si="218"/>
        <v>0</v>
      </c>
    </row>
    <row r="536" spans="2:29" s="105" customFormat="1">
      <c r="B536" s="106">
        <f t="shared" si="194"/>
        <v>2.6799999999999411</v>
      </c>
      <c r="C536" s="115">
        <f t="shared" si="195"/>
        <v>478.63009232257383</v>
      </c>
      <c r="D536" s="115">
        <f t="shared" si="196"/>
        <v>6739.860038561651</v>
      </c>
      <c r="E536" s="115">
        <f t="shared" si="197"/>
        <v>1</v>
      </c>
      <c r="F536" s="115">
        <f t="shared" si="198"/>
        <v>1</v>
      </c>
      <c r="G536" s="115">
        <f t="shared" si="199"/>
        <v>6676.2047190580697</v>
      </c>
      <c r="H536" s="115">
        <f t="shared" si="200"/>
        <v>1</v>
      </c>
      <c r="I536" s="115">
        <f t="shared" si="201"/>
        <v>1</v>
      </c>
      <c r="J536" s="115">
        <f t="shared" si="202"/>
        <v>1.6984557820421346E-5</v>
      </c>
      <c r="K536" s="115">
        <f t="shared" si="203"/>
        <v>0</v>
      </c>
      <c r="L536" s="115">
        <f t="shared" si="204"/>
        <v>0</v>
      </c>
      <c r="M536" s="111"/>
      <c r="N536" s="123">
        <f t="shared" si="192"/>
        <v>3007.321563655205</v>
      </c>
      <c r="O536" s="115">
        <f t="shared" si="205"/>
        <v>1782131.7634709419</v>
      </c>
      <c r="P536" s="115">
        <f t="shared" si="206"/>
        <v>1</v>
      </c>
      <c r="Q536" s="115">
        <f t="shared" si="207"/>
        <v>1</v>
      </c>
      <c r="R536" s="115">
        <f t="shared" si="208"/>
        <v>1673792.8631847987</v>
      </c>
      <c r="S536" s="115">
        <f t="shared" si="209"/>
        <v>419940.2545141973</v>
      </c>
      <c r="T536" s="115">
        <f t="shared" si="210"/>
        <v>1725668.6721992188</v>
      </c>
      <c r="U536" s="115">
        <f t="shared" si="211"/>
        <v>1</v>
      </c>
      <c r="V536" s="115">
        <f t="shared" si="212"/>
        <v>0</v>
      </c>
      <c r="W536" s="115">
        <f t="shared" si="213"/>
        <v>1</v>
      </c>
      <c r="X536" s="115">
        <f t="shared" si="214"/>
        <v>1</v>
      </c>
      <c r="Y536" s="115">
        <f t="shared" si="215"/>
        <v>0</v>
      </c>
      <c r="Z536" s="115">
        <f t="shared" si="216"/>
        <v>1</v>
      </c>
      <c r="AA536" s="115">
        <f t="shared" si="193"/>
        <v>1.9550739344940699E-4</v>
      </c>
      <c r="AB536" s="115">
        <f t="shared" si="217"/>
        <v>0</v>
      </c>
      <c r="AC536" s="115">
        <f t="shared" si="218"/>
        <v>0</v>
      </c>
    </row>
    <row r="537" spans="2:29" s="105" customFormat="1">
      <c r="B537" s="106">
        <f t="shared" si="194"/>
        <v>2.6999999999999411</v>
      </c>
      <c r="C537" s="115">
        <f t="shared" si="195"/>
        <v>501.18723362720459</v>
      </c>
      <c r="D537" s="115">
        <f t="shared" si="196"/>
        <v>6644.3675584038501</v>
      </c>
      <c r="E537" s="115">
        <f t="shared" si="197"/>
        <v>1</v>
      </c>
      <c r="F537" s="115">
        <f t="shared" si="198"/>
        <v>1</v>
      </c>
      <c r="G537" s="115">
        <f t="shared" si="199"/>
        <v>6600.2072648884769</v>
      </c>
      <c r="H537" s="115">
        <f t="shared" si="200"/>
        <v>1</v>
      </c>
      <c r="I537" s="115">
        <f t="shared" si="201"/>
        <v>1</v>
      </c>
      <c r="J537" s="115">
        <f t="shared" si="202"/>
        <v>8.3872520212551319E-6</v>
      </c>
      <c r="K537" s="115">
        <f t="shared" si="203"/>
        <v>0</v>
      </c>
      <c r="L537" s="115">
        <f t="shared" si="204"/>
        <v>0</v>
      </c>
      <c r="M537" s="111"/>
      <c r="N537" s="123">
        <f t="shared" si="192"/>
        <v>3149.0522624724344</v>
      </c>
      <c r="O537" s="115">
        <f t="shared" si="205"/>
        <v>1795247.0871051573</v>
      </c>
      <c r="P537" s="115">
        <f t="shared" si="206"/>
        <v>1</v>
      </c>
      <c r="Q537" s="115">
        <f t="shared" si="207"/>
        <v>1</v>
      </c>
      <c r="R537" s="115">
        <f t="shared" si="208"/>
        <v>1684091.6868311239</v>
      </c>
      <c r="S537" s="115">
        <f t="shared" si="209"/>
        <v>419291.57933242648</v>
      </c>
      <c r="T537" s="115">
        <f t="shared" si="210"/>
        <v>1735502.8775985308</v>
      </c>
      <c r="U537" s="115">
        <f t="shared" si="211"/>
        <v>1</v>
      </c>
      <c r="V537" s="115">
        <f t="shared" si="212"/>
        <v>0</v>
      </c>
      <c r="W537" s="115">
        <f t="shared" si="213"/>
        <v>1</v>
      </c>
      <c r="X537" s="115">
        <f t="shared" si="214"/>
        <v>1</v>
      </c>
      <c r="Y537" s="115">
        <f t="shared" si="215"/>
        <v>0</v>
      </c>
      <c r="Z537" s="115">
        <f t="shared" si="216"/>
        <v>1</v>
      </c>
      <c r="AA537" s="115">
        <f t="shared" si="193"/>
        <v>2.1605744452566362E-4</v>
      </c>
      <c r="AB537" s="115">
        <f t="shared" si="217"/>
        <v>0</v>
      </c>
      <c r="AC537" s="115">
        <f t="shared" si="218"/>
        <v>0</v>
      </c>
    </row>
    <row r="538" spans="2:29" s="105" customFormat="1">
      <c r="B538" s="106">
        <f t="shared" si="194"/>
        <v>2.7199999999999411</v>
      </c>
      <c r="C538" s="115">
        <f t="shared" si="195"/>
        <v>524.80746024970165</v>
      </c>
      <c r="D538" s="115">
        <f t="shared" si="196"/>
        <v>6550.8412721431541</v>
      </c>
      <c r="E538" s="115">
        <f t="shared" si="197"/>
        <v>1</v>
      </c>
      <c r="F538" s="115">
        <f t="shared" si="198"/>
        <v>1</v>
      </c>
      <c r="G538" s="115">
        <f t="shared" si="199"/>
        <v>6526.0175273894711</v>
      </c>
      <c r="H538" s="115">
        <f t="shared" si="200"/>
        <v>1</v>
      </c>
      <c r="I538" s="115">
        <f t="shared" si="201"/>
        <v>1</v>
      </c>
      <c r="J538" s="115">
        <f t="shared" si="202"/>
        <v>2.7186755571246232E-6</v>
      </c>
      <c r="K538" s="115">
        <f t="shared" si="203"/>
        <v>0</v>
      </c>
      <c r="L538" s="115">
        <f t="shared" si="204"/>
        <v>0</v>
      </c>
      <c r="M538" s="111"/>
      <c r="N538" s="123">
        <f t="shared" si="192"/>
        <v>3297.4625233391603</v>
      </c>
      <c r="O538" s="115">
        <f t="shared" si="205"/>
        <v>1808339.4029851803</v>
      </c>
      <c r="P538" s="115">
        <f t="shared" si="206"/>
        <v>1</v>
      </c>
      <c r="Q538" s="115">
        <f t="shared" si="207"/>
        <v>1</v>
      </c>
      <c r="R538" s="115">
        <f t="shared" si="208"/>
        <v>1694365.844004289</v>
      </c>
      <c r="S538" s="115">
        <f t="shared" si="209"/>
        <v>418991.80859190988</v>
      </c>
      <c r="T538" s="115">
        <f t="shared" si="210"/>
        <v>1745402.4604644873</v>
      </c>
      <c r="U538" s="115">
        <f t="shared" si="211"/>
        <v>1</v>
      </c>
      <c r="V538" s="115">
        <f t="shared" si="212"/>
        <v>0</v>
      </c>
      <c r="W538" s="115">
        <f t="shared" si="213"/>
        <v>1</v>
      </c>
      <c r="X538" s="115">
        <f t="shared" si="214"/>
        <v>1</v>
      </c>
      <c r="Y538" s="115">
        <f t="shared" si="215"/>
        <v>0</v>
      </c>
      <c r="Z538" s="115">
        <f t="shared" si="216"/>
        <v>1</v>
      </c>
      <c r="AA538" s="115">
        <f t="shared" si="193"/>
        <v>2.3667858351850542E-4</v>
      </c>
      <c r="AB538" s="115">
        <f t="shared" si="217"/>
        <v>0</v>
      </c>
      <c r="AC538" s="115">
        <f t="shared" si="218"/>
        <v>0</v>
      </c>
    </row>
    <row r="539" spans="2:29" s="105" customFormat="1">
      <c r="B539" s="106">
        <f t="shared" si="194"/>
        <v>2.7399999999999411</v>
      </c>
      <c r="C539" s="115">
        <f t="shared" si="195"/>
        <v>549.54087385755065</v>
      </c>
      <c r="D539" s="115">
        <f t="shared" si="196"/>
        <v>6459.235749535449</v>
      </c>
      <c r="E539" s="115">
        <f t="shared" si="197"/>
        <v>1</v>
      </c>
      <c r="F539" s="115">
        <f t="shared" si="198"/>
        <v>1</v>
      </c>
      <c r="G539" s="115">
        <f t="shared" si="199"/>
        <v>6453.2625862179584</v>
      </c>
      <c r="H539" s="115">
        <f t="shared" si="200"/>
        <v>1</v>
      </c>
      <c r="I539" s="115">
        <f t="shared" si="201"/>
        <v>1</v>
      </c>
      <c r="J539" s="115">
        <f t="shared" si="202"/>
        <v>1.6144213692153062E-7</v>
      </c>
      <c r="K539" s="115">
        <f t="shared" si="203"/>
        <v>0</v>
      </c>
      <c r="L539" s="115">
        <f t="shared" si="204"/>
        <v>0</v>
      </c>
      <c r="M539" s="111"/>
      <c r="N539" s="123">
        <f t="shared" si="192"/>
        <v>3452.8671443163926</v>
      </c>
      <c r="O539" s="115">
        <f t="shared" si="205"/>
        <v>1821407.6254136595</v>
      </c>
      <c r="P539" s="115">
        <f t="shared" si="206"/>
        <v>1</v>
      </c>
      <c r="Q539" s="115">
        <f t="shared" si="207"/>
        <v>1</v>
      </c>
      <c r="R539" s="115">
        <f t="shared" si="208"/>
        <v>1704659.5808500664</v>
      </c>
      <c r="S539" s="115">
        <f t="shared" si="209"/>
        <v>419039.56349268428</v>
      </c>
      <c r="T539" s="115">
        <f t="shared" si="210"/>
        <v>1755408.3406307669</v>
      </c>
      <c r="U539" s="115">
        <f t="shared" si="211"/>
        <v>1</v>
      </c>
      <c r="V539" s="115">
        <f t="shared" si="212"/>
        <v>0</v>
      </c>
      <c r="W539" s="115">
        <f t="shared" si="213"/>
        <v>1</v>
      </c>
      <c r="X539" s="115">
        <f t="shared" si="214"/>
        <v>1</v>
      </c>
      <c r="Y539" s="115">
        <f t="shared" si="215"/>
        <v>0</v>
      </c>
      <c r="Z539" s="115">
        <f t="shared" si="216"/>
        <v>1</v>
      </c>
      <c r="AA539" s="115">
        <f t="shared" si="193"/>
        <v>2.5692861373695949E-4</v>
      </c>
      <c r="AB539" s="115">
        <f t="shared" si="217"/>
        <v>0</v>
      </c>
      <c r="AC539" s="115">
        <f t="shared" si="218"/>
        <v>0</v>
      </c>
    </row>
    <row r="540" spans="2:29" s="105" customFormat="1">
      <c r="B540" s="106">
        <f t="shared" si="194"/>
        <v>2.7599999999999412</v>
      </c>
      <c r="C540" s="115">
        <f t="shared" si="195"/>
        <v>575.43993733707941</v>
      </c>
      <c r="D540" s="115">
        <f t="shared" si="196"/>
        <v>6369.5066807603844</v>
      </c>
      <c r="E540" s="115">
        <f t="shared" si="197"/>
        <v>1</v>
      </c>
      <c r="F540" s="115">
        <f t="shared" si="198"/>
        <v>1</v>
      </c>
      <c r="G540" s="115">
        <f t="shared" si="199"/>
        <v>6381.5964759888057</v>
      </c>
      <c r="H540" s="115">
        <f t="shared" si="200"/>
        <v>1</v>
      </c>
      <c r="I540" s="115">
        <f t="shared" si="201"/>
        <v>1</v>
      </c>
      <c r="J540" s="115">
        <f t="shared" si="202"/>
        <v>6.7822102027621844E-7</v>
      </c>
      <c r="K540" s="115">
        <f t="shared" si="203"/>
        <v>0</v>
      </c>
      <c r="L540" s="115">
        <f t="shared" si="204"/>
        <v>0</v>
      </c>
      <c r="M540" s="111"/>
      <c r="N540" s="123">
        <f t="shared" si="192"/>
        <v>3615.5957594406791</v>
      </c>
      <c r="O540" s="115">
        <f t="shared" si="205"/>
        <v>1834450.6830948652</v>
      </c>
      <c r="P540" s="115">
        <f t="shared" si="206"/>
        <v>1</v>
      </c>
      <c r="Q540" s="115">
        <f t="shared" si="207"/>
        <v>1</v>
      </c>
      <c r="R540" s="115">
        <f t="shared" si="208"/>
        <v>1715016.7054308967</v>
      </c>
      <c r="S540" s="115">
        <f t="shared" si="209"/>
        <v>419428.46374545892</v>
      </c>
      <c r="T540" s="115">
        <f t="shared" si="210"/>
        <v>1765560.1196523791</v>
      </c>
      <c r="U540" s="115">
        <f t="shared" si="211"/>
        <v>1</v>
      </c>
      <c r="V540" s="115">
        <f t="shared" si="212"/>
        <v>0</v>
      </c>
      <c r="W540" s="115">
        <f t="shared" si="213"/>
        <v>1</v>
      </c>
      <c r="X540" s="115">
        <f t="shared" si="214"/>
        <v>1</v>
      </c>
      <c r="Y540" s="115">
        <f t="shared" si="215"/>
        <v>0</v>
      </c>
      <c r="Z540" s="115">
        <f t="shared" si="216"/>
        <v>1</v>
      </c>
      <c r="AA540" s="115">
        <f t="shared" si="193"/>
        <v>2.763417608118638E-4</v>
      </c>
      <c r="AB540" s="115">
        <f t="shared" si="217"/>
        <v>0</v>
      </c>
      <c r="AC540" s="115">
        <f t="shared" si="218"/>
        <v>0</v>
      </c>
    </row>
    <row r="541" spans="2:29" s="105" customFormat="1">
      <c r="B541" s="106">
        <f t="shared" si="194"/>
        <v>2.7799999999999412</v>
      </c>
      <c r="C541" s="115">
        <f t="shared" si="195"/>
        <v>602.55958607427647</v>
      </c>
      <c r="D541" s="115">
        <f t="shared" si="196"/>
        <v>6281.6108483814114</v>
      </c>
      <c r="E541" s="115">
        <f t="shared" si="197"/>
        <v>1</v>
      </c>
      <c r="F541" s="115">
        <f t="shared" si="198"/>
        <v>1</v>
      </c>
      <c r="G541" s="115">
        <f t="shared" si="199"/>
        <v>6310.704906242443</v>
      </c>
      <c r="H541" s="115">
        <f t="shared" si="200"/>
        <v>1</v>
      </c>
      <c r="I541" s="115">
        <f t="shared" si="201"/>
        <v>1</v>
      </c>
      <c r="J541" s="115">
        <f t="shared" si="202"/>
        <v>4.0274257789357621E-6</v>
      </c>
      <c r="K541" s="115">
        <f t="shared" si="203"/>
        <v>0</v>
      </c>
      <c r="L541" s="115">
        <f t="shared" si="204"/>
        <v>0</v>
      </c>
      <c r="M541" s="111"/>
      <c r="N541" s="123">
        <f t="shared" si="192"/>
        <v>3785.993537922107</v>
      </c>
      <c r="O541" s="115">
        <f t="shared" si="205"/>
        <v>1847467.5193173697</v>
      </c>
      <c r="P541" s="115">
        <f t="shared" si="206"/>
        <v>1</v>
      </c>
      <c r="Q541" s="115">
        <f t="shared" si="207"/>
        <v>1</v>
      </c>
      <c r="R541" s="115">
        <f t="shared" si="208"/>
        <v>1725480.1084761089</v>
      </c>
      <c r="S541" s="115">
        <f t="shared" si="209"/>
        <v>420147.17283872463</v>
      </c>
      <c r="T541" s="115">
        <f t="shared" si="210"/>
        <v>1775895.6195652653</v>
      </c>
      <c r="U541" s="115">
        <f t="shared" si="211"/>
        <v>1</v>
      </c>
      <c r="V541" s="115">
        <f t="shared" si="212"/>
        <v>0</v>
      </c>
      <c r="W541" s="115">
        <f t="shared" si="213"/>
        <v>1</v>
      </c>
      <c r="X541" s="115">
        <f t="shared" si="214"/>
        <v>1</v>
      </c>
      <c r="Y541" s="115">
        <f t="shared" si="215"/>
        <v>0</v>
      </c>
      <c r="Z541" s="115">
        <f t="shared" si="216"/>
        <v>1</v>
      </c>
      <c r="AA541" s="115">
        <f t="shared" si="193"/>
        <v>2.9444417492923027E-4</v>
      </c>
      <c r="AB541" s="115">
        <f t="shared" si="217"/>
        <v>0</v>
      </c>
      <c r="AC541" s="115">
        <f t="shared" si="218"/>
        <v>0</v>
      </c>
    </row>
    <row r="542" spans="2:29" s="105" customFormat="1">
      <c r="B542" s="106">
        <f t="shared" si="194"/>
        <v>2.7999999999999412</v>
      </c>
      <c r="C542" s="115">
        <f t="shared" si="195"/>
        <v>630.95734448010796</v>
      </c>
      <c r="D542" s="115">
        <f t="shared" si="196"/>
        <v>6195.5060999750531</v>
      </c>
      <c r="E542" s="115">
        <f t="shared" si="197"/>
        <v>1</v>
      </c>
      <c r="F542" s="115">
        <f t="shared" si="198"/>
        <v>1</v>
      </c>
      <c r="G542" s="115">
        <f t="shared" si="199"/>
        <v>6240.3089307898172</v>
      </c>
      <c r="H542" s="115">
        <f t="shared" si="200"/>
        <v>1</v>
      </c>
      <c r="I542" s="115">
        <f t="shared" si="201"/>
        <v>1</v>
      </c>
      <c r="J542" s="115">
        <f t="shared" si="202"/>
        <v>9.7925269384614626E-6</v>
      </c>
      <c r="K542" s="115">
        <f t="shared" si="203"/>
        <v>0</v>
      </c>
      <c r="L542" s="115">
        <f t="shared" si="204"/>
        <v>0</v>
      </c>
      <c r="M542" s="111"/>
      <c r="N542" s="123">
        <f t="shared" si="192"/>
        <v>3964.4219162944632</v>
      </c>
      <c r="O542" s="115">
        <f t="shared" si="205"/>
        <v>1860457.0921265571</v>
      </c>
      <c r="P542" s="115">
        <f t="shared" si="206"/>
        <v>1</v>
      </c>
      <c r="Q542" s="115">
        <f t="shared" si="207"/>
        <v>1</v>
      </c>
      <c r="R542" s="115">
        <f t="shared" si="208"/>
        <v>1736091.2779429702</v>
      </c>
      <c r="S542" s="115">
        <f t="shared" si="209"/>
        <v>421179.4715620653</v>
      </c>
      <c r="T542" s="115">
        <f t="shared" si="210"/>
        <v>1786450.4114626178</v>
      </c>
      <c r="U542" s="115">
        <f t="shared" si="211"/>
        <v>1</v>
      </c>
      <c r="V542" s="115">
        <f t="shared" si="212"/>
        <v>0</v>
      </c>
      <c r="W542" s="115">
        <f t="shared" si="213"/>
        <v>1</v>
      </c>
      <c r="X542" s="115">
        <f t="shared" si="214"/>
        <v>1</v>
      </c>
      <c r="Y542" s="115">
        <f t="shared" si="215"/>
        <v>0</v>
      </c>
      <c r="Z542" s="115">
        <f t="shared" si="216"/>
        <v>1</v>
      </c>
      <c r="AA542" s="115">
        <f t="shared" si="193"/>
        <v>3.1077080999600043E-4</v>
      </c>
      <c r="AB542" s="115">
        <f t="shared" si="217"/>
        <v>0</v>
      </c>
      <c r="AC542" s="115">
        <f t="shared" si="218"/>
        <v>0</v>
      </c>
    </row>
    <row r="543" spans="2:29" s="105" customFormat="1">
      <c r="B543" s="106">
        <f t="shared" si="194"/>
        <v>2.8199999999999412</v>
      </c>
      <c r="C543" s="115">
        <f t="shared" si="195"/>
        <v>660.69344800750719</v>
      </c>
      <c r="D543" s="115">
        <f t="shared" si="196"/>
        <v>6111.1513214159613</v>
      </c>
      <c r="E543" s="115">
        <f t="shared" si="197"/>
        <v>1</v>
      </c>
      <c r="F543" s="115">
        <f t="shared" si="198"/>
        <v>1</v>
      </c>
      <c r="G543" s="115">
        <f t="shared" si="199"/>
        <v>6170.1675148212153</v>
      </c>
      <c r="H543" s="115">
        <f t="shared" si="200"/>
        <v>1</v>
      </c>
      <c r="I543" s="115">
        <f t="shared" si="201"/>
        <v>1</v>
      </c>
      <c r="J543" s="115">
        <f t="shared" si="202"/>
        <v>1.7421585415842231E-5</v>
      </c>
      <c r="K543" s="115">
        <f t="shared" si="203"/>
        <v>0</v>
      </c>
      <c r="L543" s="115">
        <f t="shared" si="204"/>
        <v>0</v>
      </c>
      <c r="M543" s="111"/>
      <c r="N543" s="123">
        <f t="shared" si="192"/>
        <v>4151.2593650705894</v>
      </c>
      <c r="O543" s="115">
        <f t="shared" si="205"/>
        <v>1873418.3744871831</v>
      </c>
      <c r="P543" s="115">
        <f t="shared" si="206"/>
        <v>1</v>
      </c>
      <c r="Q543" s="115">
        <f t="shared" si="207"/>
        <v>1</v>
      </c>
      <c r="R543" s="115">
        <f t="shared" si="208"/>
        <v>1746889.8042823188</v>
      </c>
      <c r="S543" s="115">
        <f t="shared" si="209"/>
        <v>422504.36451184971</v>
      </c>
      <c r="T543" s="115">
        <f t="shared" si="210"/>
        <v>1797257.3344785883</v>
      </c>
      <c r="U543" s="115">
        <f t="shared" si="211"/>
        <v>1</v>
      </c>
      <c r="V543" s="115">
        <f t="shared" si="212"/>
        <v>0</v>
      </c>
      <c r="W543" s="115">
        <f t="shared" si="213"/>
        <v>1</v>
      </c>
      <c r="X543" s="115">
        <f t="shared" si="214"/>
        <v>1</v>
      </c>
      <c r="Y543" s="115">
        <f t="shared" si="215"/>
        <v>0</v>
      </c>
      <c r="Z543" s="115">
        <f t="shared" si="216"/>
        <v>1</v>
      </c>
      <c r="AA543" s="115">
        <f t="shared" si="193"/>
        <v>3.2488299185970415E-4</v>
      </c>
      <c r="AB543" s="115">
        <f t="shared" si="217"/>
        <v>0</v>
      </c>
      <c r="AC543" s="115">
        <f t="shared" si="218"/>
        <v>0</v>
      </c>
    </row>
    <row r="544" spans="2:29" s="105" customFormat="1">
      <c r="B544" s="106">
        <f t="shared" si="194"/>
        <v>2.8399999999999412</v>
      </c>
      <c r="C544" s="115">
        <f t="shared" si="195"/>
        <v>691.83097091884338</v>
      </c>
      <c r="D544" s="115">
        <f t="shared" si="196"/>
        <v>6028.5064108044471</v>
      </c>
      <c r="E544" s="115">
        <f t="shared" si="197"/>
        <v>1</v>
      </c>
      <c r="F544" s="115">
        <f t="shared" si="198"/>
        <v>1</v>
      </c>
      <c r="G544" s="115">
        <f t="shared" si="199"/>
        <v>6100.0789973401079</v>
      </c>
      <c r="H544" s="115">
        <f t="shared" si="200"/>
        <v>1</v>
      </c>
      <c r="I544" s="115">
        <f t="shared" si="201"/>
        <v>1</v>
      </c>
      <c r="J544" s="115">
        <f t="shared" si="202"/>
        <v>2.6273130291345212E-5</v>
      </c>
      <c r="K544" s="115">
        <f t="shared" si="203"/>
        <v>0</v>
      </c>
      <c r="L544" s="115">
        <f t="shared" si="204"/>
        <v>0</v>
      </c>
      <c r="M544" s="111"/>
      <c r="N544" s="123">
        <f t="shared" si="192"/>
        <v>4346.9021915290641</v>
      </c>
      <c r="O544" s="115">
        <f t="shared" si="205"/>
        <v>1886350.3544359275</v>
      </c>
      <c r="P544" s="115">
        <f t="shared" si="206"/>
        <v>1</v>
      </c>
      <c r="Q544" s="115">
        <f t="shared" si="207"/>
        <v>1</v>
      </c>
      <c r="R544" s="115">
        <f t="shared" si="208"/>
        <v>1757912.8748732219</v>
      </c>
      <c r="S544" s="115">
        <f t="shared" si="209"/>
        <v>424096.22605310602</v>
      </c>
      <c r="T544" s="115">
        <f t="shared" si="210"/>
        <v>1808346.0079856187</v>
      </c>
      <c r="U544" s="115">
        <f t="shared" si="211"/>
        <v>1</v>
      </c>
      <c r="V544" s="115">
        <f t="shared" si="212"/>
        <v>0</v>
      </c>
      <c r="W544" s="115">
        <f t="shared" si="213"/>
        <v>1</v>
      </c>
      <c r="X544" s="115">
        <f t="shared" si="214"/>
        <v>1</v>
      </c>
      <c r="Y544" s="115">
        <f t="shared" si="215"/>
        <v>0</v>
      </c>
      <c r="Z544" s="115">
        <f t="shared" si="216"/>
        <v>1</v>
      </c>
      <c r="AA544" s="115">
        <f t="shared" si="193"/>
        <v>3.3638590684816186E-4</v>
      </c>
      <c r="AB544" s="115">
        <f t="shared" si="217"/>
        <v>0</v>
      </c>
      <c r="AC544" s="115">
        <f t="shared" si="218"/>
        <v>0</v>
      </c>
    </row>
    <row r="545" spans="2:29" s="105" customFormat="1">
      <c r="B545" s="106">
        <f t="shared" si="194"/>
        <v>2.8599999999999413</v>
      </c>
      <c r="C545" s="115">
        <f t="shared" si="195"/>
        <v>724.43596007489236</v>
      </c>
      <c r="D545" s="115">
        <f t="shared" si="196"/>
        <v>5947.5322530231679</v>
      </c>
      <c r="E545" s="115">
        <f t="shared" si="197"/>
        <v>1</v>
      </c>
      <c r="F545" s="115">
        <f t="shared" si="198"/>
        <v>1</v>
      </c>
      <c r="G545" s="115">
        <f t="shared" si="199"/>
        <v>6029.881494067964</v>
      </c>
      <c r="H545" s="115">
        <f t="shared" si="200"/>
        <v>1</v>
      </c>
      <c r="I545" s="115">
        <f t="shared" si="201"/>
        <v>1</v>
      </c>
      <c r="J545" s="115">
        <f t="shared" si="202"/>
        <v>3.5664439106044273E-5</v>
      </c>
      <c r="K545" s="115">
        <f t="shared" si="203"/>
        <v>0</v>
      </c>
      <c r="L545" s="115">
        <f t="shared" si="204"/>
        <v>0</v>
      </c>
      <c r="M545" s="111"/>
      <c r="N545" s="123">
        <f t="shared" si="192"/>
        <v>4551.7653803351013</v>
      </c>
      <c r="O545" s="115">
        <f t="shared" si="205"/>
        <v>1899252.0352241637</v>
      </c>
      <c r="P545" s="115">
        <f t="shared" si="206"/>
        <v>1</v>
      </c>
      <c r="Q545" s="115">
        <f t="shared" si="207"/>
        <v>1</v>
      </c>
      <c r="R545" s="115">
        <f t="shared" si="208"/>
        <v>1769194.7581554595</v>
      </c>
      <c r="S545" s="115">
        <f t="shared" si="209"/>
        <v>425924.99357863842</v>
      </c>
      <c r="T545" s="115">
        <f t="shared" si="210"/>
        <v>1819742.3423220438</v>
      </c>
      <c r="U545" s="115">
        <f t="shared" si="211"/>
        <v>1</v>
      </c>
      <c r="V545" s="115">
        <f t="shared" si="212"/>
        <v>0</v>
      </c>
      <c r="W545" s="115">
        <f t="shared" si="213"/>
        <v>1</v>
      </c>
      <c r="X545" s="115">
        <f t="shared" si="214"/>
        <v>1</v>
      </c>
      <c r="Y545" s="115">
        <f t="shared" si="215"/>
        <v>0</v>
      </c>
      <c r="Z545" s="115">
        <f t="shared" si="216"/>
        <v>1</v>
      </c>
      <c r="AA545" s="115">
        <f t="shared" si="193"/>
        <v>3.4494518405749438E-4</v>
      </c>
      <c r="AB545" s="115">
        <f t="shared" si="217"/>
        <v>0</v>
      </c>
      <c r="AC545" s="115">
        <f t="shared" si="218"/>
        <v>0</v>
      </c>
    </row>
    <row r="546" spans="2:29" s="105" customFormat="1">
      <c r="B546" s="106">
        <f t="shared" si="194"/>
        <v>2.8799999999999413</v>
      </c>
      <c r="C546" s="115">
        <f t="shared" si="195"/>
        <v>758.57757502908134</v>
      </c>
      <c r="D546" s="115">
        <f t="shared" si="196"/>
        <v>5868.1906949099275</v>
      </c>
      <c r="E546" s="115">
        <f t="shared" si="197"/>
        <v>1</v>
      </c>
      <c r="F546" s="115">
        <f t="shared" si="198"/>
        <v>1</v>
      </c>
      <c r="G546" s="115">
        <f t="shared" si="199"/>
        <v>5959.4523287684742</v>
      </c>
      <c r="H546" s="115">
        <f t="shared" si="200"/>
        <v>1</v>
      </c>
      <c r="I546" s="115">
        <f t="shared" si="201"/>
        <v>1</v>
      </c>
      <c r="J546" s="115">
        <f t="shared" si="202"/>
        <v>4.491856923075914E-5</v>
      </c>
      <c r="K546" s="115">
        <f t="shared" si="203"/>
        <v>0</v>
      </c>
      <c r="L546" s="115">
        <f t="shared" si="204"/>
        <v>0</v>
      </c>
      <c r="M546" s="111"/>
      <c r="N546" s="123">
        <f t="shared" si="192"/>
        <v>4766.2834737786443</v>
      </c>
      <c r="O546" s="115">
        <f t="shared" si="205"/>
        <v>1912122.4354509972</v>
      </c>
      <c r="P546" s="115">
        <f t="shared" si="206"/>
        <v>1</v>
      </c>
      <c r="Q546" s="115">
        <f t="shared" si="207"/>
        <v>1</v>
      </c>
      <c r="R546" s="115">
        <f t="shared" si="208"/>
        <v>1780766.2804835984</v>
      </c>
      <c r="S546" s="115">
        <f t="shared" si="209"/>
        <v>427956.41677349288</v>
      </c>
      <c r="T546" s="115">
        <f t="shared" si="210"/>
        <v>1831468.056059127</v>
      </c>
      <c r="U546" s="115">
        <f t="shared" si="211"/>
        <v>1</v>
      </c>
      <c r="V546" s="115">
        <f t="shared" si="212"/>
        <v>0</v>
      </c>
      <c r="W546" s="115">
        <f t="shared" si="213"/>
        <v>1</v>
      </c>
      <c r="X546" s="115">
        <f t="shared" si="214"/>
        <v>1</v>
      </c>
      <c r="Y546" s="115">
        <f t="shared" si="215"/>
        <v>0</v>
      </c>
      <c r="Z546" s="115">
        <f t="shared" si="216"/>
        <v>1</v>
      </c>
      <c r="AA546" s="115">
        <f t="shared" si="193"/>
        <v>3.5030171954210349E-4</v>
      </c>
      <c r="AB546" s="115">
        <f t="shared" si="217"/>
        <v>0</v>
      </c>
      <c r="AC546" s="115">
        <f t="shared" si="218"/>
        <v>0</v>
      </c>
    </row>
    <row r="547" spans="2:29" s="105" customFormat="1">
      <c r="B547" s="106">
        <f t="shared" si="194"/>
        <v>2.8999999999999413</v>
      </c>
      <c r="C547" s="115">
        <f t="shared" si="195"/>
        <v>794.32823472417488</v>
      </c>
      <c r="D547" s="115">
        <f t="shared" si="196"/>
        <v>5790.4445210337271</v>
      </c>
      <c r="E547" s="115">
        <f t="shared" si="197"/>
        <v>1</v>
      </c>
      <c r="F547" s="115">
        <f t="shared" si="198"/>
        <v>1</v>
      </c>
      <c r="G547" s="115">
        <f t="shared" si="199"/>
        <v>5888.7066161150942</v>
      </c>
      <c r="H547" s="115">
        <f t="shared" si="200"/>
        <v>1</v>
      </c>
      <c r="I547" s="115">
        <f t="shared" si="201"/>
        <v>1</v>
      </c>
      <c r="J547" s="115">
        <f t="shared" si="202"/>
        <v>5.340705019260986E-5</v>
      </c>
      <c r="K547" s="115">
        <f t="shared" si="203"/>
        <v>0</v>
      </c>
      <c r="L547" s="115">
        <f t="shared" si="204"/>
        <v>0</v>
      </c>
      <c r="M547" s="111"/>
      <c r="N547" s="123">
        <f t="shared" si="192"/>
        <v>4990.9114934968329</v>
      </c>
      <c r="O547" s="115">
        <f t="shared" si="205"/>
        <v>1924960.589186653</v>
      </c>
      <c r="P547" s="115">
        <f t="shared" si="206"/>
        <v>1</v>
      </c>
      <c r="Q547" s="115">
        <f t="shared" si="207"/>
        <v>1</v>
      </c>
      <c r="R547" s="115">
        <f t="shared" si="208"/>
        <v>1792654.3015601295</v>
      </c>
      <c r="S547" s="115">
        <f t="shared" si="209"/>
        <v>430152.37183997507</v>
      </c>
      <c r="T547" s="115">
        <f t="shared" si="210"/>
        <v>1843540.2105464344</v>
      </c>
      <c r="U547" s="115">
        <f t="shared" si="211"/>
        <v>1</v>
      </c>
      <c r="V547" s="115">
        <f t="shared" si="212"/>
        <v>0</v>
      </c>
      <c r="W547" s="115">
        <f t="shared" si="213"/>
        <v>1</v>
      </c>
      <c r="X547" s="115">
        <f t="shared" si="214"/>
        <v>1</v>
      </c>
      <c r="Y547" s="115">
        <f t="shared" si="215"/>
        <v>0</v>
      </c>
      <c r="Z547" s="115">
        <f t="shared" si="216"/>
        <v>1</v>
      </c>
      <c r="AA547" s="115">
        <f t="shared" si="193"/>
        <v>3.5228390763386244E-4</v>
      </c>
      <c r="AB547" s="115">
        <f t="shared" si="217"/>
        <v>0</v>
      </c>
      <c r="AC547" s="115">
        <f t="shared" si="218"/>
        <v>0</v>
      </c>
    </row>
    <row r="548" spans="2:29" s="105" customFormat="1">
      <c r="B548" s="106">
        <f t="shared" si="194"/>
        <v>2.9199999999999413</v>
      </c>
      <c r="C548" s="115">
        <f t="shared" si="195"/>
        <v>831.76377110255919</v>
      </c>
      <c r="D548" s="115">
        <f t="shared" si="196"/>
        <v>5714.2574300612041</v>
      </c>
      <c r="E548" s="115">
        <f t="shared" si="197"/>
        <v>1</v>
      </c>
      <c r="F548" s="115">
        <f t="shared" si="198"/>
        <v>1</v>
      </c>
      <c r="G548" s="115">
        <f t="shared" si="199"/>
        <v>5817.5951445595356</v>
      </c>
      <c r="H548" s="115">
        <f t="shared" si="200"/>
        <v>1</v>
      </c>
      <c r="I548" s="115">
        <f t="shared" si="201"/>
        <v>1</v>
      </c>
      <c r="J548" s="115">
        <f t="shared" si="202"/>
        <v>6.0585877874374184E-5</v>
      </c>
      <c r="K548" s="115">
        <f t="shared" si="203"/>
        <v>0</v>
      </c>
      <c r="L548" s="115">
        <f t="shared" si="204"/>
        <v>0</v>
      </c>
      <c r="M548" s="111"/>
      <c r="N548" s="123">
        <f t="shared" si="192"/>
        <v>5226.125905635884</v>
      </c>
      <c r="O548" s="115">
        <f t="shared" si="205"/>
        <v>1937765.5460863658</v>
      </c>
      <c r="P548" s="115">
        <f t="shared" si="206"/>
        <v>1</v>
      </c>
      <c r="Q548" s="115">
        <f t="shared" si="207"/>
        <v>1</v>
      </c>
      <c r="R548" s="115">
        <f t="shared" si="208"/>
        <v>1804881.1973510485</v>
      </c>
      <c r="S548" s="115">
        <f t="shared" si="209"/>
        <v>432471.24915321101</v>
      </c>
      <c r="T548" s="115">
        <f t="shared" si="210"/>
        <v>1855970.7750650314</v>
      </c>
      <c r="U548" s="115">
        <f t="shared" si="211"/>
        <v>1</v>
      </c>
      <c r="V548" s="115">
        <f t="shared" si="212"/>
        <v>0</v>
      </c>
      <c r="W548" s="115">
        <f t="shared" si="213"/>
        <v>1</v>
      </c>
      <c r="X548" s="115">
        <f t="shared" si="214"/>
        <v>1</v>
      </c>
      <c r="Y548" s="115">
        <f t="shared" si="215"/>
        <v>0</v>
      </c>
      <c r="Z548" s="115">
        <f t="shared" si="216"/>
        <v>1</v>
      </c>
      <c r="AA548" s="115">
        <f t="shared" si="193"/>
        <v>3.5081651263395498E-4</v>
      </c>
      <c r="AB548" s="115">
        <f t="shared" si="217"/>
        <v>0</v>
      </c>
      <c r="AC548" s="115">
        <f t="shared" si="218"/>
        <v>0</v>
      </c>
    </row>
    <row r="549" spans="2:29" s="105" customFormat="1">
      <c r="B549" s="106">
        <f t="shared" si="194"/>
        <v>2.9399999999999413</v>
      </c>
      <c r="C549" s="115">
        <f t="shared" si="195"/>
        <v>870.96358995596336</v>
      </c>
      <c r="D549" s="115">
        <f t="shared" si="196"/>
        <v>5639.5940117009022</v>
      </c>
      <c r="E549" s="115">
        <f t="shared" si="197"/>
        <v>1</v>
      </c>
      <c r="F549" s="115">
        <f t="shared" si="198"/>
        <v>1</v>
      </c>
      <c r="G549" s="115">
        <f t="shared" si="199"/>
        <v>5746.1017217906556</v>
      </c>
      <c r="H549" s="115">
        <f t="shared" si="200"/>
        <v>1</v>
      </c>
      <c r="I549" s="115">
        <f t="shared" si="201"/>
        <v>1</v>
      </c>
      <c r="J549" s="115">
        <f t="shared" si="202"/>
        <v>6.6023249933520916E-5</v>
      </c>
      <c r="K549" s="115">
        <f t="shared" si="203"/>
        <v>0</v>
      </c>
      <c r="L549" s="115">
        <f t="shared" si="204"/>
        <v>0</v>
      </c>
      <c r="M549" s="111"/>
      <c r="N549" s="123">
        <f t="shared" si="192"/>
        <v>5472.4256314996946</v>
      </c>
      <c r="O549" s="115">
        <f t="shared" si="205"/>
        <v>1950536.371494934</v>
      </c>
      <c r="P549" s="115">
        <f t="shared" si="206"/>
        <v>1</v>
      </c>
      <c r="Q549" s="115">
        <f t="shared" si="207"/>
        <v>1</v>
      </c>
      <c r="R549" s="115">
        <f t="shared" si="208"/>
        <v>1817464.3624800143</v>
      </c>
      <c r="S549" s="115">
        <f t="shared" si="209"/>
        <v>434868.42150565801</v>
      </c>
      <c r="T549" s="115">
        <f t="shared" si="210"/>
        <v>1868766.2381656265</v>
      </c>
      <c r="U549" s="115">
        <f t="shared" si="211"/>
        <v>1</v>
      </c>
      <c r="V549" s="115">
        <f t="shared" si="212"/>
        <v>0</v>
      </c>
      <c r="W549" s="115">
        <f t="shared" si="213"/>
        <v>1</v>
      </c>
      <c r="X549" s="115">
        <f t="shared" si="214"/>
        <v>1</v>
      </c>
      <c r="Y549" s="115">
        <f t="shared" si="215"/>
        <v>0</v>
      </c>
      <c r="Z549" s="115">
        <f t="shared" si="216"/>
        <v>1</v>
      </c>
      <c r="AA549" s="115">
        <f t="shared" si="193"/>
        <v>3.4592553885390482E-4</v>
      </c>
      <c r="AB549" s="115">
        <f t="shared" si="217"/>
        <v>0</v>
      </c>
      <c r="AC549" s="115">
        <f t="shared" si="218"/>
        <v>0</v>
      </c>
    </row>
    <row r="550" spans="2:29" s="105" customFormat="1">
      <c r="B550" s="106">
        <f t="shared" si="194"/>
        <v>2.9599999999999413</v>
      </c>
      <c r="C550" s="115">
        <f t="shared" si="195"/>
        <v>912.01083935578674</v>
      </c>
      <c r="D550" s="115">
        <f t="shared" si="196"/>
        <v>5566.4197242129048</v>
      </c>
      <c r="E550" s="115">
        <f t="shared" si="197"/>
        <v>1</v>
      </c>
      <c r="F550" s="115">
        <f t="shared" si="198"/>
        <v>1</v>
      </c>
      <c r="G550" s="115">
        <f t="shared" si="199"/>
        <v>5674.2401479402888</v>
      </c>
      <c r="H550" s="115">
        <f t="shared" si="200"/>
        <v>1</v>
      </c>
      <c r="I550" s="115">
        <f t="shared" si="201"/>
        <v>1</v>
      </c>
      <c r="J550" s="115">
        <f t="shared" si="202"/>
        <v>6.9418257563982192E-5</v>
      </c>
      <c r="K550" s="115">
        <f t="shared" si="203"/>
        <v>0</v>
      </c>
      <c r="L550" s="115">
        <f t="shared" si="204"/>
        <v>0</v>
      </c>
      <c r="M550" s="111"/>
      <c r="N550" s="123">
        <f t="shared" si="192"/>
        <v>5730.3331058288013</v>
      </c>
      <c r="O550" s="115">
        <f t="shared" si="205"/>
        <v>1963272.1465419389</v>
      </c>
      <c r="P550" s="115">
        <f t="shared" si="206"/>
        <v>1</v>
      </c>
      <c r="Q550" s="115">
        <f t="shared" si="207"/>
        <v>1</v>
      </c>
      <c r="R550" s="115">
        <f t="shared" si="208"/>
        <v>1830415.74703205</v>
      </c>
      <c r="S550" s="115">
        <f t="shared" si="209"/>
        <v>437296.79789937101</v>
      </c>
      <c r="T550" s="115">
        <f t="shared" si="210"/>
        <v>1881927.2824516736</v>
      </c>
      <c r="U550" s="115">
        <f t="shared" si="211"/>
        <v>1</v>
      </c>
      <c r="V550" s="115">
        <f t="shared" si="212"/>
        <v>0</v>
      </c>
      <c r="W550" s="115">
        <f t="shared" si="213"/>
        <v>1</v>
      </c>
      <c r="X550" s="115">
        <f t="shared" si="214"/>
        <v>1</v>
      </c>
      <c r="Y550" s="115">
        <f t="shared" si="215"/>
        <v>0</v>
      </c>
      <c r="Z550" s="115">
        <f t="shared" si="216"/>
        <v>1</v>
      </c>
      <c r="AA550" s="115">
        <f t="shared" si="193"/>
        <v>3.3773863969641506E-4</v>
      </c>
      <c r="AB550" s="115">
        <f t="shared" si="217"/>
        <v>0</v>
      </c>
      <c r="AC550" s="115">
        <f t="shared" si="218"/>
        <v>0</v>
      </c>
    </row>
    <row r="551" spans="2:29" s="105" customFormat="1">
      <c r="B551" s="106">
        <f t="shared" si="194"/>
        <v>2.9799999999999414</v>
      </c>
      <c r="C551" s="115">
        <f t="shared" si="195"/>
        <v>954.99258602130783</v>
      </c>
      <c r="D551" s="115">
        <f t="shared" si="196"/>
        <v>5494.7008724715797</v>
      </c>
      <c r="E551" s="115">
        <f t="shared" si="197"/>
        <v>1</v>
      </c>
      <c r="F551" s="115">
        <f t="shared" si="198"/>
        <v>1</v>
      </c>
      <c r="G551" s="115">
        <f t="shared" si="199"/>
        <v>5602.0509733594572</v>
      </c>
      <c r="H551" s="115">
        <f t="shared" si="200"/>
        <v>1</v>
      </c>
      <c r="I551" s="115">
        <f t="shared" si="201"/>
        <v>1</v>
      </c>
      <c r="J551" s="115">
        <f t="shared" si="202"/>
        <v>7.0610433327087364E-5</v>
      </c>
      <c r="K551" s="115">
        <f t="shared" si="203"/>
        <v>0</v>
      </c>
      <c r="L551" s="115">
        <f t="shared" si="204"/>
        <v>0</v>
      </c>
      <c r="M551" s="111"/>
      <c r="N551" s="123">
        <f t="shared" si="192"/>
        <v>6000.3953849545187</v>
      </c>
      <c r="O551" s="115">
        <f t="shared" si="205"/>
        <v>1975971.9682279124</v>
      </c>
      <c r="P551" s="115">
        <f t="shared" si="206"/>
        <v>1</v>
      </c>
      <c r="Q551" s="115">
        <f t="shared" si="207"/>
        <v>1</v>
      </c>
      <c r="R551" s="115">
        <f t="shared" si="208"/>
        <v>1843741.4452353469</v>
      </c>
      <c r="S551" s="115">
        <f t="shared" si="209"/>
        <v>439707.46474413207</v>
      </c>
      <c r="T551" s="115">
        <f t="shared" si="210"/>
        <v>1895448.5409607505</v>
      </c>
      <c r="U551" s="115">
        <f t="shared" si="211"/>
        <v>1</v>
      </c>
      <c r="V551" s="115">
        <f t="shared" si="212"/>
        <v>0</v>
      </c>
      <c r="W551" s="115">
        <f t="shared" si="213"/>
        <v>1</v>
      </c>
      <c r="X551" s="115">
        <f t="shared" si="214"/>
        <v>1</v>
      </c>
      <c r="Y551" s="115">
        <f t="shared" si="215"/>
        <v>0</v>
      </c>
      <c r="Z551" s="115">
        <f t="shared" si="216"/>
        <v>1</v>
      </c>
      <c r="AA551" s="115">
        <f t="shared" si="193"/>
        <v>3.2648084248538417E-4</v>
      </c>
      <c r="AB551" s="115">
        <f t="shared" si="217"/>
        <v>0</v>
      </c>
      <c r="AC551" s="115">
        <f t="shared" si="218"/>
        <v>0</v>
      </c>
    </row>
    <row r="552" spans="2:29" s="105" customFormat="1">
      <c r="B552" s="106">
        <f t="shared" si="194"/>
        <v>2.9999999999999414</v>
      </c>
      <c r="C552" s="115">
        <f t="shared" si="195"/>
        <v>999.99999999986562</v>
      </c>
      <c r="D552" s="115">
        <f t="shared" si="196"/>
        <v>5424.4045865693151</v>
      </c>
      <c r="E552" s="115">
        <f t="shared" si="197"/>
        <v>1</v>
      </c>
      <c r="F552" s="115">
        <f t="shared" si="198"/>
        <v>1</v>
      </c>
      <c r="G552" s="115">
        <f t="shared" si="199"/>
        <v>5529.5981801624175</v>
      </c>
      <c r="H552" s="115">
        <f t="shared" si="200"/>
        <v>1</v>
      </c>
      <c r="I552" s="115">
        <f t="shared" si="201"/>
        <v>1</v>
      </c>
      <c r="J552" s="115">
        <f t="shared" si="202"/>
        <v>6.9580605951946641E-5</v>
      </c>
      <c r="K552" s="115">
        <f t="shared" si="203"/>
        <v>0</v>
      </c>
      <c r="L552" s="115">
        <f t="shared" si="204"/>
        <v>0</v>
      </c>
      <c r="M552" s="111"/>
      <c r="N552" s="123">
        <f t="shared" si="192"/>
        <v>6283.1853071787418</v>
      </c>
      <c r="O552" s="115">
        <f t="shared" si="205"/>
        <v>1988634.949501435</v>
      </c>
      <c r="P552" s="115">
        <f t="shared" si="206"/>
        <v>1</v>
      </c>
      <c r="Q552" s="115">
        <f t="shared" si="207"/>
        <v>1</v>
      </c>
      <c r="R552" s="115">
        <f t="shared" si="208"/>
        <v>1857441.3553670228</v>
      </c>
      <c r="S552" s="115">
        <f t="shared" si="209"/>
        <v>442050.41236968868</v>
      </c>
      <c r="T552" s="115">
        <f t="shared" si="210"/>
        <v>1909318.453193153</v>
      </c>
      <c r="U552" s="115">
        <f t="shared" si="211"/>
        <v>1</v>
      </c>
      <c r="V552" s="115">
        <f t="shared" si="212"/>
        <v>0</v>
      </c>
      <c r="W552" s="115">
        <f t="shared" si="213"/>
        <v>1</v>
      </c>
      <c r="X552" s="115">
        <f t="shared" si="214"/>
        <v>1</v>
      </c>
      <c r="Y552" s="115">
        <f t="shared" si="215"/>
        <v>0</v>
      </c>
      <c r="Z552" s="115">
        <f t="shared" si="216"/>
        <v>1</v>
      </c>
      <c r="AA552" s="115">
        <f t="shared" si="193"/>
        <v>3.124656435649316E-4</v>
      </c>
      <c r="AB552" s="115">
        <f t="shared" si="217"/>
        <v>0</v>
      </c>
      <c r="AC552" s="115">
        <f t="shared" si="218"/>
        <v>0</v>
      </c>
    </row>
    <row r="553" spans="2:29" s="105" customFormat="1">
      <c r="B553" s="106">
        <f t="shared" si="194"/>
        <v>3.0199999999999414</v>
      </c>
      <c r="C553" s="115">
        <f t="shared" si="195"/>
        <v>1047.1285480507586</v>
      </c>
      <c r="D553" s="115">
        <f t="shared" si="196"/>
        <v>5355.4988009493572</v>
      </c>
      <c r="E553" s="115">
        <f t="shared" si="197"/>
        <v>1</v>
      </c>
      <c r="F553" s="115">
        <f t="shared" si="198"/>
        <v>1</v>
      </c>
      <c r="G553" s="115">
        <f t="shared" si="199"/>
        <v>5456.9659021700754</v>
      </c>
      <c r="H553" s="115">
        <f t="shared" si="200"/>
        <v>1</v>
      </c>
      <c r="I553" s="115">
        <f t="shared" si="201"/>
        <v>1</v>
      </c>
      <c r="J553" s="115">
        <f t="shared" si="202"/>
        <v>6.6443914912223877E-5</v>
      </c>
      <c r="K553" s="115">
        <f t="shared" si="203"/>
        <v>0</v>
      </c>
      <c r="L553" s="115">
        <f t="shared" si="204"/>
        <v>0</v>
      </c>
      <c r="M553" s="111"/>
      <c r="N553" s="123">
        <f t="shared" si="192"/>
        <v>6579.3027078408195</v>
      </c>
      <c r="O553" s="115">
        <f t="shared" si="205"/>
        <v>2001260.2193274701</v>
      </c>
      <c r="P553" s="115">
        <f t="shared" si="206"/>
        <v>1</v>
      </c>
      <c r="Q553" s="115">
        <f t="shared" si="207"/>
        <v>1</v>
      </c>
      <c r="R553" s="115">
        <f t="shared" si="208"/>
        <v>1871508.9311776629</v>
      </c>
      <c r="S553" s="115">
        <f t="shared" si="209"/>
        <v>444275.34009237791</v>
      </c>
      <c r="T553" s="115">
        <f t="shared" si="210"/>
        <v>1923519.237567422</v>
      </c>
      <c r="U553" s="115">
        <f t="shared" si="211"/>
        <v>1</v>
      </c>
      <c r="V553" s="115">
        <f t="shared" si="212"/>
        <v>0</v>
      </c>
      <c r="W553" s="115">
        <f t="shared" si="213"/>
        <v>1</v>
      </c>
      <c r="X553" s="115">
        <f t="shared" si="214"/>
        <v>1</v>
      </c>
      <c r="Y553" s="115">
        <f t="shared" si="215"/>
        <v>0</v>
      </c>
      <c r="Z553" s="115">
        <f t="shared" si="216"/>
        <v>1</v>
      </c>
      <c r="AA553" s="115">
        <f t="shared" si="193"/>
        <v>2.9608182941344874E-4</v>
      </c>
      <c r="AB553" s="115">
        <f t="shared" si="217"/>
        <v>0</v>
      </c>
      <c r="AC553" s="115">
        <f t="shared" si="218"/>
        <v>0</v>
      </c>
    </row>
    <row r="554" spans="2:29" s="105" customFormat="1">
      <c r="B554" s="106">
        <f t="shared" si="194"/>
        <v>3.0399999999999414</v>
      </c>
      <c r="C554" s="115">
        <f t="shared" si="195"/>
        <v>1096.4781961430383</v>
      </c>
      <c r="D554" s="115">
        <f t="shared" si="196"/>
        <v>5287.9522340559133</v>
      </c>
      <c r="E554" s="115">
        <f t="shared" si="197"/>
        <v>1</v>
      </c>
      <c r="F554" s="115">
        <f t="shared" si="198"/>
        <v>1</v>
      </c>
      <c r="G554" s="115">
        <f t="shared" si="199"/>
        <v>5384.2552691948913</v>
      </c>
      <c r="H554" s="115">
        <f t="shared" si="200"/>
        <v>1</v>
      </c>
      <c r="I554" s="115">
        <f t="shared" si="201"/>
        <v>1</v>
      </c>
      <c r="J554" s="115">
        <f t="shared" si="202"/>
        <v>6.1436097150964586E-5</v>
      </c>
      <c r="K554" s="115">
        <f t="shared" si="203"/>
        <v>0</v>
      </c>
      <c r="L554" s="115">
        <f t="shared" si="204"/>
        <v>0</v>
      </c>
      <c r="M554" s="111"/>
      <c r="N554" s="123">
        <f t="shared" si="192"/>
        <v>6889.3756916487146</v>
      </c>
      <c r="O554" s="115">
        <f t="shared" si="205"/>
        <v>2013846.9227468935</v>
      </c>
      <c r="P554" s="115">
        <f t="shared" si="206"/>
        <v>1</v>
      </c>
      <c r="Q554" s="115">
        <f t="shared" si="207"/>
        <v>1</v>
      </c>
      <c r="R554" s="115">
        <f t="shared" si="208"/>
        <v>1885931.0449020567</v>
      </c>
      <c r="S554" s="115">
        <f t="shared" si="209"/>
        <v>446332.52790915093</v>
      </c>
      <c r="T554" s="115">
        <f t="shared" si="210"/>
        <v>1938026.9945475827</v>
      </c>
      <c r="U554" s="115">
        <f t="shared" si="211"/>
        <v>1</v>
      </c>
      <c r="V554" s="115">
        <f t="shared" si="212"/>
        <v>0</v>
      </c>
      <c r="W554" s="115">
        <f t="shared" si="213"/>
        <v>1</v>
      </c>
      <c r="X554" s="115">
        <f t="shared" si="214"/>
        <v>1</v>
      </c>
      <c r="Y554" s="115">
        <f t="shared" si="215"/>
        <v>0</v>
      </c>
      <c r="Z554" s="115">
        <f t="shared" si="216"/>
        <v>1</v>
      </c>
      <c r="AA554" s="115">
        <f t="shared" si="193"/>
        <v>2.7777667994003329E-4</v>
      </c>
      <c r="AB554" s="115">
        <f t="shared" si="217"/>
        <v>0</v>
      </c>
      <c r="AC554" s="115">
        <f t="shared" si="218"/>
        <v>0</v>
      </c>
    </row>
    <row r="555" spans="2:29" s="105" customFormat="1">
      <c r="B555" s="106">
        <f t="shared" si="194"/>
        <v>3.0599999999999414</v>
      </c>
      <c r="C555" s="115">
        <f t="shared" si="195"/>
        <v>1148.1536214967289</v>
      </c>
      <c r="D555" s="115">
        <f t="shared" si="196"/>
        <v>5221.7343684901325</v>
      </c>
      <c r="E555" s="115">
        <f t="shared" si="197"/>
        <v>1</v>
      </c>
      <c r="F555" s="115">
        <f t="shared" si="198"/>
        <v>1</v>
      </c>
      <c r="G555" s="115">
        <f t="shared" si="199"/>
        <v>5311.581431747456</v>
      </c>
      <c r="H555" s="115">
        <f t="shared" si="200"/>
        <v>1</v>
      </c>
      <c r="I555" s="115">
        <f t="shared" si="201"/>
        <v>1</v>
      </c>
      <c r="J555" s="115">
        <f t="shared" si="202"/>
        <v>5.4894298894232661E-5</v>
      </c>
      <c r="K555" s="115">
        <f t="shared" si="203"/>
        <v>0</v>
      </c>
      <c r="L555" s="115">
        <f t="shared" si="204"/>
        <v>0</v>
      </c>
      <c r="M555" s="111"/>
      <c r="N555" s="123">
        <f t="shared" si="192"/>
        <v>7214.0619649732789</v>
      </c>
      <c r="O555" s="115">
        <f t="shared" si="205"/>
        <v>2026394.2209275535</v>
      </c>
      <c r="P555" s="115">
        <f t="shared" si="206"/>
        <v>1</v>
      </c>
      <c r="Q555" s="115">
        <f t="shared" si="207"/>
        <v>1</v>
      </c>
      <c r="R555" s="115">
        <f t="shared" si="208"/>
        <v>1900687.9803226455</v>
      </c>
      <c r="S555" s="115">
        <f t="shared" si="209"/>
        <v>448173.75753211341</v>
      </c>
      <c r="T555" s="115">
        <f t="shared" si="210"/>
        <v>1952811.9508758213</v>
      </c>
      <c r="U555" s="115">
        <f t="shared" si="211"/>
        <v>1</v>
      </c>
      <c r="V555" s="115">
        <f t="shared" si="212"/>
        <v>0</v>
      </c>
      <c r="W555" s="115">
        <f t="shared" si="213"/>
        <v>1</v>
      </c>
      <c r="X555" s="115">
        <f t="shared" si="214"/>
        <v>1</v>
      </c>
      <c r="Y555" s="115">
        <f t="shared" si="215"/>
        <v>0</v>
      </c>
      <c r="Z555" s="115">
        <f t="shared" si="216"/>
        <v>1</v>
      </c>
      <c r="AA555" s="115">
        <f t="shared" si="193"/>
        <v>2.5803648185866702E-4</v>
      </c>
      <c r="AB555" s="115">
        <f t="shared" si="217"/>
        <v>0</v>
      </c>
      <c r="AC555" s="115">
        <f t="shared" si="218"/>
        <v>0</v>
      </c>
    </row>
    <row r="556" spans="2:29" s="105" customFormat="1">
      <c r="B556" s="106">
        <f t="shared" si="194"/>
        <v>3.0799999999999415</v>
      </c>
      <c r="C556" s="115">
        <f t="shared" si="195"/>
        <v>1202.2644346172515</v>
      </c>
      <c r="D556" s="115">
        <f t="shared" si="196"/>
        <v>5156.8154316603759</v>
      </c>
      <c r="E556" s="115">
        <f t="shared" si="197"/>
        <v>1</v>
      </c>
      <c r="F556" s="115">
        <f t="shared" si="198"/>
        <v>1</v>
      </c>
      <c r="G556" s="115">
        <f t="shared" si="199"/>
        <v>5239.0707939655949</v>
      </c>
      <c r="H556" s="115">
        <f t="shared" si="200"/>
        <v>1</v>
      </c>
      <c r="I556" s="115">
        <f t="shared" si="201"/>
        <v>1</v>
      </c>
      <c r="J556" s="115">
        <f t="shared" si="202"/>
        <v>4.7233719238572041E-5</v>
      </c>
      <c r="K556" s="115">
        <f t="shared" si="203"/>
        <v>0</v>
      </c>
      <c r="L556" s="115">
        <f t="shared" si="204"/>
        <v>0</v>
      </c>
      <c r="M556" s="111"/>
      <c r="N556" s="123">
        <f t="shared" si="192"/>
        <v>7554.0502309316871</v>
      </c>
      <c r="O556" s="115">
        <f t="shared" si="205"/>
        <v>2038901.2912068244</v>
      </c>
      <c r="P556" s="115">
        <f t="shared" si="206"/>
        <v>1</v>
      </c>
      <c r="Q556" s="115">
        <f t="shared" si="207"/>
        <v>1</v>
      </c>
      <c r="R556" s="115">
        <f t="shared" si="208"/>
        <v>1915753.5712641503</v>
      </c>
      <c r="S556" s="115">
        <f t="shared" si="209"/>
        <v>449753.26030729373</v>
      </c>
      <c r="T556" s="115">
        <f t="shared" si="210"/>
        <v>1967838.8503554822</v>
      </c>
      <c r="U556" s="115">
        <f t="shared" si="211"/>
        <v>1</v>
      </c>
      <c r="V556" s="115">
        <f t="shared" si="212"/>
        <v>0</v>
      </c>
      <c r="W556" s="115">
        <f t="shared" si="213"/>
        <v>1</v>
      </c>
      <c r="X556" s="115">
        <f t="shared" si="214"/>
        <v>1</v>
      </c>
      <c r="Y556" s="115">
        <f t="shared" si="215"/>
        <v>0</v>
      </c>
      <c r="Z556" s="115">
        <f t="shared" si="216"/>
        <v>1</v>
      </c>
      <c r="AA556" s="115">
        <f t="shared" si="193"/>
        <v>2.3736549462811517E-4</v>
      </c>
      <c r="AB556" s="115">
        <f t="shared" si="217"/>
        <v>0</v>
      </c>
      <c r="AC556" s="115">
        <f t="shared" si="218"/>
        <v>0</v>
      </c>
    </row>
    <row r="557" spans="2:29" s="105" customFormat="1">
      <c r="B557" s="106">
        <f t="shared" si="194"/>
        <v>3.0999999999999415</v>
      </c>
      <c r="C557" s="115">
        <f t="shared" si="195"/>
        <v>1258.9254117939979</v>
      </c>
      <c r="D557" s="115">
        <f t="shared" si="196"/>
        <v>5093.166376915643</v>
      </c>
      <c r="E557" s="115">
        <f t="shared" si="197"/>
        <v>1</v>
      </c>
      <c r="F557" s="115">
        <f t="shared" si="198"/>
        <v>1</v>
      </c>
      <c r="G557" s="115">
        <f t="shared" si="199"/>
        <v>5166.8584581444738</v>
      </c>
      <c r="H557" s="115">
        <f t="shared" si="200"/>
        <v>1</v>
      </c>
      <c r="I557" s="115">
        <f t="shared" si="201"/>
        <v>1</v>
      </c>
      <c r="J557" s="115">
        <f t="shared" si="202"/>
        <v>3.892139258117305E-5</v>
      </c>
      <c r="K557" s="115">
        <f t="shared" si="203"/>
        <v>0</v>
      </c>
      <c r="L557" s="115">
        <f t="shared" si="204"/>
        <v>0</v>
      </c>
      <c r="M557" s="111"/>
      <c r="N557" s="123">
        <f t="shared" si="192"/>
        <v>7910.0616502190578</v>
      </c>
      <c r="O557" s="115">
        <f t="shared" si="205"/>
        <v>2051367.3271259784</v>
      </c>
      <c r="P557" s="115">
        <f t="shared" si="206"/>
        <v>1</v>
      </c>
      <c r="Q557" s="115">
        <f t="shared" si="207"/>
        <v>1</v>
      </c>
      <c r="R557" s="115">
        <f t="shared" si="208"/>
        <v>1931095.4963232831</v>
      </c>
      <c r="S557" s="115">
        <f t="shared" si="209"/>
        <v>451028.66501770477</v>
      </c>
      <c r="T557" s="115">
        <f t="shared" si="210"/>
        <v>1983067.490678953</v>
      </c>
      <c r="U557" s="115">
        <f t="shared" si="211"/>
        <v>1</v>
      </c>
      <c r="V557" s="115">
        <f t="shared" si="212"/>
        <v>0</v>
      </c>
      <c r="W557" s="115">
        <f t="shared" si="213"/>
        <v>1</v>
      </c>
      <c r="X557" s="115">
        <f t="shared" si="214"/>
        <v>1</v>
      </c>
      <c r="Y557" s="115">
        <f t="shared" si="215"/>
        <v>0</v>
      </c>
      <c r="Z557" s="115">
        <f t="shared" si="216"/>
        <v>1</v>
      </c>
      <c r="AA557" s="115">
        <f t="shared" si="193"/>
        <v>2.1626464368326424E-4</v>
      </c>
      <c r="AB557" s="115">
        <f t="shared" si="217"/>
        <v>0</v>
      </c>
      <c r="AC557" s="115">
        <f t="shared" si="218"/>
        <v>0</v>
      </c>
    </row>
    <row r="558" spans="2:29" s="105" customFormat="1">
      <c r="B558" s="106">
        <f t="shared" si="194"/>
        <v>3.1199999999999415</v>
      </c>
      <c r="C558" s="115">
        <f t="shared" si="195"/>
        <v>1318.2567385562309</v>
      </c>
      <c r="D558" s="115">
        <f t="shared" si="196"/>
        <v>5030.7588651513279</v>
      </c>
      <c r="E558" s="115">
        <f t="shared" si="197"/>
        <v>1</v>
      </c>
      <c r="F558" s="115">
        <f t="shared" si="198"/>
        <v>1</v>
      </c>
      <c r="G558" s="115">
        <f t="shared" si="199"/>
        <v>5095.0858652742727</v>
      </c>
      <c r="H558" s="115">
        <f t="shared" si="200"/>
        <v>1</v>
      </c>
      <c r="I558" s="115">
        <f t="shared" si="201"/>
        <v>1</v>
      </c>
      <c r="J558" s="115">
        <f t="shared" si="202"/>
        <v>3.0448392464626953E-5</v>
      </c>
      <c r="K558" s="115">
        <f t="shared" si="203"/>
        <v>0</v>
      </c>
      <c r="L558" s="115">
        <f t="shared" si="204"/>
        <v>0</v>
      </c>
      <c r="M558" s="111"/>
      <c r="N558" s="123">
        <f t="shared" si="192"/>
        <v>8282.8513707869915</v>
      </c>
      <c r="O558" s="115">
        <f t="shared" si="205"/>
        <v>2063791.5384564074</v>
      </c>
      <c r="P558" s="115">
        <f t="shared" si="206"/>
        <v>1</v>
      </c>
      <c r="Q558" s="115">
        <f t="shared" si="207"/>
        <v>1</v>
      </c>
      <c r="R558" s="115">
        <f t="shared" si="208"/>
        <v>1946675.7347139351</v>
      </c>
      <c r="S558" s="115">
        <f t="shared" si="209"/>
        <v>451961.91510337277</v>
      </c>
      <c r="T558" s="115">
        <f t="shared" si="210"/>
        <v>1998453.3992134887</v>
      </c>
      <c r="U558" s="115">
        <f t="shared" si="211"/>
        <v>1</v>
      </c>
      <c r="V558" s="115">
        <f t="shared" si="212"/>
        <v>0</v>
      </c>
      <c r="W558" s="115">
        <f t="shared" si="213"/>
        <v>1</v>
      </c>
      <c r="X558" s="115">
        <f t="shared" si="214"/>
        <v>1</v>
      </c>
      <c r="Y558" s="115">
        <f t="shared" si="215"/>
        <v>0</v>
      </c>
      <c r="Z558" s="115">
        <f t="shared" si="216"/>
        <v>1</v>
      </c>
      <c r="AA558" s="115">
        <f t="shared" si="193"/>
        <v>1.952112473109848E-4</v>
      </c>
      <c r="AB558" s="115">
        <f t="shared" si="217"/>
        <v>0</v>
      </c>
      <c r="AC558" s="115">
        <f t="shared" si="218"/>
        <v>0</v>
      </c>
    </row>
    <row r="559" spans="2:29" s="105" customFormat="1">
      <c r="B559" s="106">
        <f t="shared" si="194"/>
        <v>3.1399999999999415</v>
      </c>
      <c r="C559" s="115">
        <f t="shared" si="195"/>
        <v>1380.3842646026999</v>
      </c>
      <c r="D559" s="115">
        <f t="shared" si="196"/>
        <v>4969.5652468761273</v>
      </c>
      <c r="E559" s="115">
        <f t="shared" si="197"/>
        <v>1</v>
      </c>
      <c r="F559" s="115">
        <f t="shared" si="198"/>
        <v>1</v>
      </c>
      <c r="G559" s="115">
        <f t="shared" si="199"/>
        <v>5023.8986032896228</v>
      </c>
      <c r="H559" s="115">
        <f t="shared" si="200"/>
        <v>1</v>
      </c>
      <c r="I559" s="115">
        <f t="shared" si="201"/>
        <v>1</v>
      </c>
      <c r="J559" s="115">
        <f t="shared" si="202"/>
        <v>2.2301709230081509E-5</v>
      </c>
      <c r="K559" s="115">
        <f t="shared" si="203"/>
        <v>0</v>
      </c>
      <c r="L559" s="115">
        <f t="shared" si="204"/>
        <v>0</v>
      </c>
      <c r="M559" s="111"/>
      <c r="N559" s="123">
        <f t="shared" si="192"/>
        <v>8673.2101296135825</v>
      </c>
      <c r="O559" s="115">
        <f t="shared" si="205"/>
        <v>2076173.1512179251</v>
      </c>
      <c r="P559" s="115">
        <f t="shared" si="206"/>
        <v>1</v>
      </c>
      <c r="Q559" s="115">
        <f t="shared" si="207"/>
        <v>1</v>
      </c>
      <c r="R559" s="115">
        <f t="shared" si="208"/>
        <v>1962451.1811201628</v>
      </c>
      <c r="S559" s="115">
        <f t="shared" si="209"/>
        <v>452520.12285852333</v>
      </c>
      <c r="T559" s="115">
        <f t="shared" si="210"/>
        <v>2013948.6338712354</v>
      </c>
      <c r="U559" s="115">
        <f t="shared" si="211"/>
        <v>1</v>
      </c>
      <c r="V559" s="115">
        <f t="shared" si="212"/>
        <v>0</v>
      </c>
      <c r="W559" s="115">
        <f t="shared" si="213"/>
        <v>1</v>
      </c>
      <c r="X559" s="115">
        <f t="shared" si="214"/>
        <v>1</v>
      </c>
      <c r="Y559" s="115">
        <f t="shared" si="215"/>
        <v>0</v>
      </c>
      <c r="Z559" s="115">
        <f t="shared" si="216"/>
        <v>1</v>
      </c>
      <c r="AA559" s="115">
        <f t="shared" si="193"/>
        <v>1.74641006447562E-4</v>
      </c>
      <c r="AB559" s="115">
        <f t="shared" si="217"/>
        <v>0</v>
      </c>
      <c r="AC559" s="115">
        <f t="shared" si="218"/>
        <v>0</v>
      </c>
    </row>
    <row r="560" spans="2:29" s="105" customFormat="1">
      <c r="B560" s="106">
        <f t="shared" si="194"/>
        <v>3.1599999999999415</v>
      </c>
      <c r="C560" s="115">
        <f t="shared" si="195"/>
        <v>1445.4397707457338</v>
      </c>
      <c r="D560" s="115">
        <f t="shared" si="196"/>
        <v>4909.5585447297199</v>
      </c>
      <c r="E560" s="115">
        <f t="shared" si="197"/>
        <v>1</v>
      </c>
      <c r="F560" s="115">
        <f t="shared" si="198"/>
        <v>1</v>
      </c>
      <c r="G560" s="115">
        <f t="shared" si="199"/>
        <v>4953.4443483648274</v>
      </c>
      <c r="H560" s="115">
        <f t="shared" si="200"/>
        <v>1</v>
      </c>
      <c r="I560" s="115">
        <f t="shared" si="201"/>
        <v>1</v>
      </c>
      <c r="J560" s="115">
        <f t="shared" si="202"/>
        <v>1.493702597663408E-5</v>
      </c>
      <c r="K560" s="115">
        <f t="shared" si="203"/>
        <v>0</v>
      </c>
      <c r="L560" s="115">
        <f t="shared" si="204"/>
        <v>0</v>
      </c>
      <c r="M560" s="111"/>
      <c r="N560" s="123">
        <f t="shared" si="192"/>
        <v>9081.9659299626237</v>
      </c>
      <c r="O560" s="115">
        <f t="shared" si="205"/>
        <v>2088511.4076892424</v>
      </c>
      <c r="P560" s="115">
        <f t="shared" si="206"/>
        <v>1</v>
      </c>
      <c r="Q560" s="115">
        <f t="shared" si="207"/>
        <v>1</v>
      </c>
      <c r="R560" s="115">
        <f t="shared" si="208"/>
        <v>1978374.4098199185</v>
      </c>
      <c r="S560" s="115">
        <f t="shared" si="209"/>
        <v>452676.32802356716</v>
      </c>
      <c r="T560" s="115">
        <f t="shared" si="210"/>
        <v>2029502.6886858789</v>
      </c>
      <c r="U560" s="115">
        <f t="shared" si="211"/>
        <v>1</v>
      </c>
      <c r="V560" s="115">
        <f t="shared" si="212"/>
        <v>0</v>
      </c>
      <c r="W560" s="115">
        <f t="shared" si="213"/>
        <v>1</v>
      </c>
      <c r="X560" s="115">
        <f t="shared" si="214"/>
        <v>1</v>
      </c>
      <c r="Y560" s="115">
        <f t="shared" si="215"/>
        <v>0</v>
      </c>
      <c r="Z560" s="115">
        <f t="shared" si="216"/>
        <v>1</v>
      </c>
      <c r="AA560" s="115">
        <f t="shared" si="193"/>
        <v>1.5493330481755236E-4</v>
      </c>
      <c r="AB560" s="115">
        <f t="shared" si="217"/>
        <v>0</v>
      </c>
      <c r="AC560" s="115">
        <f t="shared" si="218"/>
        <v>0</v>
      </c>
    </row>
    <row r="561" spans="2:29" s="105" customFormat="1">
      <c r="B561" s="106">
        <f t="shared" si="194"/>
        <v>3.1799999999999415</v>
      </c>
      <c r="C561" s="115">
        <f t="shared" si="195"/>
        <v>1513.5612484360049</v>
      </c>
      <c r="D561" s="115">
        <f t="shared" si="196"/>
        <v>4850.7124364407491</v>
      </c>
      <c r="E561" s="115">
        <f t="shared" si="197"/>
        <v>1</v>
      </c>
      <c r="F561" s="115">
        <f t="shared" si="198"/>
        <v>1</v>
      </c>
      <c r="G561" s="115">
        <f t="shared" si="199"/>
        <v>4883.8709039728392</v>
      </c>
      <c r="H561" s="115">
        <f t="shared" si="200"/>
        <v>1</v>
      </c>
      <c r="I561" s="115">
        <f t="shared" si="201"/>
        <v>1</v>
      </c>
      <c r="J561" s="115">
        <f t="shared" si="202"/>
        <v>8.7535887567577487E-6</v>
      </c>
      <c r="K561" s="115">
        <f t="shared" si="203"/>
        <v>0</v>
      </c>
      <c r="L561" s="115">
        <f t="shared" si="204"/>
        <v>0</v>
      </c>
      <c r="M561" s="111"/>
      <c r="N561" s="123">
        <f t="shared" si="192"/>
        <v>9509.9857976894982</v>
      </c>
      <c r="O561" s="115">
        <f t="shared" si="205"/>
        <v>2100805.5664109015</v>
      </c>
      <c r="P561" s="115">
        <f t="shared" si="206"/>
        <v>1</v>
      </c>
      <c r="Q561" s="115">
        <f t="shared" si="207"/>
        <v>1</v>
      </c>
      <c r="R561" s="115">
        <f t="shared" si="208"/>
        <v>1994394.5706061861</v>
      </c>
      <c r="S561" s="115">
        <f t="shared" si="209"/>
        <v>452410.13007874013</v>
      </c>
      <c r="T561" s="115">
        <f t="shared" si="210"/>
        <v>2045063.4780028947</v>
      </c>
      <c r="U561" s="115">
        <f t="shared" si="211"/>
        <v>1</v>
      </c>
      <c r="V561" s="115">
        <f t="shared" si="212"/>
        <v>0</v>
      </c>
      <c r="W561" s="115">
        <f t="shared" si="213"/>
        <v>1</v>
      </c>
      <c r="X561" s="115">
        <f t="shared" si="214"/>
        <v>1</v>
      </c>
      <c r="Y561" s="115">
        <f t="shared" si="215"/>
        <v>0</v>
      </c>
      <c r="Z561" s="115">
        <f t="shared" si="216"/>
        <v>1</v>
      </c>
      <c r="AA561" s="115">
        <f t="shared" si="193"/>
        <v>1.3640059635175171E-4</v>
      </c>
      <c r="AB561" s="115">
        <f t="shared" si="217"/>
        <v>0</v>
      </c>
      <c r="AC561" s="115">
        <f t="shared" si="218"/>
        <v>0</v>
      </c>
    </row>
    <row r="562" spans="2:29" s="105" customFormat="1">
      <c r="B562" s="106">
        <f t="shared" si="194"/>
        <v>3.1999999999999416</v>
      </c>
      <c r="C562" s="115">
        <f t="shared" si="195"/>
        <v>1584.8931924609017</v>
      </c>
      <c r="D562" s="115">
        <f t="shared" si="196"/>
        <v>4793.0012382146624</v>
      </c>
      <c r="E562" s="115">
        <f t="shared" si="197"/>
        <v>1</v>
      </c>
      <c r="F562" s="115">
        <f t="shared" si="198"/>
        <v>1</v>
      </c>
      <c r="G562" s="115">
        <f t="shared" si="199"/>
        <v>4815.3243065260685</v>
      </c>
      <c r="H562" s="115">
        <f t="shared" si="200"/>
        <v>1</v>
      </c>
      <c r="I562" s="115">
        <f t="shared" si="201"/>
        <v>1</v>
      </c>
      <c r="J562" s="115">
        <f t="shared" si="202"/>
        <v>4.0723259788935562E-6</v>
      </c>
      <c r="K562" s="115">
        <f t="shared" si="203"/>
        <v>0</v>
      </c>
      <c r="L562" s="115">
        <f t="shared" si="204"/>
        <v>0</v>
      </c>
      <c r="M562" s="111"/>
      <c r="N562" s="123">
        <f t="shared" si="192"/>
        <v>9958.1776203192858</v>
      </c>
      <c r="O562" s="115">
        <f t="shared" si="205"/>
        <v>2113054.9021806703</v>
      </c>
      <c r="P562" s="115">
        <f t="shared" si="206"/>
        <v>1</v>
      </c>
      <c r="Q562" s="115">
        <f t="shared" si="207"/>
        <v>1</v>
      </c>
      <c r="R562" s="115">
        <f t="shared" si="208"/>
        <v>2010458.3917881777</v>
      </c>
      <c r="S562" s="115">
        <f t="shared" si="209"/>
        <v>451708.16749674093</v>
      </c>
      <c r="T562" s="115">
        <f t="shared" si="210"/>
        <v>2060578.3687340722</v>
      </c>
      <c r="U562" s="115">
        <f t="shared" si="211"/>
        <v>1</v>
      </c>
      <c r="V562" s="115">
        <f t="shared" si="212"/>
        <v>0</v>
      </c>
      <c r="W562" s="115">
        <f t="shared" si="213"/>
        <v>1</v>
      </c>
      <c r="X562" s="115">
        <f t="shared" si="214"/>
        <v>1</v>
      </c>
      <c r="Y562" s="115">
        <f t="shared" si="215"/>
        <v>0</v>
      </c>
      <c r="Z562" s="115">
        <f t="shared" si="216"/>
        <v>1</v>
      </c>
      <c r="AA562" s="115">
        <f t="shared" si="193"/>
        <v>1.1928232438114122E-4</v>
      </c>
      <c r="AB562" s="115">
        <f t="shared" si="217"/>
        <v>0</v>
      </c>
      <c r="AC562" s="115">
        <f t="shared" si="218"/>
        <v>0</v>
      </c>
    </row>
    <row r="563" spans="2:29" s="105" customFormat="1">
      <c r="B563" s="106">
        <f t="shared" si="194"/>
        <v>3.2199999999999416</v>
      </c>
      <c r="C563" s="115">
        <f t="shared" si="195"/>
        <v>1659.5869074373386</v>
      </c>
      <c r="D563" s="115">
        <f t="shared" si="196"/>
        <v>4736.3998885415076</v>
      </c>
      <c r="E563" s="115">
        <f t="shared" si="197"/>
        <v>1</v>
      </c>
      <c r="F563" s="115">
        <f t="shared" si="198"/>
        <v>1</v>
      </c>
      <c r="G563" s="115">
        <f t="shared" si="199"/>
        <v>4747.9469739467886</v>
      </c>
      <c r="H563" s="115">
        <f t="shared" si="200"/>
        <v>1</v>
      </c>
      <c r="I563" s="115">
        <f t="shared" si="201"/>
        <v>1</v>
      </c>
      <c r="J563" s="115">
        <f t="shared" si="202"/>
        <v>1.1183015883594876E-6</v>
      </c>
      <c r="K563" s="115">
        <f t="shared" si="203"/>
        <v>0</v>
      </c>
      <c r="L563" s="115">
        <f t="shared" si="204"/>
        <v>0</v>
      </c>
      <c r="M563" s="111"/>
      <c r="N563" s="123">
        <f t="shared" si="192"/>
        <v>10427.492072797893</v>
      </c>
      <c r="O563" s="115">
        <f t="shared" si="205"/>
        <v>2125258.7060416979</v>
      </c>
      <c r="P563" s="115">
        <f t="shared" si="206"/>
        <v>1</v>
      </c>
      <c r="Q563" s="115">
        <f t="shared" si="207"/>
        <v>1</v>
      </c>
      <c r="R563" s="115">
        <f t="shared" si="208"/>
        <v>2026511.2594059065</v>
      </c>
      <c r="S563" s="115">
        <f t="shared" si="209"/>
        <v>450564.42305965454</v>
      </c>
      <c r="T563" s="115">
        <f t="shared" si="210"/>
        <v>2075995.2273129129</v>
      </c>
      <c r="U563" s="115">
        <f t="shared" si="211"/>
        <v>1</v>
      </c>
      <c r="V563" s="115">
        <f t="shared" si="212"/>
        <v>0</v>
      </c>
      <c r="W563" s="115">
        <f t="shared" si="213"/>
        <v>1</v>
      </c>
      <c r="X563" s="115">
        <f t="shared" si="214"/>
        <v>1</v>
      </c>
      <c r="Y563" s="115">
        <f t="shared" si="215"/>
        <v>0</v>
      </c>
      <c r="Z563" s="115">
        <f t="shared" si="216"/>
        <v>1</v>
      </c>
      <c r="AA563" s="115">
        <f t="shared" si="193"/>
        <v>1.0374345656480353E-4</v>
      </c>
      <c r="AB563" s="115">
        <f t="shared" si="217"/>
        <v>0</v>
      </c>
      <c r="AC563" s="115">
        <f t="shared" si="218"/>
        <v>0</v>
      </c>
    </row>
    <row r="564" spans="2:29" s="105" customFormat="1">
      <c r="B564" s="106">
        <f t="shared" si="194"/>
        <v>3.2399999999999416</v>
      </c>
      <c r="C564" s="115">
        <f t="shared" si="195"/>
        <v>1737.8008287491427</v>
      </c>
      <c r="D564" s="115">
        <f t="shared" si="196"/>
        <v>4680.8839324137234</v>
      </c>
      <c r="E564" s="115">
        <f t="shared" si="197"/>
        <v>1</v>
      </c>
      <c r="F564" s="115">
        <f t="shared" si="198"/>
        <v>1</v>
      </c>
      <c r="G564" s="115">
        <f t="shared" si="199"/>
        <v>4681.8758831394243</v>
      </c>
      <c r="H564" s="115">
        <f t="shared" si="200"/>
        <v>1</v>
      </c>
      <c r="I564" s="115">
        <f t="shared" si="201"/>
        <v>1</v>
      </c>
      <c r="J564" s="115">
        <f t="shared" si="202"/>
        <v>8.4683939098154244E-9</v>
      </c>
      <c r="K564" s="115">
        <f t="shared" si="203"/>
        <v>0</v>
      </c>
      <c r="L564" s="115">
        <f t="shared" si="204"/>
        <v>0</v>
      </c>
      <c r="M564" s="111"/>
      <c r="N564" s="123">
        <f t="shared" ref="N564:N627" si="219">2*PI()*C564</f>
        <v>10918.924634001121</v>
      </c>
      <c r="O564" s="115">
        <f t="shared" si="205"/>
        <v>2137416.2852635346</v>
      </c>
      <c r="P564" s="115">
        <f t="shared" si="206"/>
        <v>1</v>
      </c>
      <c r="Q564" s="115">
        <f t="shared" si="207"/>
        <v>1</v>
      </c>
      <c r="R564" s="115">
        <f t="shared" si="208"/>
        <v>2042498.3372753374</v>
      </c>
      <c r="S564" s="115">
        <f t="shared" si="209"/>
        <v>448980.34173636453</v>
      </c>
      <c r="T564" s="115">
        <f t="shared" si="210"/>
        <v>2091263.447066921</v>
      </c>
      <c r="U564" s="115">
        <f t="shared" si="211"/>
        <v>1</v>
      </c>
      <c r="V564" s="115">
        <f t="shared" si="212"/>
        <v>0</v>
      </c>
      <c r="W564" s="115">
        <f t="shared" si="213"/>
        <v>1</v>
      </c>
      <c r="X564" s="115">
        <f t="shared" si="214"/>
        <v>1</v>
      </c>
      <c r="Y564" s="115">
        <f t="shared" si="215"/>
        <v>0</v>
      </c>
      <c r="Z564" s="115">
        <f t="shared" si="216"/>
        <v>1</v>
      </c>
      <c r="AA564" s="115">
        <f t="shared" ref="AA564:AA627" si="220">(LOG10(O564)-LOG10(T564))^2</f>
        <v>8.9877367403740671E-5</v>
      </c>
      <c r="AB564" s="115">
        <f t="shared" si="217"/>
        <v>0</v>
      </c>
      <c r="AC564" s="115">
        <f t="shared" si="218"/>
        <v>0</v>
      </c>
    </row>
    <row r="565" spans="2:29" s="105" customFormat="1">
      <c r="B565" s="106">
        <f t="shared" ref="B565:B628" si="221">B564+0.02</f>
        <v>3.2599999999999416</v>
      </c>
      <c r="C565" s="115">
        <f t="shared" ref="C565:C628" si="222">10^B565</f>
        <v>1819.7008586097393</v>
      </c>
      <c r="D565" s="115">
        <f t="shared" ref="D565:D628" si="223">IF(AND($D$12&lt;&gt;"",$E$12&lt;&gt;"",$F$12&lt;&gt;"",$G$12&lt;&gt;""),10^($D$12+$E$12/(1+EXP($F$12+$G$12*LOG10($C565)))),1)</f>
        <v>4626.4295059441611</v>
      </c>
      <c r="E565" s="115">
        <f t="shared" ref="E565:E628" si="224">IF(AND($D$13&lt;&gt;"",$E$13&lt;&gt;"",$F$13&lt;&gt;"",$G$13&lt;&gt;""),10^($D$13+$E$13/(1+EXP($F$13+$G$13*LOG10($C565)))),1)</f>
        <v>1</v>
      </c>
      <c r="F565" s="115">
        <f t="shared" ref="F565:F628" si="225">IF(AND($D$14&lt;&gt;"",$E$14&lt;&gt;"",$F$14&lt;&gt;"",$G$14&lt;&gt;""),10^($D$14+$E$14/(1+EXP($F$14+$G$14*LOG10($C565)))),1)</f>
        <v>1</v>
      </c>
      <c r="G565" s="115">
        <f t="shared" ref="G565:G628" si="226">IF(OR($C$28="",$C$28=0),1,$C$28+$C$29*EXP(-C565/$F$29)+$C$30*EXP(-C565/$F$30)+$C$31*EXP(-C565/$F$31)+$C$32*EXP(-C565/$F$32)+$C$33*EXP(-C565/$F$33)+$C$34*EXP(-C565/$F$34)+$C$35*EXP(-C565/$F$35)+$C$36*EXP(-C565/$F$36)+$C$37*EXP(-C565/$F$37)+$C$38*EXP(-C565/$F$38)+$C$39*EXP(-C565/$F$39)+$C$40*EXP(-C565/$F$40)+$C$41*EXP(-C565/$F$41)+$C$42*EXP(-C565/$F$42))</f>
        <v>4617.2407728347953</v>
      </c>
      <c r="H565" s="115">
        <f t="shared" ref="H565:H628" si="227">IF(OR($D$28="",$D$28=0),1,$D$28+$D$29*EXP(-C565/$F$29)+$D$30*EXP(-C565/$F$30)+$D$31*EXP(-C565/$F$31)+$D$32*EXP(-C565/$F$32)+$D$33*EXP(-C565/$F$33)+$D$34*EXP(-C565/$F$34)+$D$35*EXP(-C565/$F$35)+$D$36*EXP(-C565/$F$36)+$D$37*EXP(-C565/$F$37)+$D$38*EXP(-C565/$F$38)+$D$39*EXP(-C565/$F$39)+$D$40*EXP(-C565/$F$40)+$D$41*EXP(-C565/$F$41)+$D$42*EXP(-C565/$F$42))</f>
        <v>1</v>
      </c>
      <c r="I565" s="115">
        <f t="shared" ref="I565:I628" si="228">IF(OR($E$28="",$E$28=0),1,$E$28+$E$29*EXP(-C565/$F$29)+$E$30*EXP(-C565/$F$30)+$E$31*EXP(-C565/$F$31)+$E$32*EXP(-C565/$F$32)+$E$33*EXP(-C565/$F$33)+$E$34*EXP(-C565/$F$34)+$E$35*EXP(-C565/$F$35)+$E$36*EXP(-C565/$F$36)+$E$37*EXP(-C565/$F$37)+$E$38*EXP(-C565/$F$38)+$E$39*EXP(-C565/$F$39)+$E$40*EXP(-C565/$F$40)+$E$41*EXP(-C565/$F$41)+$E$42*EXP(-C565/$F$42))</f>
        <v>1</v>
      </c>
      <c r="J565" s="115">
        <f t="shared" ref="J565:J628" si="229">(LOG10(D565)-LOG10(G565))^2</f>
        <v>7.4550624060643014E-7</v>
      </c>
      <c r="K565" s="115">
        <f t="shared" ref="K565:K628" si="230">(LOG10(E565)-LOG10(H565))^2</f>
        <v>0</v>
      </c>
      <c r="L565" s="115">
        <f t="shared" ref="L565:L628" si="231">(LOG10(F565)-LOG10(I565))^2</f>
        <v>0</v>
      </c>
      <c r="M565" s="111"/>
      <c r="N565" s="123">
        <f t="shared" si="219"/>
        <v>11433.517698278791</v>
      </c>
      <c r="O565" s="115">
        <f t="shared" ref="O565:O628" si="232">IF(AND($L$12&lt;&gt;"",$M$12&lt;&gt;"",$N$12&lt;&gt;"",$O$12&lt;&gt;""),10^($L$12+$M$12/(1+EXP($N$12+$O$12*LOG10($C565)))),1)</f>
        <v>2149526.963316198</v>
      </c>
      <c r="P565" s="115">
        <f t="shared" ref="P565:P628" si="233">IF(AND($L$13&lt;&gt;"",$M$13&lt;&gt;"",$N$13&lt;&gt;"",$O$13&lt;&gt;""),10^($L$13+$M$13/(1+EXP($N$13+$O$13*LOG10($C565)))),1)</f>
        <v>1</v>
      </c>
      <c r="Q565" s="115">
        <f t="shared" ref="Q565:Q628" si="234">IF(AND($L$14&lt;&gt;"",$M$14&lt;&gt;"",$N$14&lt;&gt;"",$O$14&lt;&gt;""),10^($L$14+$M$14/(1+EXP($N$14+$O$14*LOG10($C565)))),1)</f>
        <v>1</v>
      </c>
      <c r="R565" s="115">
        <f t="shared" ref="R565:R628" si="235">IF(OR($C$28="",$C$28=0),1,$C$28+($N565^2*$F$29^2*$C$29)/($N565^2*$F$29^2+1)+($N565^2*$F$30^2*$C$30)/($N565^2*$F$30^2+1)+($N565^2*$F$31^2*$C$31)/($N565^2*$F$31^2+1)+($N565^2*$F$32^2*$C$32)/($N565^2*$F$32^2+1)+($N565^2*$F$33^2*$C$33)/($N565^2*$F$33^2+1)+($N565^2*$F$34^2*$C$34)/($N565^2*$F$34^2+1)+($N565^2*$F$35^2*$C$35)/($N565^2*$F$35^2+1)+($N565^2*$F$36^2*$C$36)/($N565^2*$F$36^2+1)+($N565^2*$F$37^2*$C$37)/($N565^2*$F$37^2+1)+($N565^2*$F$38^2*$C$38)/($N565^2*$F$38^2+1)+($N565^2*$F$39^2*$C$39)/($N565^2*$F$39^2+1)+($N565^2*$F$40^2*$C$40)/($N565^2*$F$40^2+1)+($N565^2*$F$41^2*$C$41)/($N565^2*$F$41^2+1)+($N565^2*$F$42^2*$C$42)/($N565^2*$F$42^2+1))</f>
        <v>2058365.6900078249</v>
      </c>
      <c r="S565" s="115">
        <f t="shared" ref="S565:S628" si="236">IF(OR($C$28="",$C$28=0),0,($N565*$F$29*$C$29)/($N565^2*$F$29^2+1)+($N565*$F$30*$C$30)/($N565^2*$F$30^2+1)+($N565*$F$31*$C$31)/($N565^2*$F$31^2+1)+($N565*$F$32*$C$32)/($N565^2*$F$32^2+1)+($N565*$F$33*$C$33)/($N565^2*$F$33^2+1)+($N565*$F$34*$C$34)/($N565^2*$F$34^2+1)+($N565*$F$35*$C$35)/($N565^2*$F$35^2+1)+($N565*$F$36*$C$36)/($N565^2*$F$36^2+1)+($N565*$F$37*$C$37)/($N565^2*$F$37^2+1)+($N565*$F$38*$C$38)/($N565^2*$F$38^2+1)+($N565*$F$39*$C$39)/($N565^2*$F$39^2+1)+($N565*$F$40*$C$40)/($N565^2*$F$40^2+1)+($N565*$F$41*$C$41)/($N565^2*$F$41^2+1)+($N565*$F$42*$C$42)/($N565^2*$F$42^2+1))</f>
        <v>446964.75603342289</v>
      </c>
      <c r="T565" s="115">
        <f t="shared" ref="T565:T628" si="237">SQRT(R565^2+S565^2)</f>
        <v>2106334.922783508</v>
      </c>
      <c r="U565" s="115">
        <f t="shared" ref="U565:U628" si="238">IF(OR($D$28="",$D$28=0),1,$D$28+($N565^2*$F$29^2*$D$29)/($N565^2*$F$29^2+1)+($N565^2*$F$30^2*$D$30)/($N565^2*$F$30^2+1)+($N565^2*$F$31^2*$D$31)/($N565^2*$F$31^2+1)+($N565^2*$F$32^2*$D$32)/($N565^2*$F$32^2+1)+($N565^2*$F$33^2*$D$33)/($N565^2*$F$33^2+1)+($N565^2*$F$34^2*$D$34)/($N565^2*$F$34^2+1)+($N565^2*$F$35^2*$D$35)/($N565^2*$F$35^2+1)+($N565^2*$F$36^2*$D$36)/($N565^2*$F$36^2+1)+($N565^2*$F$37^2*$D$37)/($N565^2*$F$37^2+1)+($N565^2*$F$38^2*$D$38)/($N565^2*$F$38^2+1)+($N565^2*$F$39^2*$D$39)/($N565^2*$F$39^2+1)+($N565^2*$F$40^2*$D$40)/($N565^2*$F$40^2+1)+($N565^2*$F$41^2*$D$41)/($N565^2*$F$41^2+1)+($N565^2*$F$42^2*$D$42)/($N565^2*$F$42^2+1))</f>
        <v>1</v>
      </c>
      <c r="V565" s="115">
        <f t="shared" ref="V565:V628" si="239">IF(OR($D$28="",$D$28=0),0,($N565*$F$29*$D$29)/($N565^2*$F$29^2+1)+($N565*$F$30*$D$30)/($N565^2*$F$30^2+1)+($N565*$F$31*$D$31)/($N565^2*$F$31^2+1)+($N565*$F$32*$D$32)/($N565^2*$F$32^2+1)+($N565*$F$33*$D$33)/($N565^2*$F$33^2+1)+($N565*$F$34*$D$34)/($N565^2*$F$34^2+1)+($N565*$F$35*$D$35)/($N565^2*$F$35^2+1)+($N565*$F$36*$D$36)/($N565^2*$F$36^2+1)+($N565*$F$37*$D$37)/($N565^2*$F$37^2+1)+($N565*$F$38*$D$38)/($N565^2*$F$38^2+1)+($N565*$F$39*$D$39)/($N565^2*$F$39^2+1)+($N565*$F$40*$D$40)/($N565^2*$F$40^2+1)+($N565*$F$41*$D$41)/($N565^2*$F$41^2+1)+($N565*$F$42*$D$42)/($N565^2*$F$42^2+1))</f>
        <v>0</v>
      </c>
      <c r="W565" s="115">
        <f t="shared" ref="W565:W628" si="240">SQRT(U565^2+V565^2)</f>
        <v>1</v>
      </c>
      <c r="X565" s="115">
        <f t="shared" ref="X565:X628" si="241">IF(OR($E$28="",$E$28=0),1,$E$28+($N565^2*$F$29^2*$E$29)/($N565^2*$F$29^2+1)+($N565^2*$F$30^2*$E$30)/($N565^2*$F$30^2+1)+($N565^2*$F$31^2*$E$31)/($N565^2*$F$31^2+1)+($N565^2*$F$32^2*$E$32)/($N565^2*$F$32^2+1)+($N565^2*$F$33^2*$E$33)/($N565^2*$F$33^2+1)+($N565^2*$F$34^2*$E$34)/($N565^2*$F$34^2+1)+($N565^2*$F$35^2*$E$35)/($N565^2*$F$35^2+1)+($N565^2*$F$36^2*$E$36)/($N565^2*$F$36^2+1)+($N565^2*$F$37^2*$E$37)/($N565^2*$F$37^2+1)+($N565^2*$F$38^2*$E$38)/($N565^2*$F$38^2+1)+($N565^2*$F$39^2*$E$39)/($N565^2*$F$39^2+1)+($N565^2*$F$40^2*$E$40)/($N565^2*$F$40^2+1)+($N565^2*$F$41^2*$E$41)/($N565^2*$F$41^2+1)+($N565^2*$F$42^2*$E$42)/($N565^2*$F$42^2+1))</f>
        <v>1</v>
      </c>
      <c r="Y565" s="115">
        <f t="shared" ref="Y565:Y628" si="242">IF(OR($E$28="",$E$28=0),0,($N565*$F$29*$E$29)/($N565^2*$F$29^2+1)+($N565*$F$30*$E$30)/($N565^2*$F$30^2+1)+($N565*$F$31*$E$31)/($N565^2*$F$31^2+1)+($N565*$F$32*$E$32)/($N565^2*$F$32^2+1)+($N565*$F$33*$E$33)/($N565^2*$F$33^2+1)+($N565*$F$34*$E$34)/($N565^2*$F$34^2+1)+($N565*$F$35*$E$35)/($N565^2*$F$35^2+1)+($N565*$F$36*$E$36)/($N565^2*$F$36^2+1)+($N565*$F$37*$E$37)/($N565^2*$F$37^2+1)+($N565*$F$38*$E$38)/($N565^2*$F$38^2+1)+($N565*$F$39*$E$39)/($N565^2*$F$39^2+1)+($N565*$F$40*$E$40)/($N565^2*$F$40^2+1)+($N565*$F$41*$E$41)/($N565^2*$F$41^2+1)+($N565*$F$42*$E$42)/($N565^2*$F$42^2+1))</f>
        <v>0</v>
      </c>
      <c r="Z565" s="115">
        <f t="shared" ref="Z565:Z628" si="243">SQRT(X565^2+Y565^2)</f>
        <v>1</v>
      </c>
      <c r="AA565" s="115">
        <f t="shared" si="220"/>
        <v>7.7712490892969005E-5</v>
      </c>
      <c r="AB565" s="115">
        <f t="shared" ref="AB565:AB628" si="244">(LOG10(P565)-LOG10(W565))^2</f>
        <v>0</v>
      </c>
      <c r="AC565" s="115">
        <f t="shared" ref="AC565:AC628" si="245">(LOG10(Q565)-LOG10(Z565))^2</f>
        <v>0</v>
      </c>
    </row>
    <row r="566" spans="2:29" s="105" customFormat="1">
      <c r="B566" s="106">
        <f t="shared" si="221"/>
        <v>3.2799999999999416</v>
      </c>
      <c r="C566" s="115">
        <f t="shared" si="222"/>
        <v>1905.4607179629929</v>
      </c>
      <c r="D566" s="115">
        <f t="shared" si="223"/>
        <v>4573.0133213749432</v>
      </c>
      <c r="E566" s="115">
        <f t="shared" si="224"/>
        <v>1</v>
      </c>
      <c r="F566" s="115">
        <f t="shared" si="225"/>
        <v>1</v>
      </c>
      <c r="G566" s="115">
        <f t="shared" si="226"/>
        <v>4554.1623786427654</v>
      </c>
      <c r="H566" s="115">
        <f t="shared" si="227"/>
        <v>1</v>
      </c>
      <c r="I566" s="115">
        <f t="shared" si="228"/>
        <v>1</v>
      </c>
      <c r="J566" s="115">
        <f t="shared" si="229"/>
        <v>3.2182751763373634E-6</v>
      </c>
      <c r="K566" s="115">
        <f t="shared" si="230"/>
        <v>0</v>
      </c>
      <c r="L566" s="115">
        <f t="shared" si="231"/>
        <v>0</v>
      </c>
      <c r="M566" s="111"/>
      <c r="N566" s="123">
        <f t="shared" si="219"/>
        <v>11972.362786512942</v>
      </c>
      <c r="O566" s="115">
        <f t="shared" si="232"/>
        <v>2161590.0798375104</v>
      </c>
      <c r="P566" s="115">
        <f t="shared" si="233"/>
        <v>1</v>
      </c>
      <c r="Q566" s="115">
        <f t="shared" si="234"/>
        <v>1</v>
      </c>
      <c r="R566" s="115">
        <f t="shared" si="235"/>
        <v>2074061.3709462504</v>
      </c>
      <c r="S566" s="115">
        <f t="shared" si="236"/>
        <v>444533.62254651304</v>
      </c>
      <c r="T566" s="115">
        <f t="shared" si="237"/>
        <v>2121164.9422017527</v>
      </c>
      <c r="U566" s="115">
        <f t="shared" si="238"/>
        <v>1</v>
      </c>
      <c r="V566" s="115">
        <f t="shared" si="239"/>
        <v>0</v>
      </c>
      <c r="W566" s="115">
        <f t="shared" si="240"/>
        <v>1</v>
      </c>
      <c r="X566" s="115">
        <f t="shared" si="241"/>
        <v>1</v>
      </c>
      <c r="Y566" s="115">
        <f t="shared" si="242"/>
        <v>0</v>
      </c>
      <c r="Z566" s="115">
        <f t="shared" si="243"/>
        <v>1</v>
      </c>
      <c r="AA566" s="115">
        <f t="shared" si="220"/>
        <v>6.7221927197026282E-5</v>
      </c>
      <c r="AB566" s="115">
        <f t="shared" si="244"/>
        <v>0</v>
      </c>
      <c r="AC566" s="115">
        <f t="shared" si="245"/>
        <v>0</v>
      </c>
    </row>
    <row r="567" spans="2:29" s="105" customFormat="1">
      <c r="B567" s="106">
        <f t="shared" si="221"/>
        <v>3.2999999999999416</v>
      </c>
      <c r="C567" s="115">
        <f t="shared" si="222"/>
        <v>1995.2623149686128</v>
      </c>
      <c r="D567" s="115">
        <f t="shared" si="223"/>
        <v>4520.6126524676101</v>
      </c>
      <c r="E567" s="115">
        <f t="shared" si="224"/>
        <v>1</v>
      </c>
      <c r="F567" s="115">
        <f t="shared" si="225"/>
        <v>1</v>
      </c>
      <c r="G567" s="115">
        <f t="shared" si="226"/>
        <v>4492.7507166392534</v>
      </c>
      <c r="H567" s="115">
        <f t="shared" si="227"/>
        <v>1</v>
      </c>
      <c r="I567" s="115">
        <f t="shared" si="228"/>
        <v>1</v>
      </c>
      <c r="J567" s="115">
        <f t="shared" si="229"/>
        <v>7.209085830287603E-6</v>
      </c>
      <c r="K567" s="115">
        <f t="shared" si="230"/>
        <v>0</v>
      </c>
      <c r="L567" s="115">
        <f t="shared" si="231"/>
        <v>0</v>
      </c>
      <c r="M567" s="111"/>
      <c r="N567" s="123">
        <f t="shared" si="219"/>
        <v>12536.602861379915</v>
      </c>
      <c r="O567" s="115">
        <f t="shared" si="232"/>
        <v>2173604.9905937193</v>
      </c>
      <c r="P567" s="115">
        <f t="shared" si="233"/>
        <v>1</v>
      </c>
      <c r="Q567" s="115">
        <f t="shared" si="234"/>
        <v>1</v>
      </c>
      <c r="R567" s="115">
        <f t="shared" si="235"/>
        <v>2089536.4390510756</v>
      </c>
      <c r="S567" s="115">
        <f t="shared" si="236"/>
        <v>441709.58197896136</v>
      </c>
      <c r="T567" s="115">
        <f t="shared" si="237"/>
        <v>2135712.9687610827</v>
      </c>
      <c r="U567" s="115">
        <f t="shared" si="238"/>
        <v>1</v>
      </c>
      <c r="V567" s="115">
        <f t="shared" si="239"/>
        <v>0</v>
      </c>
      <c r="W567" s="115">
        <f t="shared" si="240"/>
        <v>1</v>
      </c>
      <c r="X567" s="115">
        <f t="shared" si="241"/>
        <v>1</v>
      </c>
      <c r="Y567" s="115">
        <f t="shared" si="242"/>
        <v>0</v>
      </c>
      <c r="Z567" s="115">
        <f t="shared" si="243"/>
        <v>1</v>
      </c>
      <c r="AA567" s="115">
        <f t="shared" si="220"/>
        <v>5.833503724894193E-5</v>
      </c>
      <c r="AB567" s="115">
        <f t="shared" si="244"/>
        <v>0</v>
      </c>
      <c r="AC567" s="115">
        <f t="shared" si="245"/>
        <v>0</v>
      </c>
    </row>
    <row r="568" spans="2:29" s="105" customFormat="1">
      <c r="B568" s="106">
        <f t="shared" si="221"/>
        <v>3.3199999999999417</v>
      </c>
      <c r="C568" s="115">
        <f t="shared" si="222"/>
        <v>2089.2961308537597</v>
      </c>
      <c r="D568" s="115">
        <f t="shared" si="223"/>
        <v>4469.2053202656598</v>
      </c>
      <c r="E568" s="115">
        <f t="shared" si="224"/>
        <v>1</v>
      </c>
      <c r="F568" s="115">
        <f t="shared" si="225"/>
        <v>1</v>
      </c>
      <c r="G568" s="115">
        <f t="shared" si="226"/>
        <v>4433.1034399303844</v>
      </c>
      <c r="H568" s="115">
        <f t="shared" si="227"/>
        <v>1</v>
      </c>
      <c r="I568" s="115">
        <f t="shared" si="228"/>
        <v>1</v>
      </c>
      <c r="J568" s="115">
        <f t="shared" si="229"/>
        <v>1.2407598007568416E-5</v>
      </c>
      <c r="K568" s="115">
        <f t="shared" si="230"/>
        <v>0</v>
      </c>
      <c r="L568" s="115">
        <f t="shared" si="231"/>
        <v>0</v>
      </c>
      <c r="M568" s="111"/>
      <c r="N568" s="123">
        <f t="shared" si="219"/>
        <v>13127.434751727502</v>
      </c>
      <c r="O568" s="115">
        <f t="shared" si="232"/>
        <v>2185571.0674338061</v>
      </c>
      <c r="P568" s="115">
        <f t="shared" si="233"/>
        <v>1</v>
      </c>
      <c r="Q568" s="115">
        <f t="shared" si="234"/>
        <v>1</v>
      </c>
      <c r="R568" s="115">
        <f t="shared" si="235"/>
        <v>2104745.8729604329</v>
      </c>
      <c r="S568" s="115">
        <f t="shared" si="236"/>
        <v>438521.36251630692</v>
      </c>
      <c r="T568" s="115">
        <f t="shared" si="237"/>
        <v>2149943.2957934337</v>
      </c>
      <c r="U568" s="115">
        <f t="shared" si="238"/>
        <v>1</v>
      </c>
      <c r="V568" s="115">
        <f t="shared" si="239"/>
        <v>0</v>
      </c>
      <c r="W568" s="115">
        <f t="shared" si="240"/>
        <v>1</v>
      </c>
      <c r="X568" s="115">
        <f t="shared" si="241"/>
        <v>1</v>
      </c>
      <c r="Y568" s="115">
        <f t="shared" si="242"/>
        <v>0</v>
      </c>
      <c r="Z568" s="115">
        <f t="shared" si="243"/>
        <v>1</v>
      </c>
      <c r="AA568" s="115">
        <f t="shared" si="220"/>
        <v>5.0950004619198556E-5</v>
      </c>
      <c r="AB568" s="115">
        <f t="shared" si="244"/>
        <v>0</v>
      </c>
      <c r="AC568" s="115">
        <f t="shared" si="245"/>
        <v>0</v>
      </c>
    </row>
    <row r="569" spans="2:29" s="105" customFormat="1">
      <c r="B569" s="106">
        <f t="shared" si="221"/>
        <v>3.3399999999999417</v>
      </c>
      <c r="C569" s="115">
        <f t="shared" si="222"/>
        <v>2187.7616239492613</v>
      </c>
      <c r="D569" s="115">
        <f t="shared" si="223"/>
        <v>4418.7696792202287</v>
      </c>
      <c r="E569" s="115">
        <f t="shared" si="224"/>
        <v>1</v>
      </c>
      <c r="F569" s="115">
        <f t="shared" si="225"/>
        <v>1</v>
      </c>
      <c r="G569" s="115">
        <f t="shared" si="226"/>
        <v>4375.3042990900231</v>
      </c>
      <c r="H569" s="115">
        <f t="shared" si="227"/>
        <v>1</v>
      </c>
      <c r="I569" s="115">
        <f t="shared" si="228"/>
        <v>1</v>
      </c>
      <c r="J569" s="115">
        <f t="shared" si="229"/>
        <v>1.8430725111165252E-5</v>
      </c>
      <c r="K569" s="115">
        <f t="shared" si="230"/>
        <v>0</v>
      </c>
      <c r="L569" s="115">
        <f t="shared" si="231"/>
        <v>0</v>
      </c>
      <c r="M569" s="111"/>
      <c r="N569" s="123">
        <f t="shared" si="219"/>
        <v>13746.111691209349</v>
      </c>
      <c r="O569" s="115">
        <f t="shared" si="232"/>
        <v>2197487.6982374568</v>
      </c>
      <c r="P569" s="115">
        <f t="shared" si="233"/>
        <v>1</v>
      </c>
      <c r="Q569" s="115">
        <f t="shared" si="234"/>
        <v>1</v>
      </c>
      <c r="R569" s="115">
        <f t="shared" si="235"/>
        <v>2119649.3563600262</v>
      </c>
      <c r="S569" s="115">
        <f t="shared" si="236"/>
        <v>435003.05260975909</v>
      </c>
      <c r="T569" s="115">
        <f t="shared" si="237"/>
        <v>2163825.5589805022</v>
      </c>
      <c r="U569" s="115">
        <f t="shared" si="238"/>
        <v>1</v>
      </c>
      <c r="V569" s="115">
        <f t="shared" si="239"/>
        <v>0</v>
      </c>
      <c r="W569" s="115">
        <f t="shared" si="240"/>
        <v>1</v>
      </c>
      <c r="X569" s="115">
        <f t="shared" si="241"/>
        <v>1</v>
      </c>
      <c r="Y569" s="115">
        <f t="shared" si="242"/>
        <v>0</v>
      </c>
      <c r="Z569" s="115">
        <f t="shared" si="243"/>
        <v>1</v>
      </c>
      <c r="AA569" s="115">
        <f t="shared" si="220"/>
        <v>4.4946380486494551E-5</v>
      </c>
      <c r="AB569" s="115">
        <f t="shared" si="244"/>
        <v>0</v>
      </c>
      <c r="AC569" s="115">
        <f t="shared" si="245"/>
        <v>0</v>
      </c>
    </row>
    <row r="570" spans="2:29" s="105" customFormat="1">
      <c r="B570" s="106">
        <f t="shared" si="221"/>
        <v>3.3599999999999417</v>
      </c>
      <c r="C570" s="115">
        <f t="shared" si="222"/>
        <v>2290.8676527674675</v>
      </c>
      <c r="D570" s="115">
        <f t="shared" si="223"/>
        <v>4369.2846036703804</v>
      </c>
      <c r="E570" s="115">
        <f t="shared" si="224"/>
        <v>1</v>
      </c>
      <c r="F570" s="115">
        <f t="shared" si="225"/>
        <v>1</v>
      </c>
      <c r="G570" s="115">
        <f t="shared" si="226"/>
        <v>4319.4217420100713</v>
      </c>
      <c r="H570" s="115">
        <f t="shared" si="227"/>
        <v>1</v>
      </c>
      <c r="I570" s="115">
        <f t="shared" si="228"/>
        <v>1</v>
      </c>
      <c r="J570" s="115">
        <f t="shared" si="229"/>
        <v>2.4847477672186986E-5</v>
      </c>
      <c r="K570" s="115">
        <f t="shared" si="230"/>
        <v>0</v>
      </c>
      <c r="L570" s="115">
        <f t="shared" si="231"/>
        <v>0</v>
      </c>
      <c r="M570" s="111"/>
      <c r="N570" s="123">
        <f t="shared" si="219"/>
        <v>14393.945976561537</v>
      </c>
      <c r="O570" s="115">
        <f t="shared" si="232"/>
        <v>2209354.2868569721</v>
      </c>
      <c r="P570" s="115">
        <f t="shared" si="233"/>
        <v>1</v>
      </c>
      <c r="Q570" s="115">
        <f t="shared" si="234"/>
        <v>1</v>
      </c>
      <c r="R570" s="115">
        <f t="shared" si="235"/>
        <v>2134211.9159123213</v>
      </c>
      <c r="S570" s="115">
        <f t="shared" si="236"/>
        <v>431193.27353917406</v>
      </c>
      <c r="T570" s="115">
        <f t="shared" si="237"/>
        <v>2177335.1007981226</v>
      </c>
      <c r="U570" s="115">
        <f t="shared" si="238"/>
        <v>1</v>
      </c>
      <c r="V570" s="115">
        <f t="shared" si="239"/>
        <v>0</v>
      </c>
      <c r="W570" s="115">
        <f t="shared" si="240"/>
        <v>1</v>
      </c>
      <c r="X570" s="115">
        <f t="shared" si="241"/>
        <v>1</v>
      </c>
      <c r="Y570" s="115">
        <f t="shared" si="242"/>
        <v>0</v>
      </c>
      <c r="Z570" s="115">
        <f t="shared" si="243"/>
        <v>1</v>
      </c>
      <c r="AA570" s="115">
        <f t="shared" si="220"/>
        <v>4.0196741351019777E-5</v>
      </c>
      <c r="AB570" s="115">
        <f t="shared" si="244"/>
        <v>0</v>
      </c>
      <c r="AC570" s="115">
        <f t="shared" si="245"/>
        <v>0</v>
      </c>
    </row>
    <row r="571" spans="2:29" s="105" customFormat="1">
      <c r="B571" s="106">
        <f t="shared" si="221"/>
        <v>3.3799999999999417</v>
      </c>
      <c r="C571" s="115">
        <f t="shared" si="222"/>
        <v>2398.8329190191703</v>
      </c>
      <c r="D571" s="115">
        <f t="shared" si="223"/>
        <v>4320.7294746691296</v>
      </c>
      <c r="E571" s="115">
        <f t="shared" si="224"/>
        <v>1</v>
      </c>
      <c r="F571" s="115">
        <f t="shared" si="225"/>
        <v>1</v>
      </c>
      <c r="G571" s="115">
        <f t="shared" si="226"/>
        <v>4265.5076914747387</v>
      </c>
      <c r="H571" s="115">
        <f t="shared" si="227"/>
        <v>1</v>
      </c>
      <c r="I571" s="115">
        <f t="shared" si="228"/>
        <v>1</v>
      </c>
      <c r="J571" s="115">
        <f t="shared" si="229"/>
        <v>3.1207263119238516E-5</v>
      </c>
      <c r="K571" s="115">
        <f t="shared" si="230"/>
        <v>0</v>
      </c>
      <c r="L571" s="115">
        <f t="shared" si="231"/>
        <v>0</v>
      </c>
      <c r="M571" s="111"/>
      <c r="N571" s="123">
        <f t="shared" si="219"/>
        <v>15072.311751159968</v>
      </c>
      <c r="O571" s="115">
        <f t="shared" si="232"/>
        <v>2221170.2530532526</v>
      </c>
      <c r="P571" s="115">
        <f t="shared" si="233"/>
        <v>1</v>
      </c>
      <c r="Q571" s="115">
        <f t="shared" si="234"/>
        <v>1</v>
      </c>
      <c r="R571" s="115">
        <f t="shared" si="235"/>
        <v>2148404.4007149674</v>
      </c>
      <c r="S571" s="115">
        <f t="shared" si="236"/>
        <v>427134.28439801565</v>
      </c>
      <c r="T571" s="115">
        <f t="shared" si="237"/>
        <v>2190453.1873381003</v>
      </c>
      <c r="U571" s="115">
        <f t="shared" si="238"/>
        <v>1</v>
      </c>
      <c r="V571" s="115">
        <f t="shared" si="239"/>
        <v>0</v>
      </c>
      <c r="W571" s="115">
        <f t="shared" si="240"/>
        <v>1</v>
      </c>
      <c r="X571" s="115">
        <f t="shared" si="241"/>
        <v>1</v>
      </c>
      <c r="Y571" s="115">
        <f t="shared" si="242"/>
        <v>0</v>
      </c>
      <c r="Z571" s="115">
        <f t="shared" si="243"/>
        <v>1</v>
      </c>
      <c r="AA571" s="115">
        <f t="shared" si="220"/>
        <v>3.6576760034302675E-5</v>
      </c>
      <c r="AB571" s="115">
        <f t="shared" si="244"/>
        <v>0</v>
      </c>
      <c r="AC571" s="115">
        <f t="shared" si="245"/>
        <v>0</v>
      </c>
    </row>
    <row r="572" spans="2:29" s="105" customFormat="1">
      <c r="B572" s="106">
        <f t="shared" si="221"/>
        <v>3.3999999999999417</v>
      </c>
      <c r="C572" s="115">
        <f t="shared" si="222"/>
        <v>2511.8864315092442</v>
      </c>
      <c r="D572" s="115">
        <f t="shared" si="223"/>
        <v>4273.0841671469598</v>
      </c>
      <c r="E572" s="115">
        <f t="shared" si="224"/>
        <v>1</v>
      </c>
      <c r="F572" s="115">
        <f t="shared" si="225"/>
        <v>1</v>
      </c>
      <c r="G572" s="115">
        <f t="shared" si="226"/>
        <v>4213.596539649302</v>
      </c>
      <c r="H572" s="115">
        <f t="shared" si="227"/>
        <v>1</v>
      </c>
      <c r="I572" s="115">
        <f t="shared" si="228"/>
        <v>1</v>
      </c>
      <c r="J572" s="115">
        <f t="shared" si="229"/>
        <v>3.7069814338034756E-5</v>
      </c>
      <c r="K572" s="115">
        <f t="shared" si="230"/>
        <v>0</v>
      </c>
      <c r="L572" s="115">
        <f t="shared" si="231"/>
        <v>0</v>
      </c>
      <c r="M572" s="111"/>
      <c r="N572" s="123">
        <f t="shared" si="219"/>
        <v>15782.647919762645</v>
      </c>
      <c r="O572" s="115">
        <f t="shared" si="232"/>
        <v>2232935.0324260741</v>
      </c>
      <c r="P572" s="115">
        <f t="shared" si="233"/>
        <v>1</v>
      </c>
      <c r="Q572" s="115">
        <f t="shared" si="234"/>
        <v>1</v>
      </c>
      <c r="R572" s="115">
        <f t="shared" si="235"/>
        <v>2162203.7999817785</v>
      </c>
      <c r="S572" s="115">
        <f t="shared" si="236"/>
        <v>422871.05236326699</v>
      </c>
      <c r="T572" s="115">
        <f t="shared" si="237"/>
        <v>2203167.0839004605</v>
      </c>
      <c r="U572" s="115">
        <f t="shared" si="238"/>
        <v>1</v>
      </c>
      <c r="V572" s="115">
        <f t="shared" si="239"/>
        <v>0</v>
      </c>
      <c r="W572" s="115">
        <f t="shared" si="240"/>
        <v>1</v>
      </c>
      <c r="X572" s="115">
        <f t="shared" si="241"/>
        <v>1</v>
      </c>
      <c r="Y572" s="115">
        <f t="shared" si="242"/>
        <v>0</v>
      </c>
      <c r="Z572" s="115">
        <f t="shared" si="243"/>
        <v>1</v>
      </c>
      <c r="AA572" s="115">
        <f t="shared" si="220"/>
        <v>3.3973195164144307E-5</v>
      </c>
      <c r="AB572" s="115">
        <f t="shared" si="244"/>
        <v>0</v>
      </c>
      <c r="AC572" s="115">
        <f t="shared" si="245"/>
        <v>0</v>
      </c>
    </row>
    <row r="573" spans="2:29" s="105" customFormat="1">
      <c r="B573" s="106">
        <f t="shared" si="221"/>
        <v>3.4199999999999418</v>
      </c>
      <c r="C573" s="115">
        <f t="shared" si="222"/>
        <v>2630.2679918950321</v>
      </c>
      <c r="D573" s="115">
        <f t="shared" si="223"/>
        <v>4226.3290374044564</v>
      </c>
      <c r="E573" s="115">
        <f t="shared" si="224"/>
        <v>1</v>
      </c>
      <c r="F573" s="115">
        <f t="shared" si="225"/>
        <v>1</v>
      </c>
      <c r="G573" s="115">
        <f t="shared" si="226"/>
        <v>4163.7043976536506</v>
      </c>
      <c r="H573" s="115">
        <f t="shared" si="227"/>
        <v>1</v>
      </c>
      <c r="I573" s="115">
        <f t="shared" si="228"/>
        <v>1</v>
      </c>
      <c r="J573" s="115">
        <f t="shared" si="229"/>
        <v>4.2034689452775393E-5</v>
      </c>
      <c r="K573" s="115">
        <f t="shared" si="230"/>
        <v>0</v>
      </c>
      <c r="L573" s="115">
        <f t="shared" si="231"/>
        <v>0</v>
      </c>
      <c r="M573" s="111"/>
      <c r="N573" s="123">
        <f t="shared" si="219"/>
        <v>16526.461200619622</v>
      </c>
      <c r="O573" s="115">
        <f t="shared" si="232"/>
        <v>2244648.0763387247</v>
      </c>
      <c r="P573" s="115">
        <f t="shared" si="233"/>
        <v>1</v>
      </c>
      <c r="Q573" s="115">
        <f t="shared" si="234"/>
        <v>1</v>
      </c>
      <c r="R573" s="115">
        <f t="shared" si="235"/>
        <v>2175593.4028164772</v>
      </c>
      <c r="S573" s="115">
        <f t="shared" si="236"/>
        <v>418450.3194545093</v>
      </c>
      <c r="T573" s="115">
        <f t="shared" si="237"/>
        <v>2215470.0007515694</v>
      </c>
      <c r="U573" s="115">
        <f t="shared" si="238"/>
        <v>1</v>
      </c>
      <c r="V573" s="115">
        <f t="shared" si="239"/>
        <v>0</v>
      </c>
      <c r="W573" s="115">
        <f t="shared" si="240"/>
        <v>1</v>
      </c>
      <c r="X573" s="115">
        <f t="shared" si="241"/>
        <v>1</v>
      </c>
      <c r="Y573" s="115">
        <f t="shared" si="242"/>
        <v>0</v>
      </c>
      <c r="Z573" s="115">
        <f t="shared" si="243"/>
        <v>1</v>
      </c>
      <c r="AA573" s="115">
        <f t="shared" si="220"/>
        <v>3.2289519523870303E-5</v>
      </c>
      <c r="AB573" s="115">
        <f t="shared" si="244"/>
        <v>0</v>
      </c>
      <c r="AC573" s="115">
        <f t="shared" si="245"/>
        <v>0</v>
      </c>
    </row>
    <row r="574" spans="2:29" s="105" customFormat="1">
      <c r="B574" s="106">
        <f t="shared" si="221"/>
        <v>3.4399999999999418</v>
      </c>
      <c r="C574" s="115">
        <f t="shared" si="222"/>
        <v>2754.2287033377993</v>
      </c>
      <c r="D574" s="115">
        <f t="shared" si="223"/>
        <v>4180.4449109260049</v>
      </c>
      <c r="E574" s="115">
        <f t="shared" si="224"/>
        <v>1</v>
      </c>
      <c r="F574" s="115">
        <f t="shared" si="225"/>
        <v>1</v>
      </c>
      <c r="G574" s="115">
        <f t="shared" si="226"/>
        <v>4115.8286354721513</v>
      </c>
      <c r="H574" s="115">
        <f t="shared" si="227"/>
        <v>1</v>
      </c>
      <c r="I574" s="115">
        <f t="shared" si="228"/>
        <v>1</v>
      </c>
      <c r="J574" s="115">
        <f t="shared" si="229"/>
        <v>4.5768206457002129E-5</v>
      </c>
      <c r="K574" s="115">
        <f t="shared" si="230"/>
        <v>0</v>
      </c>
      <c r="L574" s="115">
        <f t="shared" si="231"/>
        <v>0</v>
      </c>
      <c r="M574" s="111"/>
      <c r="N574" s="123">
        <f t="shared" si="219"/>
        <v>17305.329321424342</v>
      </c>
      <c r="O574" s="115">
        <f t="shared" si="232"/>
        <v>2256308.8518373403</v>
      </c>
      <c r="P574" s="115">
        <f t="shared" si="233"/>
        <v>1</v>
      </c>
      <c r="Q574" s="115">
        <f t="shared" si="234"/>
        <v>1</v>
      </c>
      <c r="R574" s="115">
        <f t="shared" si="235"/>
        <v>2188562.8101341492</v>
      </c>
      <c r="S574" s="115">
        <f t="shared" si="236"/>
        <v>413919.69376164017</v>
      </c>
      <c r="T574" s="115">
        <f t="shared" si="237"/>
        <v>2227360.9242298417</v>
      </c>
      <c r="U574" s="115">
        <f t="shared" si="238"/>
        <v>1</v>
      </c>
      <c r="V574" s="115">
        <f t="shared" si="239"/>
        <v>0</v>
      </c>
      <c r="W574" s="115">
        <f t="shared" si="240"/>
        <v>1</v>
      </c>
      <c r="X574" s="115">
        <f t="shared" si="241"/>
        <v>1</v>
      </c>
      <c r="Y574" s="115">
        <f t="shared" si="242"/>
        <v>0</v>
      </c>
      <c r="Z574" s="115">
        <f t="shared" si="243"/>
        <v>1</v>
      </c>
      <c r="AA574" s="115">
        <f t="shared" si="220"/>
        <v>3.1449112950999502E-5</v>
      </c>
      <c r="AB574" s="115">
        <f t="shared" si="244"/>
        <v>0</v>
      </c>
      <c r="AC574" s="115">
        <f t="shared" si="245"/>
        <v>0</v>
      </c>
    </row>
    <row r="575" spans="2:29" s="105" customFormat="1">
      <c r="B575" s="106">
        <f t="shared" si="221"/>
        <v>3.4599999999999418</v>
      </c>
      <c r="C575" s="115">
        <f t="shared" si="222"/>
        <v>2884.0315031262212</v>
      </c>
      <c r="D575" s="115">
        <f t="shared" si="223"/>
        <v>4135.4130705066036</v>
      </c>
      <c r="E575" s="115">
        <f t="shared" si="224"/>
        <v>1</v>
      </c>
      <c r="F575" s="115">
        <f t="shared" si="225"/>
        <v>1</v>
      </c>
      <c r="G575" s="115">
        <f t="shared" si="226"/>
        <v>4069.9477426511476</v>
      </c>
      <c r="H575" s="115">
        <f t="shared" si="227"/>
        <v>1</v>
      </c>
      <c r="I575" s="115">
        <f t="shared" si="228"/>
        <v>1</v>
      </c>
      <c r="J575" s="115">
        <f t="shared" si="229"/>
        <v>4.8025773982295642E-5</v>
      </c>
      <c r="K575" s="115">
        <f t="shared" si="230"/>
        <v>0</v>
      </c>
      <c r="L575" s="115">
        <f t="shared" si="231"/>
        <v>0</v>
      </c>
      <c r="M575" s="111"/>
      <c r="N575" s="123">
        <f t="shared" si="219"/>
        <v>18120.90436588573</v>
      </c>
      <c r="O575" s="115">
        <f t="shared" si="232"/>
        <v>2267916.8415649435</v>
      </c>
      <c r="P575" s="115">
        <f t="shared" si="233"/>
        <v>1</v>
      </c>
      <c r="Q575" s="115">
        <f t="shared" si="234"/>
        <v>1</v>
      </c>
      <c r="R575" s="115">
        <f t="shared" si="235"/>
        <v>2201107.8136678059</v>
      </c>
      <c r="S575" s="115">
        <f t="shared" si="236"/>
        <v>409326.78873603401</v>
      </c>
      <c r="T575" s="115">
        <f t="shared" si="237"/>
        <v>2238844.3508574739</v>
      </c>
      <c r="U575" s="115">
        <f t="shared" si="238"/>
        <v>1</v>
      </c>
      <c r="V575" s="115">
        <f t="shared" si="239"/>
        <v>0</v>
      </c>
      <c r="W575" s="115">
        <f t="shared" si="240"/>
        <v>1</v>
      </c>
      <c r="X575" s="115">
        <f t="shared" si="241"/>
        <v>1</v>
      </c>
      <c r="Y575" s="115">
        <f t="shared" si="242"/>
        <v>0</v>
      </c>
      <c r="Z575" s="115">
        <f t="shared" si="243"/>
        <v>1</v>
      </c>
      <c r="AA575" s="115">
        <f t="shared" si="220"/>
        <v>3.1396125132665022E-5</v>
      </c>
      <c r="AB575" s="115">
        <f t="shared" si="244"/>
        <v>0</v>
      </c>
      <c r="AC575" s="115">
        <f t="shared" si="245"/>
        <v>0</v>
      </c>
    </row>
    <row r="576" spans="2:29" s="105" customFormat="1">
      <c r="B576" s="106">
        <f t="shared" si="221"/>
        <v>3.4799999999999418</v>
      </c>
      <c r="C576" s="115">
        <f t="shared" si="222"/>
        <v>3019.9517204016156</v>
      </c>
      <c r="D576" s="115">
        <f t="shared" si="223"/>
        <v>4091.2152446840992</v>
      </c>
      <c r="E576" s="115">
        <f t="shared" si="224"/>
        <v>1</v>
      </c>
      <c r="F576" s="115">
        <f t="shared" si="225"/>
        <v>1</v>
      </c>
      <c r="G576" s="115">
        <f t="shared" si="226"/>
        <v>4026.0215336060314</v>
      </c>
      <c r="H576" s="115">
        <f t="shared" si="227"/>
        <v>1</v>
      </c>
      <c r="I576" s="115">
        <f t="shared" si="228"/>
        <v>1</v>
      </c>
      <c r="J576" s="115">
        <f t="shared" si="229"/>
        <v>4.8667862084810121E-5</v>
      </c>
      <c r="K576" s="115">
        <f t="shared" si="230"/>
        <v>0</v>
      </c>
      <c r="L576" s="115">
        <f t="shared" si="231"/>
        <v>0</v>
      </c>
      <c r="M576" s="111"/>
      <c r="N576" s="123">
        <f t="shared" si="219"/>
        <v>18974.916278019144</v>
      </c>
      <c r="O576" s="115">
        <f t="shared" si="232"/>
        <v>2279471.5436704741</v>
      </c>
      <c r="P576" s="115">
        <f t="shared" si="233"/>
        <v>1</v>
      </c>
      <c r="Q576" s="115">
        <f t="shared" si="234"/>
        <v>1</v>
      </c>
      <c r="R576" s="115">
        <f t="shared" si="235"/>
        <v>2213230.1604139577</v>
      </c>
      <c r="S576" s="115">
        <f t="shared" si="236"/>
        <v>404718.42904222338</v>
      </c>
      <c r="T576" s="115">
        <f t="shared" si="237"/>
        <v>2249929.943303213</v>
      </c>
      <c r="U576" s="115">
        <f t="shared" si="238"/>
        <v>1</v>
      </c>
      <c r="V576" s="115">
        <f t="shared" si="239"/>
        <v>0</v>
      </c>
      <c r="W576" s="115">
        <f t="shared" si="240"/>
        <v>1</v>
      </c>
      <c r="X576" s="115">
        <f t="shared" si="241"/>
        <v>1</v>
      </c>
      <c r="Y576" s="115">
        <f t="shared" si="242"/>
        <v>0</v>
      </c>
      <c r="Z576" s="115">
        <f t="shared" si="243"/>
        <v>1</v>
      </c>
      <c r="AA576" s="115">
        <f t="shared" si="220"/>
        <v>3.2094257398240839E-5</v>
      </c>
      <c r="AB576" s="115">
        <f t="shared" si="244"/>
        <v>0</v>
      </c>
      <c r="AC576" s="115">
        <f t="shared" si="245"/>
        <v>0</v>
      </c>
    </row>
    <row r="577" spans="2:29" s="105" customFormat="1">
      <c r="B577" s="106">
        <f t="shared" si="221"/>
        <v>3.4999999999999418</v>
      </c>
      <c r="C577" s="115">
        <f t="shared" si="222"/>
        <v>3162.2776601679589</v>
      </c>
      <c r="D577" s="115">
        <f t="shared" si="223"/>
        <v>4047.8335964691655</v>
      </c>
      <c r="E577" s="115">
        <f t="shared" si="224"/>
        <v>1</v>
      </c>
      <c r="F577" s="115">
        <f t="shared" si="225"/>
        <v>1</v>
      </c>
      <c r="G577" s="115">
        <f t="shared" si="226"/>
        <v>3983.9917130103627</v>
      </c>
      <c r="H577" s="115">
        <f t="shared" si="227"/>
        <v>1</v>
      </c>
      <c r="I577" s="115">
        <f t="shared" si="228"/>
        <v>1</v>
      </c>
      <c r="J577" s="115">
        <f t="shared" si="229"/>
        <v>4.7668312850315429E-5</v>
      </c>
      <c r="K577" s="115">
        <f t="shared" si="230"/>
        <v>0</v>
      </c>
      <c r="L577" s="115">
        <f t="shared" si="231"/>
        <v>0</v>
      </c>
      <c r="M577" s="111"/>
      <c r="N577" s="123">
        <f t="shared" si="219"/>
        <v>19869.176531589561</v>
      </c>
      <c r="O577" s="115">
        <f t="shared" si="232"/>
        <v>2290972.4717129031</v>
      </c>
      <c r="P577" s="115">
        <f t="shared" si="233"/>
        <v>1</v>
      </c>
      <c r="Q577" s="115">
        <f t="shared" si="234"/>
        <v>1</v>
      </c>
      <c r="R577" s="115">
        <f t="shared" si="235"/>
        <v>2224937.2227976825</v>
      </c>
      <c r="S577" s="115">
        <f t="shared" si="236"/>
        <v>400139.9360957226</v>
      </c>
      <c r="T577" s="115">
        <f t="shared" si="237"/>
        <v>2260632.1270497227</v>
      </c>
      <c r="U577" s="115">
        <f t="shared" si="238"/>
        <v>1</v>
      </c>
      <c r="V577" s="115">
        <f t="shared" si="239"/>
        <v>0</v>
      </c>
      <c r="W577" s="115">
        <f t="shared" si="240"/>
        <v>1</v>
      </c>
      <c r="X577" s="115">
        <f t="shared" si="241"/>
        <v>1</v>
      </c>
      <c r="Y577" s="115">
        <f t="shared" si="242"/>
        <v>0</v>
      </c>
      <c r="Z577" s="115">
        <f t="shared" si="243"/>
        <v>1</v>
      </c>
      <c r="AA577" s="115">
        <f t="shared" si="220"/>
        <v>3.3523815666399031E-5</v>
      </c>
      <c r="AB577" s="115">
        <f t="shared" si="244"/>
        <v>0</v>
      </c>
      <c r="AC577" s="115">
        <f t="shared" si="245"/>
        <v>0</v>
      </c>
    </row>
    <row r="578" spans="2:29" s="105" customFormat="1">
      <c r="B578" s="106">
        <f t="shared" si="221"/>
        <v>3.5199999999999418</v>
      </c>
      <c r="C578" s="115">
        <f t="shared" si="222"/>
        <v>3311.3112148254704</v>
      </c>
      <c r="D578" s="115">
        <f t="shared" si="223"/>
        <v>4005.2507123656947</v>
      </c>
      <c r="E578" s="115">
        <f t="shared" si="224"/>
        <v>1</v>
      </c>
      <c r="F578" s="115">
        <f t="shared" si="225"/>
        <v>1</v>
      </c>
      <c r="G578" s="115">
        <f t="shared" si="226"/>
        <v>3943.7828068575827</v>
      </c>
      <c r="H578" s="115">
        <f t="shared" si="227"/>
        <v>1</v>
      </c>
      <c r="I578" s="115">
        <f t="shared" si="228"/>
        <v>1</v>
      </c>
      <c r="J578" s="115">
        <f t="shared" si="229"/>
        <v>4.5114287233298543E-5</v>
      </c>
      <c r="K578" s="115">
        <f t="shared" si="230"/>
        <v>0</v>
      </c>
      <c r="L578" s="115">
        <f t="shared" si="231"/>
        <v>0</v>
      </c>
      <c r="M578" s="111"/>
      <c r="N578" s="123">
        <f t="shared" si="219"/>
        <v>20805.581972490381</v>
      </c>
      <c r="O578" s="115">
        <f t="shared" si="232"/>
        <v>2302419.1545606828</v>
      </c>
      <c r="P578" s="115">
        <f t="shared" si="233"/>
        <v>1</v>
      </c>
      <c r="Q578" s="115">
        <f t="shared" si="234"/>
        <v>1</v>
      </c>
      <c r="R578" s="115">
        <f t="shared" si="235"/>
        <v>2236241.5953692803</v>
      </c>
      <c r="S578" s="115">
        <f t="shared" si="236"/>
        <v>395634.50116010383</v>
      </c>
      <c r="T578" s="115">
        <f t="shared" si="237"/>
        <v>2270969.6456289212</v>
      </c>
      <c r="U578" s="115">
        <f t="shared" si="238"/>
        <v>1</v>
      </c>
      <c r="V578" s="115">
        <f t="shared" si="239"/>
        <v>0</v>
      </c>
      <c r="W578" s="115">
        <f t="shared" si="240"/>
        <v>1</v>
      </c>
      <c r="X578" s="115">
        <f t="shared" si="241"/>
        <v>1</v>
      </c>
      <c r="Y578" s="115">
        <f t="shared" si="242"/>
        <v>0</v>
      </c>
      <c r="Z578" s="115">
        <f t="shared" si="243"/>
        <v>1</v>
      </c>
      <c r="AA578" s="115">
        <f t="shared" si="220"/>
        <v>3.5677449068264858E-5</v>
      </c>
      <c r="AB578" s="115">
        <f t="shared" si="244"/>
        <v>0</v>
      </c>
      <c r="AC578" s="115">
        <f t="shared" si="245"/>
        <v>0</v>
      </c>
    </row>
    <row r="579" spans="2:29" s="105" customFormat="1">
      <c r="B579" s="106">
        <f t="shared" si="221"/>
        <v>3.5399999999999419</v>
      </c>
      <c r="C579" s="115">
        <f t="shared" si="222"/>
        <v>3467.3685045248544</v>
      </c>
      <c r="D579" s="115">
        <f t="shared" si="223"/>
        <v>3963.4495916742808</v>
      </c>
      <c r="E579" s="115">
        <f t="shared" si="224"/>
        <v>1</v>
      </c>
      <c r="F579" s="115">
        <f t="shared" si="225"/>
        <v>1</v>
      </c>
      <c r="G579" s="115">
        <f t="shared" si="226"/>
        <v>3905.3034536526643</v>
      </c>
      <c r="H579" s="115">
        <f t="shared" si="227"/>
        <v>1</v>
      </c>
      <c r="I579" s="115">
        <f t="shared" si="228"/>
        <v>1</v>
      </c>
      <c r="J579" s="115">
        <f t="shared" si="229"/>
        <v>4.1197830134457477E-5</v>
      </c>
      <c r="K579" s="115">
        <f t="shared" si="230"/>
        <v>0</v>
      </c>
      <c r="L579" s="115">
        <f t="shared" si="231"/>
        <v>0</v>
      </c>
      <c r="M579" s="111"/>
      <c r="N579" s="123">
        <f t="shared" si="219"/>
        <v>21786.118842207819</v>
      </c>
      <c r="O579" s="115">
        <f t="shared" si="232"/>
        <v>2313811.1362866187</v>
      </c>
      <c r="P579" s="115">
        <f t="shared" si="233"/>
        <v>1</v>
      </c>
      <c r="Q579" s="115">
        <f t="shared" si="234"/>
        <v>1</v>
      </c>
      <c r="R579" s="115">
        <f t="shared" si="235"/>
        <v>2247160.6381651945</v>
      </c>
      <c r="S579" s="115">
        <f t="shared" si="236"/>
        <v>391242.64906222833</v>
      </c>
      <c r="T579" s="115">
        <f t="shared" si="237"/>
        <v>2280965.090518536</v>
      </c>
      <c r="U579" s="115">
        <f t="shared" si="238"/>
        <v>1</v>
      </c>
      <c r="V579" s="115">
        <f t="shared" si="239"/>
        <v>0</v>
      </c>
      <c r="W579" s="115">
        <f t="shared" si="240"/>
        <v>1</v>
      </c>
      <c r="X579" s="115">
        <f t="shared" si="241"/>
        <v>1</v>
      </c>
      <c r="Y579" s="115">
        <f t="shared" si="242"/>
        <v>0</v>
      </c>
      <c r="Z579" s="115">
        <f t="shared" si="243"/>
        <v>1</v>
      </c>
      <c r="AA579" s="115">
        <f t="shared" si="220"/>
        <v>3.8555014112433477E-5</v>
      </c>
      <c r="AB579" s="115">
        <f t="shared" si="244"/>
        <v>0</v>
      </c>
      <c r="AC579" s="115">
        <f t="shared" si="245"/>
        <v>0</v>
      </c>
    </row>
    <row r="580" spans="2:29" s="105" customFormat="1">
      <c r="B580" s="106">
        <f t="shared" si="221"/>
        <v>3.5599999999999419</v>
      </c>
      <c r="C580" s="115">
        <f t="shared" si="222"/>
        <v>3630.7805477005286</v>
      </c>
      <c r="D580" s="115">
        <f t="shared" si="223"/>
        <v>3922.413636071728</v>
      </c>
      <c r="E580" s="115">
        <f t="shared" si="224"/>
        <v>1</v>
      </c>
      <c r="F580" s="115">
        <f t="shared" si="225"/>
        <v>1</v>
      </c>
      <c r="G580" s="115">
        <f t="shared" si="226"/>
        <v>3868.4480381901044</v>
      </c>
      <c r="H580" s="115">
        <f t="shared" si="227"/>
        <v>1</v>
      </c>
      <c r="I580" s="115">
        <f t="shared" si="228"/>
        <v>1</v>
      </c>
      <c r="J580" s="115">
        <f t="shared" si="229"/>
        <v>3.6199744451061076E-5</v>
      </c>
      <c r="K580" s="115">
        <f t="shared" si="230"/>
        <v>0</v>
      </c>
      <c r="L580" s="115">
        <f t="shared" si="231"/>
        <v>0</v>
      </c>
      <c r="M580" s="111"/>
      <c r="N580" s="123">
        <f t="shared" si="219"/>
        <v>22812.866990905412</v>
      </c>
      <c r="O580" s="115">
        <f t="shared" si="232"/>
        <v>2325147.9760584058</v>
      </c>
      <c r="P580" s="115">
        <f t="shared" si="233"/>
        <v>1</v>
      </c>
      <c r="Q580" s="115">
        <f t="shared" si="234"/>
        <v>1</v>
      </c>
      <c r="R580" s="115">
        <f t="shared" si="235"/>
        <v>2257715.9852155573</v>
      </c>
      <c r="S580" s="115">
        <f t="shared" si="236"/>
        <v>387001.7914409705</v>
      </c>
      <c r="T580" s="115">
        <f t="shared" si="237"/>
        <v>2290644.4194759638</v>
      </c>
      <c r="U580" s="115">
        <f t="shared" si="238"/>
        <v>1</v>
      </c>
      <c r="V580" s="115">
        <f t="shared" si="239"/>
        <v>0</v>
      </c>
      <c r="W580" s="115">
        <f t="shared" si="240"/>
        <v>1</v>
      </c>
      <c r="X580" s="115">
        <f t="shared" si="241"/>
        <v>1</v>
      </c>
      <c r="Y580" s="115">
        <f t="shared" si="242"/>
        <v>0</v>
      </c>
      <c r="Z580" s="115">
        <f t="shared" si="243"/>
        <v>1</v>
      </c>
      <c r="AA580" s="115">
        <f t="shared" si="220"/>
        <v>4.2157998649085494E-5</v>
      </c>
      <c r="AB580" s="115">
        <f t="shared" si="244"/>
        <v>0</v>
      </c>
      <c r="AC580" s="115">
        <f t="shared" si="245"/>
        <v>0</v>
      </c>
    </row>
    <row r="581" spans="2:29" s="105" customFormat="1">
      <c r="B581" s="106">
        <f t="shared" si="221"/>
        <v>3.5799999999999419</v>
      </c>
      <c r="C581" s="115">
        <f t="shared" si="222"/>
        <v>3801.8939632051038</v>
      </c>
      <c r="D581" s="115">
        <f t="shared" si="223"/>
        <v>3882.1266394596928</v>
      </c>
      <c r="E581" s="115">
        <f t="shared" si="224"/>
        <v>1</v>
      </c>
      <c r="F581" s="115">
        <f t="shared" si="225"/>
        <v>1</v>
      </c>
      <c r="G581" s="115">
        <f t="shared" si="226"/>
        <v>3833.0986379905685</v>
      </c>
      <c r="H581" s="115">
        <f t="shared" si="227"/>
        <v>1</v>
      </c>
      <c r="I581" s="115">
        <f t="shared" si="228"/>
        <v>1</v>
      </c>
      <c r="J581" s="115">
        <f t="shared" si="229"/>
        <v>3.0467124251890415E-5</v>
      </c>
      <c r="K581" s="115">
        <f t="shared" si="230"/>
        <v>0</v>
      </c>
      <c r="L581" s="115">
        <f t="shared" si="231"/>
        <v>0</v>
      </c>
      <c r="M581" s="111"/>
      <c r="N581" s="123">
        <f t="shared" si="219"/>
        <v>23888.004289065073</v>
      </c>
      <c r="O581" s="115">
        <f t="shared" si="232"/>
        <v>2336429.2480248725</v>
      </c>
      <c r="P581" s="115">
        <f t="shared" si="233"/>
        <v>1</v>
      </c>
      <c r="Q581" s="115">
        <f t="shared" si="234"/>
        <v>1</v>
      </c>
      <c r="R581" s="115">
        <f t="shared" si="235"/>
        <v>2267933.0343246213</v>
      </c>
      <c r="S581" s="115">
        <f t="shared" si="236"/>
        <v>382945.86511545826</v>
      </c>
      <c r="T581" s="115">
        <f t="shared" si="237"/>
        <v>2300036.474447723</v>
      </c>
      <c r="U581" s="115">
        <f t="shared" si="238"/>
        <v>1</v>
      </c>
      <c r="V581" s="115">
        <f t="shared" si="239"/>
        <v>0</v>
      </c>
      <c r="W581" s="115">
        <f t="shared" si="240"/>
        <v>1</v>
      </c>
      <c r="X581" s="115">
        <f t="shared" si="241"/>
        <v>1</v>
      </c>
      <c r="Y581" s="115">
        <f t="shared" si="242"/>
        <v>0</v>
      </c>
      <c r="Z581" s="115">
        <f t="shared" si="243"/>
        <v>1</v>
      </c>
      <c r="AA581" s="115">
        <f t="shared" si="220"/>
        <v>4.6483910533251176E-5</v>
      </c>
      <c r="AB581" s="115">
        <f t="shared" si="244"/>
        <v>0</v>
      </c>
      <c r="AC581" s="115">
        <f t="shared" si="245"/>
        <v>0</v>
      </c>
    </row>
    <row r="582" spans="2:29" s="105" customFormat="1">
      <c r="B582" s="106">
        <f t="shared" si="221"/>
        <v>3.5999999999999419</v>
      </c>
      <c r="C582" s="115">
        <f t="shared" si="222"/>
        <v>3981.0717055344467</v>
      </c>
      <c r="D582" s="115">
        <f t="shared" si="223"/>
        <v>3842.5727780755287</v>
      </c>
      <c r="E582" s="115">
        <f t="shared" si="224"/>
        <v>1</v>
      </c>
      <c r="F582" s="115">
        <f t="shared" si="225"/>
        <v>1</v>
      </c>
      <c r="G582" s="115">
        <f t="shared" si="226"/>
        <v>3799.1272402742234</v>
      </c>
      <c r="H582" s="115">
        <f t="shared" si="227"/>
        <v>1</v>
      </c>
      <c r="I582" s="115">
        <f t="shared" si="228"/>
        <v>1</v>
      </c>
      <c r="J582" s="115">
        <f t="shared" si="229"/>
        <v>2.4386437312866793E-5</v>
      </c>
      <c r="K582" s="115">
        <f t="shared" si="230"/>
        <v>0</v>
      </c>
      <c r="L582" s="115">
        <f t="shared" si="231"/>
        <v>0</v>
      </c>
      <c r="M582" s="111"/>
      <c r="N582" s="123">
        <f t="shared" si="219"/>
        <v>25013.811247042413</v>
      </c>
      <c r="O582" s="115">
        <f t="shared" si="232"/>
        <v>2347654.5411983258</v>
      </c>
      <c r="P582" s="115">
        <f t="shared" si="233"/>
        <v>1</v>
      </c>
      <c r="Q582" s="115">
        <f t="shared" si="234"/>
        <v>1</v>
      </c>
      <c r="R582" s="115">
        <f t="shared" si="235"/>
        <v>2277840.4314513155</v>
      </c>
      <c r="S582" s="115">
        <f t="shared" si="236"/>
        <v>379105.04870600015</v>
      </c>
      <c r="T582" s="115">
        <f t="shared" si="237"/>
        <v>2309172.5074382587</v>
      </c>
      <c r="U582" s="115">
        <f t="shared" si="238"/>
        <v>1</v>
      </c>
      <c r="V582" s="115">
        <f t="shared" si="239"/>
        <v>0</v>
      </c>
      <c r="W582" s="115">
        <f t="shared" si="240"/>
        <v>1</v>
      </c>
      <c r="X582" s="115">
        <f t="shared" si="241"/>
        <v>1</v>
      </c>
      <c r="Y582" s="115">
        <f t="shared" si="242"/>
        <v>0</v>
      </c>
      <c r="Z582" s="115">
        <f t="shared" si="243"/>
        <v>1</v>
      </c>
      <c r="AA582" s="115">
        <f t="shared" si="220"/>
        <v>5.1520990092275759E-5</v>
      </c>
      <c r="AB582" s="115">
        <f t="shared" si="244"/>
        <v>0</v>
      </c>
      <c r="AC582" s="115">
        <f t="shared" si="245"/>
        <v>0</v>
      </c>
    </row>
    <row r="583" spans="2:29" s="105" customFormat="1">
      <c r="B583" s="106">
        <f t="shared" si="221"/>
        <v>3.6199999999999419</v>
      </c>
      <c r="C583" s="115">
        <f t="shared" si="222"/>
        <v>4168.6938347028026</v>
      </c>
      <c r="D583" s="115">
        <f t="shared" si="223"/>
        <v>3803.7366008589165</v>
      </c>
      <c r="E583" s="115">
        <f t="shared" si="224"/>
        <v>1</v>
      </c>
      <c r="F583" s="115">
        <f t="shared" si="225"/>
        <v>1</v>
      </c>
      <c r="G583" s="115">
        <f t="shared" si="226"/>
        <v>3766.3981759839839</v>
      </c>
      <c r="H583" s="115">
        <f t="shared" si="227"/>
        <v>1</v>
      </c>
      <c r="I583" s="115">
        <f t="shared" si="228"/>
        <v>1</v>
      </c>
      <c r="J583" s="115">
        <f t="shared" si="229"/>
        <v>1.8354409667434959E-5</v>
      </c>
      <c r="K583" s="115">
        <f t="shared" si="230"/>
        <v>0</v>
      </c>
      <c r="L583" s="115">
        <f t="shared" si="231"/>
        <v>0</v>
      </c>
      <c r="M583" s="111"/>
      <c r="N583" s="123">
        <f t="shared" si="219"/>
        <v>26192.675852334778</v>
      </c>
      <c r="O583" s="115">
        <f t="shared" si="232"/>
        <v>2358823.4593328862</v>
      </c>
      <c r="P583" s="115">
        <f t="shared" si="233"/>
        <v>1</v>
      </c>
      <c r="Q583" s="115">
        <f t="shared" si="234"/>
        <v>1</v>
      </c>
      <c r="R583" s="115">
        <f t="shared" si="235"/>
        <v>2287469.5600168211</v>
      </c>
      <c r="S583" s="115">
        <f t="shared" si="236"/>
        <v>375505.54905881779</v>
      </c>
      <c r="T583" s="115">
        <f t="shared" si="237"/>
        <v>2318085.720023639</v>
      </c>
      <c r="U583" s="115">
        <f t="shared" si="238"/>
        <v>1</v>
      </c>
      <c r="V583" s="115">
        <f t="shared" si="239"/>
        <v>0</v>
      </c>
      <c r="W583" s="115">
        <f t="shared" si="240"/>
        <v>1</v>
      </c>
      <c r="X583" s="115">
        <f t="shared" si="241"/>
        <v>1</v>
      </c>
      <c r="Y583" s="115">
        <f t="shared" si="242"/>
        <v>0</v>
      </c>
      <c r="Z583" s="115">
        <f t="shared" si="243"/>
        <v>1</v>
      </c>
      <c r="AA583" s="115">
        <f t="shared" si="220"/>
        <v>5.7243549874248959E-5</v>
      </c>
      <c r="AB583" s="115">
        <f t="shared" si="244"/>
        <v>0</v>
      </c>
      <c r="AC583" s="115">
        <f t="shared" si="245"/>
        <v>0</v>
      </c>
    </row>
    <row r="584" spans="2:29" s="105" customFormat="1">
      <c r="B584" s="106">
        <f t="shared" si="221"/>
        <v>3.6399999999999419</v>
      </c>
      <c r="C584" s="115">
        <f t="shared" si="222"/>
        <v>4365.158322401081</v>
      </c>
      <c r="D584" s="115">
        <f t="shared" si="223"/>
        <v>3765.603020067595</v>
      </c>
      <c r="E584" s="115">
        <f t="shared" si="224"/>
        <v>1</v>
      </c>
      <c r="F584" s="115">
        <f t="shared" si="225"/>
        <v>1</v>
      </c>
      <c r="G584" s="115">
        <f t="shared" si="226"/>
        <v>3734.7707075077765</v>
      </c>
      <c r="H584" s="115">
        <f t="shared" si="227"/>
        <v>1</v>
      </c>
      <c r="I584" s="115">
        <f t="shared" si="228"/>
        <v>1</v>
      </c>
      <c r="J584" s="115">
        <f t="shared" si="229"/>
        <v>1.2749110893215982E-5</v>
      </c>
      <c r="K584" s="115">
        <f t="shared" si="230"/>
        <v>0</v>
      </c>
      <c r="L584" s="115">
        <f t="shared" si="231"/>
        <v>0</v>
      </c>
      <c r="M584" s="111"/>
      <c r="N584" s="123">
        <f t="shared" si="219"/>
        <v>27427.098634823164</v>
      </c>
      <c r="O584" s="115">
        <f t="shared" si="232"/>
        <v>2369935.6207991475</v>
      </c>
      <c r="P584" s="115">
        <f t="shared" si="233"/>
        <v>1</v>
      </c>
      <c r="Q584" s="115">
        <f t="shared" si="234"/>
        <v>1</v>
      </c>
      <c r="R584" s="115">
        <f t="shared" si="235"/>
        <v>2296854.0424713152</v>
      </c>
      <c r="S584" s="115">
        <f t="shared" si="236"/>
        <v>372169.44825729833</v>
      </c>
      <c r="T584" s="115">
        <f t="shared" si="237"/>
        <v>2326810.8196913996</v>
      </c>
      <c r="U584" s="115">
        <f t="shared" si="238"/>
        <v>1</v>
      </c>
      <c r="V584" s="115">
        <f t="shared" si="239"/>
        <v>0</v>
      </c>
      <c r="W584" s="115">
        <f t="shared" si="240"/>
        <v>1</v>
      </c>
      <c r="X584" s="115">
        <f t="shared" si="241"/>
        <v>1</v>
      </c>
      <c r="Y584" s="115">
        <f t="shared" si="242"/>
        <v>0</v>
      </c>
      <c r="Z584" s="115">
        <f t="shared" si="243"/>
        <v>1</v>
      </c>
      <c r="AA584" s="115">
        <f t="shared" si="220"/>
        <v>6.3608185122965817E-5</v>
      </c>
      <c r="AB584" s="115">
        <f t="shared" si="244"/>
        <v>0</v>
      </c>
      <c r="AC584" s="115">
        <f t="shared" si="245"/>
        <v>0</v>
      </c>
    </row>
    <row r="585" spans="2:29" s="105" customFormat="1">
      <c r="B585" s="106">
        <f t="shared" si="221"/>
        <v>3.659999999999942</v>
      </c>
      <c r="C585" s="115">
        <f t="shared" si="222"/>
        <v>4570.8818961481438</v>
      </c>
      <c r="D585" s="115">
        <f t="shared" si="223"/>
        <v>3728.1573021360496</v>
      </c>
      <c r="E585" s="115">
        <f t="shared" si="224"/>
        <v>1</v>
      </c>
      <c r="F585" s="115">
        <f t="shared" si="225"/>
        <v>1</v>
      </c>
      <c r="G585" s="115">
        <f t="shared" si="226"/>
        <v>3704.101699046802</v>
      </c>
      <c r="H585" s="115">
        <f t="shared" si="227"/>
        <v>1</v>
      </c>
      <c r="I585" s="115">
        <f t="shared" si="228"/>
        <v>1</v>
      </c>
      <c r="J585" s="115">
        <f t="shared" si="229"/>
        <v>7.9035549035861278E-6</v>
      </c>
      <c r="K585" s="115">
        <f t="shared" si="230"/>
        <v>0</v>
      </c>
      <c r="L585" s="115">
        <f t="shared" si="231"/>
        <v>0</v>
      </c>
      <c r="M585" s="111"/>
      <c r="N585" s="123">
        <f t="shared" si="219"/>
        <v>28719.697970731184</v>
      </c>
      <c r="O585" s="115">
        <f t="shared" si="232"/>
        <v>2380990.6584553309</v>
      </c>
      <c r="P585" s="115">
        <f t="shared" si="233"/>
        <v>1</v>
      </c>
      <c r="Q585" s="115">
        <f t="shared" si="234"/>
        <v>1</v>
      </c>
      <c r="R585" s="115">
        <f t="shared" si="235"/>
        <v>2306029.2586296331</v>
      </c>
      <c r="S585" s="115">
        <f t="shared" si="236"/>
        <v>369114.60195580404</v>
      </c>
      <c r="T585" s="115">
        <f t="shared" si="237"/>
        <v>2335383.593980425</v>
      </c>
      <c r="U585" s="115">
        <f t="shared" si="238"/>
        <v>1</v>
      </c>
      <c r="V585" s="115">
        <f t="shared" si="239"/>
        <v>0</v>
      </c>
      <c r="W585" s="115">
        <f t="shared" si="240"/>
        <v>1</v>
      </c>
      <c r="X585" s="115">
        <f t="shared" si="241"/>
        <v>1</v>
      </c>
      <c r="Y585" s="115">
        <f t="shared" si="242"/>
        <v>0</v>
      </c>
      <c r="Z585" s="115">
        <f t="shared" si="243"/>
        <v>1</v>
      </c>
      <c r="AA585" s="115">
        <f t="shared" si="220"/>
        <v>7.0551037988728424E-5</v>
      </c>
      <c r="AB585" s="115">
        <f t="shared" si="244"/>
        <v>0</v>
      </c>
      <c r="AC585" s="115">
        <f t="shared" si="245"/>
        <v>0</v>
      </c>
    </row>
    <row r="586" spans="2:29" s="105" customFormat="1">
      <c r="B586" s="106">
        <f t="shared" si="221"/>
        <v>3.679999999999942</v>
      </c>
      <c r="C586" s="115">
        <f t="shared" si="222"/>
        <v>4786.3009232257473</v>
      </c>
      <c r="D586" s="115">
        <f t="shared" si="223"/>
        <v>3691.3850587708089</v>
      </c>
      <c r="E586" s="115">
        <f t="shared" si="224"/>
        <v>1</v>
      </c>
      <c r="F586" s="115">
        <f t="shared" si="225"/>
        <v>1</v>
      </c>
      <c r="G586" s="115">
        <f t="shared" si="226"/>
        <v>3674.248293636374</v>
      </c>
      <c r="H586" s="115">
        <f t="shared" si="227"/>
        <v>1</v>
      </c>
      <c r="I586" s="115">
        <f t="shared" si="228"/>
        <v>1</v>
      </c>
      <c r="J586" s="115">
        <f t="shared" si="229"/>
        <v>4.0838302054643722E-6</v>
      </c>
      <c r="K586" s="115">
        <f t="shared" si="230"/>
        <v>0</v>
      </c>
      <c r="L586" s="115">
        <f t="shared" si="231"/>
        <v>0</v>
      </c>
      <c r="M586" s="111"/>
      <c r="N586" s="123">
        <f t="shared" si="219"/>
        <v>30073.215636552104</v>
      </c>
      <c r="O586" s="115">
        <f t="shared" si="232"/>
        <v>2391988.219514939</v>
      </c>
      <c r="P586" s="115">
        <f t="shared" si="233"/>
        <v>1</v>
      </c>
      <c r="Q586" s="115">
        <f t="shared" si="234"/>
        <v>1</v>
      </c>
      <c r="R586" s="115">
        <f t="shared" si="235"/>
        <v>2315031.8827618621</v>
      </c>
      <c r="S586" s="115">
        <f t="shared" si="236"/>
        <v>366354.58033525309</v>
      </c>
      <c r="T586" s="115">
        <f t="shared" si="237"/>
        <v>2343840.5015564845</v>
      </c>
      <c r="U586" s="115">
        <f t="shared" si="238"/>
        <v>1</v>
      </c>
      <c r="V586" s="115">
        <f t="shared" si="239"/>
        <v>0</v>
      </c>
      <c r="W586" s="115">
        <f t="shared" si="240"/>
        <v>1</v>
      </c>
      <c r="X586" s="115">
        <f t="shared" si="241"/>
        <v>1</v>
      </c>
      <c r="Y586" s="115">
        <f t="shared" si="242"/>
        <v>0</v>
      </c>
      <c r="Z586" s="115">
        <f t="shared" si="243"/>
        <v>1</v>
      </c>
      <c r="AA586" s="115">
        <f t="shared" si="220"/>
        <v>7.7986240216276078E-5</v>
      </c>
      <c r="AB586" s="115">
        <f t="shared" si="244"/>
        <v>0</v>
      </c>
      <c r="AC586" s="115">
        <f t="shared" si="245"/>
        <v>0</v>
      </c>
    </row>
    <row r="587" spans="2:29" s="105" customFormat="1">
      <c r="B587" s="106">
        <f t="shared" si="221"/>
        <v>3.699999999999942</v>
      </c>
      <c r="C587" s="115">
        <f t="shared" si="222"/>
        <v>5011.8723362720557</v>
      </c>
      <c r="D587" s="115">
        <f t="shared" si="223"/>
        <v>3655.2722382764478</v>
      </c>
      <c r="E587" s="115">
        <f t="shared" si="224"/>
        <v>1</v>
      </c>
      <c r="F587" s="115">
        <f t="shared" si="225"/>
        <v>1</v>
      </c>
      <c r="G587" s="115">
        <f t="shared" si="226"/>
        <v>3645.0705191328875</v>
      </c>
      <c r="H587" s="115">
        <f t="shared" si="227"/>
        <v>1</v>
      </c>
      <c r="I587" s="115">
        <f t="shared" si="228"/>
        <v>1</v>
      </c>
      <c r="J587" s="115">
        <f t="shared" si="229"/>
        <v>1.4732939427949864E-6</v>
      </c>
      <c r="K587" s="115">
        <f t="shared" si="230"/>
        <v>0</v>
      </c>
      <c r="L587" s="115">
        <f t="shared" si="231"/>
        <v>0</v>
      </c>
      <c r="M587" s="111"/>
      <c r="N587" s="123">
        <f t="shared" si="219"/>
        <v>31490.522624724406</v>
      </c>
      <c r="O587" s="115">
        <f t="shared" si="232"/>
        <v>2402927.9654113008</v>
      </c>
      <c r="P587" s="115">
        <f t="shared" si="233"/>
        <v>1</v>
      </c>
      <c r="Q587" s="115">
        <f t="shared" si="234"/>
        <v>1</v>
      </c>
      <c r="R587" s="115">
        <f t="shared" si="235"/>
        <v>2323899.4392884951</v>
      </c>
      <c r="S587" s="115">
        <f t="shared" si="236"/>
        <v>363898.64403305721</v>
      </c>
      <c r="T587" s="115">
        <f t="shared" si="237"/>
        <v>2352218.2779356339</v>
      </c>
      <c r="U587" s="115">
        <f t="shared" si="238"/>
        <v>1</v>
      </c>
      <c r="V587" s="115">
        <f t="shared" si="239"/>
        <v>0</v>
      </c>
      <c r="W587" s="115">
        <f t="shared" si="240"/>
        <v>1</v>
      </c>
      <c r="X587" s="115">
        <f t="shared" si="241"/>
        <v>1</v>
      </c>
      <c r="Y587" s="115">
        <f t="shared" si="242"/>
        <v>0</v>
      </c>
      <c r="Z587" s="115">
        <f t="shared" si="243"/>
        <v>1</v>
      </c>
      <c r="AA587" s="115">
        <f t="shared" si="220"/>
        <v>8.5805604244166525E-5</v>
      </c>
      <c r="AB587" s="115">
        <f t="shared" si="244"/>
        <v>0</v>
      </c>
      <c r="AC587" s="115">
        <f t="shared" si="245"/>
        <v>0</v>
      </c>
    </row>
    <row r="588" spans="2:29" s="105" customFormat="1">
      <c r="B588" s="106">
        <f t="shared" si="221"/>
        <v>3.719999999999942</v>
      </c>
      <c r="C588" s="115">
        <f t="shared" si="222"/>
        <v>5248.0746024970267</v>
      </c>
      <c r="D588" s="115">
        <f t="shared" si="223"/>
        <v>3619.805117106313</v>
      </c>
      <c r="E588" s="115">
        <f t="shared" si="224"/>
        <v>1</v>
      </c>
      <c r="F588" s="115">
        <f t="shared" si="225"/>
        <v>1</v>
      </c>
      <c r="G588" s="115">
        <f t="shared" si="226"/>
        <v>3616.4337473533983</v>
      </c>
      <c r="H588" s="115">
        <f t="shared" si="227"/>
        <v>1</v>
      </c>
      <c r="I588" s="115">
        <f t="shared" si="228"/>
        <v>1</v>
      </c>
      <c r="J588" s="115">
        <f t="shared" si="229"/>
        <v>1.6376295280976688E-7</v>
      </c>
      <c r="K588" s="115">
        <f t="shared" si="230"/>
        <v>0</v>
      </c>
      <c r="L588" s="115">
        <f t="shared" si="231"/>
        <v>0</v>
      </c>
      <c r="M588" s="111"/>
      <c r="N588" s="123">
        <f t="shared" si="219"/>
        <v>32974.625233391664</v>
      </c>
      <c r="O588" s="115">
        <f t="shared" si="232"/>
        <v>2413809.5716588697</v>
      </c>
      <c r="P588" s="115">
        <f t="shared" si="233"/>
        <v>1</v>
      </c>
      <c r="Q588" s="115">
        <f t="shared" si="234"/>
        <v>1</v>
      </c>
      <c r="R588" s="115">
        <f t="shared" si="235"/>
        <v>2332669.8752385392</v>
      </c>
      <c r="S588" s="115">
        <f t="shared" si="236"/>
        <v>361751.74882449914</v>
      </c>
      <c r="T588" s="115">
        <f t="shared" si="237"/>
        <v>2360553.5525852758</v>
      </c>
      <c r="U588" s="115">
        <f t="shared" si="238"/>
        <v>1</v>
      </c>
      <c r="V588" s="115">
        <f t="shared" si="239"/>
        <v>0</v>
      </c>
      <c r="W588" s="115">
        <f t="shared" si="240"/>
        <v>1</v>
      </c>
      <c r="X588" s="115">
        <f t="shared" si="241"/>
        <v>1</v>
      </c>
      <c r="Y588" s="115">
        <f t="shared" si="242"/>
        <v>0</v>
      </c>
      <c r="Z588" s="115">
        <f t="shared" si="243"/>
        <v>1</v>
      </c>
      <c r="AA588" s="115">
        <f t="shared" si="220"/>
        <v>9.3879581573969199E-5</v>
      </c>
      <c r="AB588" s="115">
        <f t="shared" si="244"/>
        <v>0</v>
      </c>
      <c r="AC588" s="115">
        <f t="shared" si="245"/>
        <v>0</v>
      </c>
    </row>
    <row r="589" spans="2:29" s="105" customFormat="1">
      <c r="B589" s="106">
        <f t="shared" si="221"/>
        <v>3.739999999999942</v>
      </c>
      <c r="C589" s="115">
        <f t="shared" si="222"/>
        <v>5495.408738575512</v>
      </c>
      <c r="D589" s="115">
        <f t="shared" si="223"/>
        <v>3584.9702916322772</v>
      </c>
      <c r="E589" s="115">
        <f t="shared" si="224"/>
        <v>1</v>
      </c>
      <c r="F589" s="115">
        <f t="shared" si="225"/>
        <v>1</v>
      </c>
      <c r="G589" s="115">
        <f t="shared" si="226"/>
        <v>3588.2109360984259</v>
      </c>
      <c r="H589" s="115">
        <f t="shared" si="227"/>
        <v>1</v>
      </c>
      <c r="I589" s="115">
        <f t="shared" si="228"/>
        <v>1</v>
      </c>
      <c r="J589" s="115">
        <f t="shared" si="229"/>
        <v>1.5398124975357402E-7</v>
      </c>
      <c r="K589" s="115">
        <f t="shared" si="230"/>
        <v>0</v>
      </c>
      <c r="L589" s="115">
        <f t="shared" si="231"/>
        <v>0</v>
      </c>
      <c r="M589" s="111"/>
      <c r="N589" s="123">
        <f t="shared" si="219"/>
        <v>34528.671443163963</v>
      </c>
      <c r="O589" s="115">
        <f t="shared" si="232"/>
        <v>2424632.7277117143</v>
      </c>
      <c r="P589" s="115">
        <f t="shared" si="233"/>
        <v>1</v>
      </c>
      <c r="Q589" s="115">
        <f t="shared" si="234"/>
        <v>1</v>
      </c>
      <c r="R589" s="115">
        <f t="shared" si="235"/>
        <v>2341381.1464155549</v>
      </c>
      <c r="S589" s="115">
        <f t="shared" si="236"/>
        <v>359914.57451494335</v>
      </c>
      <c r="T589" s="115">
        <f t="shared" si="237"/>
        <v>2368882.4736019494</v>
      </c>
      <c r="U589" s="115">
        <f t="shared" si="238"/>
        <v>1</v>
      </c>
      <c r="V589" s="115">
        <f t="shared" si="239"/>
        <v>0</v>
      </c>
      <c r="W589" s="115">
        <f t="shared" si="240"/>
        <v>1</v>
      </c>
      <c r="X589" s="115">
        <f t="shared" si="241"/>
        <v>1</v>
      </c>
      <c r="Y589" s="115">
        <f t="shared" si="242"/>
        <v>0</v>
      </c>
      <c r="Z589" s="115">
        <f t="shared" si="243"/>
        <v>1</v>
      </c>
      <c r="AA589" s="115">
        <f t="shared" si="220"/>
        <v>1.0205945950461103E-4</v>
      </c>
      <c r="AB589" s="115">
        <f t="shared" si="244"/>
        <v>0</v>
      </c>
      <c r="AC589" s="115">
        <f t="shared" si="245"/>
        <v>0</v>
      </c>
    </row>
    <row r="590" spans="2:29" s="105" customFormat="1">
      <c r="B590" s="106">
        <f t="shared" si="221"/>
        <v>3.7599999999999421</v>
      </c>
      <c r="C590" s="115">
        <f t="shared" si="222"/>
        <v>5754.3993733708103</v>
      </c>
      <c r="D590" s="115">
        <f t="shared" si="223"/>
        <v>3550.7546701278206</v>
      </c>
      <c r="E590" s="115">
        <f t="shared" si="224"/>
        <v>1</v>
      </c>
      <c r="F590" s="115">
        <f t="shared" si="225"/>
        <v>1</v>
      </c>
      <c r="G590" s="115">
        <f t="shared" si="226"/>
        <v>3560.284592863859</v>
      </c>
      <c r="H590" s="115">
        <f t="shared" si="227"/>
        <v>1</v>
      </c>
      <c r="I590" s="115">
        <f t="shared" si="228"/>
        <v>1</v>
      </c>
      <c r="J590" s="115">
        <f t="shared" si="229"/>
        <v>1.3550076277997031E-6</v>
      </c>
      <c r="K590" s="115">
        <f t="shared" si="230"/>
        <v>0</v>
      </c>
      <c r="L590" s="115">
        <f t="shared" si="231"/>
        <v>0</v>
      </c>
      <c r="M590" s="111"/>
      <c r="N590" s="123">
        <f t="shared" si="219"/>
        <v>36155.957594406893</v>
      </c>
      <c r="O590" s="115">
        <f t="shared" si="232"/>
        <v>2435397.1368191857</v>
      </c>
      <c r="P590" s="115">
        <f t="shared" si="233"/>
        <v>1</v>
      </c>
      <c r="Q590" s="115">
        <f t="shared" si="234"/>
        <v>1</v>
      </c>
      <c r="R590" s="115">
        <f t="shared" si="235"/>
        <v>2350070.8134955489</v>
      </c>
      <c r="S590" s="115">
        <f t="shared" si="236"/>
        <v>358383.57533683453</v>
      </c>
      <c r="T590" s="115">
        <f t="shared" si="237"/>
        <v>2377240.3360861191</v>
      </c>
      <c r="U590" s="115">
        <f t="shared" si="238"/>
        <v>1</v>
      </c>
      <c r="V590" s="115">
        <f t="shared" si="239"/>
        <v>0</v>
      </c>
      <c r="W590" s="115">
        <f t="shared" si="240"/>
        <v>1</v>
      </c>
      <c r="X590" s="115">
        <f t="shared" si="241"/>
        <v>1</v>
      </c>
      <c r="Y590" s="115">
        <f t="shared" si="242"/>
        <v>0</v>
      </c>
      <c r="Z590" s="115">
        <f t="shared" si="243"/>
        <v>1</v>
      </c>
      <c r="AA590" s="115">
        <f t="shared" si="220"/>
        <v>1.1018072209796761E-4</v>
      </c>
      <c r="AB590" s="115">
        <f t="shared" si="244"/>
        <v>0</v>
      </c>
      <c r="AC590" s="115">
        <f t="shared" si="245"/>
        <v>0</v>
      </c>
    </row>
    <row r="591" spans="2:29" s="105" customFormat="1">
      <c r="B591" s="106">
        <f t="shared" si="221"/>
        <v>3.7799999999999421</v>
      </c>
      <c r="C591" s="115">
        <f t="shared" si="222"/>
        <v>6025.595860742782</v>
      </c>
      <c r="D591" s="115">
        <f t="shared" si="223"/>
        <v>3517.1454649590428</v>
      </c>
      <c r="E591" s="115">
        <f t="shared" si="224"/>
        <v>1</v>
      </c>
      <c r="F591" s="115">
        <f t="shared" si="225"/>
        <v>1</v>
      </c>
      <c r="G591" s="115">
        <f t="shared" si="226"/>
        <v>3532.5484112525096</v>
      </c>
      <c r="H591" s="115">
        <f t="shared" si="227"/>
        <v>1</v>
      </c>
      <c r="I591" s="115">
        <f t="shared" si="228"/>
        <v>1</v>
      </c>
      <c r="J591" s="115">
        <f t="shared" si="229"/>
        <v>3.6016132958208181E-6</v>
      </c>
      <c r="K591" s="115">
        <f t="shared" si="230"/>
        <v>0</v>
      </c>
      <c r="L591" s="115">
        <f t="shared" si="231"/>
        <v>0</v>
      </c>
      <c r="M591" s="111"/>
      <c r="N591" s="123">
        <f t="shared" si="219"/>
        <v>37859.935379221177</v>
      </c>
      <c r="O591" s="115">
        <f t="shared" si="232"/>
        <v>2446102.5158788734</v>
      </c>
      <c r="P591" s="115">
        <f t="shared" si="233"/>
        <v>1</v>
      </c>
      <c r="Q591" s="115">
        <f t="shared" si="234"/>
        <v>1</v>
      </c>
      <c r="R591" s="115">
        <f t="shared" si="235"/>
        <v>2358775.6440529521</v>
      </c>
      <c r="S591" s="115">
        <f t="shared" si="236"/>
        <v>357151.05103408673</v>
      </c>
      <c r="T591" s="115">
        <f t="shared" si="237"/>
        <v>2385661.2106986549</v>
      </c>
      <c r="U591" s="115">
        <f t="shared" si="238"/>
        <v>1</v>
      </c>
      <c r="V591" s="115">
        <f t="shared" si="239"/>
        <v>0</v>
      </c>
      <c r="W591" s="115">
        <f t="shared" si="240"/>
        <v>1</v>
      </c>
      <c r="X591" s="115">
        <f t="shared" si="241"/>
        <v>1</v>
      </c>
      <c r="Y591" s="115">
        <f t="shared" si="242"/>
        <v>0</v>
      </c>
      <c r="Z591" s="115">
        <f t="shared" si="243"/>
        <v>1</v>
      </c>
      <c r="AA591" s="115">
        <f t="shared" si="220"/>
        <v>1.1806745776924758E-4</v>
      </c>
      <c r="AB591" s="115">
        <f t="shared" si="244"/>
        <v>0</v>
      </c>
      <c r="AC591" s="115">
        <f t="shared" si="245"/>
        <v>0</v>
      </c>
    </row>
    <row r="592" spans="2:29" s="105" customFormat="1">
      <c r="B592" s="106">
        <f t="shared" si="221"/>
        <v>3.7999999999999421</v>
      </c>
      <c r="C592" s="115">
        <f t="shared" si="222"/>
        <v>6309.573444801098</v>
      </c>
      <c r="D592" s="115">
        <f t="shared" si="223"/>
        <v>3484.1301849781848</v>
      </c>
      <c r="E592" s="115">
        <f t="shared" si="224"/>
        <v>1</v>
      </c>
      <c r="F592" s="115">
        <f t="shared" si="225"/>
        <v>1</v>
      </c>
      <c r="G592" s="115">
        <f t="shared" si="226"/>
        <v>3504.9085457759647</v>
      </c>
      <c r="H592" s="115">
        <f t="shared" si="227"/>
        <v>1</v>
      </c>
      <c r="I592" s="115">
        <f t="shared" si="228"/>
        <v>1</v>
      </c>
      <c r="J592" s="115">
        <f t="shared" si="229"/>
        <v>6.66835703915694E-6</v>
      </c>
      <c r="K592" s="115">
        <f t="shared" si="230"/>
        <v>0</v>
      </c>
      <c r="L592" s="115">
        <f t="shared" si="231"/>
        <v>0</v>
      </c>
      <c r="M592" s="111"/>
      <c r="N592" s="123">
        <f t="shared" si="219"/>
        <v>39644.219162944748</v>
      </c>
      <c r="O592" s="115">
        <f t="shared" si="232"/>
        <v>2456748.5952872201</v>
      </c>
      <c r="P592" s="115">
        <f t="shared" si="233"/>
        <v>1</v>
      </c>
      <c r="Q592" s="115">
        <f t="shared" si="234"/>
        <v>1</v>
      </c>
      <c r="R592" s="115">
        <f t="shared" si="235"/>
        <v>2367531.2167679672</v>
      </c>
      <c r="S592" s="115">
        <f t="shared" si="236"/>
        <v>356205.23966655065</v>
      </c>
      <c r="T592" s="115">
        <f t="shared" si="237"/>
        <v>2394177.5696753818</v>
      </c>
      <c r="U592" s="115">
        <f t="shared" si="238"/>
        <v>1</v>
      </c>
      <c r="V592" s="115">
        <f t="shared" si="239"/>
        <v>0</v>
      </c>
      <c r="W592" s="115">
        <f t="shared" si="240"/>
        <v>1</v>
      </c>
      <c r="X592" s="115">
        <f t="shared" si="241"/>
        <v>1</v>
      </c>
      <c r="Y592" s="115">
        <f t="shared" si="242"/>
        <v>0</v>
      </c>
      <c r="Z592" s="115">
        <f t="shared" si="243"/>
        <v>1</v>
      </c>
      <c r="AA592" s="115">
        <f t="shared" si="220"/>
        <v>1.255376537065562E-4</v>
      </c>
      <c r="AB592" s="115">
        <f t="shared" si="244"/>
        <v>0</v>
      </c>
      <c r="AC592" s="115">
        <f t="shared" si="245"/>
        <v>0</v>
      </c>
    </row>
    <row r="593" spans="2:29" s="105" customFormat="1">
      <c r="B593" s="106">
        <f t="shared" si="221"/>
        <v>3.8199999999999421</v>
      </c>
      <c r="C593" s="115">
        <f t="shared" si="222"/>
        <v>6606.934480075085</v>
      </c>
      <c r="D593" s="115">
        <f t="shared" si="223"/>
        <v>3451.6966281144801</v>
      </c>
      <c r="E593" s="115">
        <f t="shared" si="224"/>
        <v>1</v>
      </c>
      <c r="F593" s="115">
        <f t="shared" si="225"/>
        <v>1</v>
      </c>
      <c r="G593" s="115">
        <f t="shared" si="226"/>
        <v>3477.2845070193525</v>
      </c>
      <c r="H593" s="115">
        <f t="shared" si="227"/>
        <v>1</v>
      </c>
      <c r="I593" s="115">
        <f t="shared" si="228"/>
        <v>1</v>
      </c>
      <c r="J593" s="115">
        <f t="shared" si="229"/>
        <v>1.0288744392678243E-5</v>
      </c>
      <c r="K593" s="115">
        <f t="shared" si="230"/>
        <v>0</v>
      </c>
      <c r="L593" s="115">
        <f t="shared" si="231"/>
        <v>0</v>
      </c>
      <c r="M593" s="111"/>
      <c r="N593" s="123">
        <f t="shared" si="219"/>
        <v>41512.593650705974</v>
      </c>
      <c r="O593" s="115">
        <f t="shared" si="232"/>
        <v>2467335.1187876249</v>
      </c>
      <c r="P593" s="115">
        <f t="shared" si="233"/>
        <v>1</v>
      </c>
      <c r="Q593" s="115">
        <f t="shared" si="234"/>
        <v>1</v>
      </c>
      <c r="R593" s="115">
        <f t="shared" si="235"/>
        <v>2376371.5247927387</v>
      </c>
      <c r="S593" s="115">
        <f t="shared" si="236"/>
        <v>355530.43488892872</v>
      </c>
      <c r="T593" s="115">
        <f t="shared" si="237"/>
        <v>2402819.9087692937</v>
      </c>
      <c r="U593" s="115">
        <f t="shared" si="238"/>
        <v>1</v>
      </c>
      <c r="V593" s="115">
        <f t="shared" si="239"/>
        <v>0</v>
      </c>
      <c r="W593" s="115">
        <f t="shared" si="240"/>
        <v>1</v>
      </c>
      <c r="X593" s="115">
        <f t="shared" si="241"/>
        <v>1</v>
      </c>
      <c r="Y593" s="115">
        <f t="shared" si="242"/>
        <v>0</v>
      </c>
      <c r="Z593" s="115">
        <f t="shared" si="243"/>
        <v>1</v>
      </c>
      <c r="AA593" s="115">
        <f t="shared" si="220"/>
        <v>1.3240917651351054E-4</v>
      </c>
      <c r="AB593" s="115">
        <f t="shared" si="244"/>
        <v>0</v>
      </c>
      <c r="AC593" s="115">
        <f t="shared" si="245"/>
        <v>0</v>
      </c>
    </row>
    <row r="594" spans="2:29" s="105" customFormat="1">
      <c r="B594" s="106">
        <f t="shared" si="221"/>
        <v>3.8399999999999421</v>
      </c>
      <c r="C594" s="115">
        <f t="shared" si="222"/>
        <v>6918.3097091884474</v>
      </c>
      <c r="D594" s="115">
        <f t="shared" si="223"/>
        <v>3419.8328741571486</v>
      </c>
      <c r="E594" s="115">
        <f t="shared" si="224"/>
        <v>1</v>
      </c>
      <c r="F594" s="115">
        <f t="shared" si="225"/>
        <v>1</v>
      </c>
      <c r="G594" s="115">
        <f t="shared" si="226"/>
        <v>3449.6096759919074</v>
      </c>
      <c r="H594" s="115">
        <f t="shared" si="227"/>
        <v>1</v>
      </c>
      <c r="I594" s="115">
        <f t="shared" si="228"/>
        <v>1</v>
      </c>
      <c r="J594" s="115">
        <f t="shared" si="229"/>
        <v>1.4175786502117285E-5</v>
      </c>
      <c r="K594" s="115">
        <f t="shared" si="230"/>
        <v>0</v>
      </c>
      <c r="L594" s="115">
        <f t="shared" si="231"/>
        <v>0</v>
      </c>
      <c r="M594" s="111"/>
      <c r="N594" s="123">
        <f t="shared" si="219"/>
        <v>43469.02191529073</v>
      </c>
      <c r="O594" s="115">
        <f t="shared" si="232"/>
        <v>2477861.8433164214</v>
      </c>
      <c r="P594" s="115">
        <f t="shared" si="233"/>
        <v>1</v>
      </c>
      <c r="Q594" s="115">
        <f t="shared" si="234"/>
        <v>1</v>
      </c>
      <c r="R594" s="115">
        <f t="shared" si="235"/>
        <v>2385328.5764184184</v>
      </c>
      <c r="S594" s="115">
        <f t="shared" si="236"/>
        <v>355107.13196233317</v>
      </c>
      <c r="T594" s="115">
        <f t="shared" si="237"/>
        <v>2411616.36514783</v>
      </c>
      <c r="U594" s="115">
        <f t="shared" si="238"/>
        <v>1</v>
      </c>
      <c r="V594" s="115">
        <f t="shared" si="239"/>
        <v>0</v>
      </c>
      <c r="W594" s="115">
        <f t="shared" si="240"/>
        <v>1</v>
      </c>
      <c r="X594" s="115">
        <f t="shared" si="241"/>
        <v>1</v>
      </c>
      <c r="Y594" s="115">
        <f t="shared" si="242"/>
        <v>0</v>
      </c>
      <c r="Z594" s="115">
        <f t="shared" si="243"/>
        <v>1</v>
      </c>
      <c r="AA594" s="115">
        <f t="shared" si="220"/>
        <v>1.3850619991873309E-4</v>
      </c>
      <c r="AB594" s="115">
        <f t="shared" si="244"/>
        <v>0</v>
      </c>
      <c r="AC594" s="115">
        <f t="shared" si="245"/>
        <v>0</v>
      </c>
    </row>
    <row r="595" spans="2:29" s="105" customFormat="1">
      <c r="B595" s="106">
        <f t="shared" si="221"/>
        <v>3.8599999999999421</v>
      </c>
      <c r="C595" s="115">
        <f t="shared" si="222"/>
        <v>7244.3596007489386</v>
      </c>
      <c r="D595" s="115">
        <f t="shared" si="223"/>
        <v>3388.5272777257082</v>
      </c>
      <c r="E595" s="115">
        <f t="shared" si="224"/>
        <v>1</v>
      </c>
      <c r="F595" s="115">
        <f t="shared" si="225"/>
        <v>1</v>
      </c>
      <c r="G595" s="115">
        <f t="shared" si="226"/>
        <v>3421.8314527920761</v>
      </c>
      <c r="H595" s="115">
        <f t="shared" si="227"/>
        <v>1</v>
      </c>
      <c r="I595" s="115">
        <f t="shared" si="228"/>
        <v>1</v>
      </c>
      <c r="J595" s="115">
        <f t="shared" si="229"/>
        <v>1.8042342473079759E-5</v>
      </c>
      <c r="K595" s="115">
        <f t="shared" si="230"/>
        <v>0</v>
      </c>
      <c r="L595" s="115">
        <f t="shared" si="231"/>
        <v>0</v>
      </c>
      <c r="M595" s="111"/>
      <c r="N595" s="123">
        <f t="shared" si="219"/>
        <v>45517.653803351102</v>
      </c>
      <c r="O595" s="115">
        <f t="shared" si="232"/>
        <v>2488328.5388467791</v>
      </c>
      <c r="P595" s="115">
        <f t="shared" si="233"/>
        <v>1</v>
      </c>
      <c r="Q595" s="115">
        <f t="shared" si="234"/>
        <v>1</v>
      </c>
      <c r="R595" s="115">
        <f t="shared" si="235"/>
        <v>2394431.9927513218</v>
      </c>
      <c r="S595" s="115">
        <f t="shared" si="236"/>
        <v>354912.20795193757</v>
      </c>
      <c r="T595" s="115">
        <f t="shared" si="237"/>
        <v>2420592.3331417013</v>
      </c>
      <c r="U595" s="115">
        <f t="shared" si="238"/>
        <v>1</v>
      </c>
      <c r="V595" s="115">
        <f t="shared" si="239"/>
        <v>0</v>
      </c>
      <c r="W595" s="115">
        <f t="shared" si="240"/>
        <v>1</v>
      </c>
      <c r="X595" s="115">
        <f t="shared" si="241"/>
        <v>1</v>
      </c>
      <c r="Y595" s="115">
        <f t="shared" si="242"/>
        <v>0</v>
      </c>
      <c r="Z595" s="115">
        <f t="shared" si="243"/>
        <v>1</v>
      </c>
      <c r="AA595" s="115">
        <f t="shared" si="220"/>
        <v>1.4366580585241099E-4</v>
      </c>
      <c r="AB595" s="115">
        <f t="shared" si="244"/>
        <v>0</v>
      </c>
      <c r="AC595" s="115">
        <f t="shared" si="245"/>
        <v>0</v>
      </c>
    </row>
    <row r="596" spans="2:29" s="105" customFormat="1">
      <c r="B596" s="106">
        <f t="shared" si="221"/>
        <v>3.8799999999999422</v>
      </c>
      <c r="C596" s="115">
        <f t="shared" si="222"/>
        <v>7585.7757502908289</v>
      </c>
      <c r="D596" s="115">
        <f t="shared" si="223"/>
        <v>3357.7684614225736</v>
      </c>
      <c r="E596" s="115">
        <f t="shared" si="224"/>
        <v>1</v>
      </c>
      <c r="F596" s="115">
        <f t="shared" si="225"/>
        <v>1</v>
      </c>
      <c r="G596" s="115">
        <f t="shared" si="226"/>
        <v>3393.91106938243</v>
      </c>
      <c r="H596" s="115">
        <f t="shared" si="227"/>
        <v>1</v>
      </c>
      <c r="I596" s="115">
        <f t="shared" si="228"/>
        <v>1</v>
      </c>
      <c r="J596" s="115">
        <f t="shared" si="229"/>
        <v>2.161982847903642E-5</v>
      </c>
      <c r="K596" s="115">
        <f t="shared" si="230"/>
        <v>0</v>
      </c>
      <c r="L596" s="115">
        <f t="shared" si="231"/>
        <v>0</v>
      </c>
      <c r="M596" s="111"/>
      <c r="N596" s="123">
        <f t="shared" si="219"/>
        <v>47662.834737786536</v>
      </c>
      <c r="O596" s="115">
        <f t="shared" si="232"/>
        <v>2498734.9882306647</v>
      </c>
      <c r="P596" s="115">
        <f t="shared" si="233"/>
        <v>1</v>
      </c>
      <c r="Q596" s="115">
        <f t="shared" si="234"/>
        <v>1</v>
      </c>
      <c r="R596" s="115">
        <f t="shared" si="235"/>
        <v>2403708.6040191506</v>
      </c>
      <c r="S596" s="115">
        <f t="shared" si="236"/>
        <v>354919.1423591224</v>
      </c>
      <c r="T596" s="115">
        <f t="shared" si="237"/>
        <v>2429770.081849027</v>
      </c>
      <c r="U596" s="115">
        <f t="shared" si="238"/>
        <v>1</v>
      </c>
      <c r="V596" s="115">
        <f t="shared" si="239"/>
        <v>0</v>
      </c>
      <c r="W596" s="115">
        <f t="shared" si="240"/>
        <v>1</v>
      </c>
      <c r="X596" s="115">
        <f t="shared" si="241"/>
        <v>1</v>
      </c>
      <c r="Y596" s="115">
        <f t="shared" si="242"/>
        <v>0</v>
      </c>
      <c r="Z596" s="115">
        <f t="shared" si="243"/>
        <v>1</v>
      </c>
      <c r="AA596" s="115">
        <f t="shared" si="220"/>
        <v>1.4774445727999694E-4</v>
      </c>
      <c r="AB596" s="115">
        <f t="shared" si="244"/>
        <v>0</v>
      </c>
      <c r="AC596" s="115">
        <f t="shared" si="245"/>
        <v>0</v>
      </c>
    </row>
    <row r="597" spans="2:29" s="105" customFormat="1">
      <c r="B597" s="106">
        <f t="shared" si="221"/>
        <v>3.8999999999999422</v>
      </c>
      <c r="C597" s="115">
        <f t="shared" si="222"/>
        <v>7943.2823472417713</v>
      </c>
      <c r="D597" s="115">
        <f t="shared" si="223"/>
        <v>3327.5453091633481</v>
      </c>
      <c r="E597" s="115">
        <f t="shared" si="224"/>
        <v>1</v>
      </c>
      <c r="F597" s="115">
        <f t="shared" si="225"/>
        <v>1</v>
      </c>
      <c r="G597" s="115">
        <f t="shared" si="226"/>
        <v>3365.823108321506</v>
      </c>
      <c r="H597" s="115">
        <f t="shared" si="227"/>
        <v>1</v>
      </c>
      <c r="I597" s="115">
        <f t="shared" si="228"/>
        <v>1</v>
      </c>
      <c r="J597" s="115">
        <f t="shared" si="229"/>
        <v>2.4674169360117288E-5</v>
      </c>
      <c r="K597" s="115">
        <f t="shared" si="230"/>
        <v>0</v>
      </c>
      <c r="L597" s="115">
        <f t="shared" si="231"/>
        <v>0</v>
      </c>
      <c r="M597" s="111"/>
      <c r="N597" s="123">
        <f t="shared" si="219"/>
        <v>49909.114934968471</v>
      </c>
      <c r="O597" s="115">
        <f t="shared" si="232"/>
        <v>2509080.9870389821</v>
      </c>
      <c r="P597" s="115">
        <f t="shared" si="233"/>
        <v>1</v>
      </c>
      <c r="Q597" s="115">
        <f t="shared" si="234"/>
        <v>1</v>
      </c>
      <c r="R597" s="115">
        <f t="shared" si="235"/>
        <v>2413182.0483119851</v>
      </c>
      <c r="S597" s="115">
        <f t="shared" si="236"/>
        <v>355098.28474074689</v>
      </c>
      <c r="T597" s="115">
        <f t="shared" si="237"/>
        <v>2439168.3808464408</v>
      </c>
      <c r="U597" s="115">
        <f t="shared" si="238"/>
        <v>1</v>
      </c>
      <c r="V597" s="115">
        <f t="shared" si="239"/>
        <v>0</v>
      </c>
      <c r="W597" s="115">
        <f t="shared" si="240"/>
        <v>1</v>
      </c>
      <c r="X597" s="115">
        <f t="shared" si="241"/>
        <v>1</v>
      </c>
      <c r="Y597" s="115">
        <f t="shared" si="242"/>
        <v>0</v>
      </c>
      <c r="Z597" s="115">
        <f t="shared" si="243"/>
        <v>1</v>
      </c>
      <c r="AA597" s="115">
        <f t="shared" si="220"/>
        <v>1.5062402324004427E-4</v>
      </c>
      <c r="AB597" s="115">
        <f t="shared" si="244"/>
        <v>0</v>
      </c>
      <c r="AC597" s="115">
        <f t="shared" si="245"/>
        <v>0</v>
      </c>
    </row>
    <row r="598" spans="2:29" s="105" customFormat="1">
      <c r="B598" s="106">
        <f t="shared" si="221"/>
        <v>3.9199999999999422</v>
      </c>
      <c r="C598" s="115">
        <f t="shared" si="222"/>
        <v>8317.6377110256162</v>
      </c>
      <c r="D598" s="115">
        <f t="shared" si="223"/>
        <v>3297.8469596800892</v>
      </c>
      <c r="E598" s="115">
        <f t="shared" si="224"/>
        <v>1</v>
      </c>
      <c r="F598" s="115">
        <f t="shared" si="225"/>
        <v>1</v>
      </c>
      <c r="G598" s="115">
        <f t="shared" si="226"/>
        <v>3337.5547779778285</v>
      </c>
      <c r="H598" s="115">
        <f t="shared" si="227"/>
        <v>1</v>
      </c>
      <c r="I598" s="115">
        <f t="shared" si="228"/>
        <v>1</v>
      </c>
      <c r="J598" s="115">
        <f t="shared" si="229"/>
        <v>2.7018211055026864E-5</v>
      </c>
      <c r="K598" s="115">
        <f t="shared" si="230"/>
        <v>0</v>
      </c>
      <c r="L598" s="115">
        <f t="shared" si="231"/>
        <v>0</v>
      </c>
      <c r="M598" s="111"/>
      <c r="N598" s="123">
        <f t="shared" si="219"/>
        <v>52261.259056358998</v>
      </c>
      <c r="O598" s="115">
        <f t="shared" si="232"/>
        <v>2519366.3434000555</v>
      </c>
      <c r="P598" s="115">
        <f t="shared" si="233"/>
        <v>1</v>
      </c>
      <c r="Q598" s="115">
        <f t="shared" si="234"/>
        <v>1</v>
      </c>
      <c r="R598" s="115">
        <f t="shared" si="235"/>
        <v>2422872.3789165402</v>
      </c>
      <c r="S598" s="115">
        <f t="shared" si="236"/>
        <v>355417.17559780425</v>
      </c>
      <c r="T598" s="115">
        <f t="shared" si="237"/>
        <v>2448802.1425232817</v>
      </c>
      <c r="U598" s="115">
        <f t="shared" si="238"/>
        <v>1</v>
      </c>
      <c r="V598" s="115">
        <f t="shared" si="239"/>
        <v>0</v>
      </c>
      <c r="W598" s="115">
        <f t="shared" si="240"/>
        <v>1</v>
      </c>
      <c r="X598" s="115">
        <f t="shared" si="241"/>
        <v>1</v>
      </c>
      <c r="Y598" s="115">
        <f t="shared" si="242"/>
        <v>0</v>
      </c>
      <c r="Z598" s="115">
        <f t="shared" si="243"/>
        <v>1</v>
      </c>
      <c r="AA598" s="115">
        <f t="shared" si="220"/>
        <v>1.5221703230600993E-4</v>
      </c>
      <c r="AB598" s="115">
        <f t="shared" si="244"/>
        <v>0</v>
      </c>
      <c r="AC598" s="115">
        <f t="shared" si="245"/>
        <v>0</v>
      </c>
    </row>
    <row r="599" spans="2:29" s="105" customFormat="1">
      <c r="B599" s="106">
        <f t="shared" si="221"/>
        <v>3.9399999999999422</v>
      </c>
      <c r="C599" s="115">
        <f t="shared" si="222"/>
        <v>8709.6358995596584</v>
      </c>
      <c r="D599" s="115">
        <f t="shared" si="223"/>
        <v>3268.6628001931203</v>
      </c>
      <c r="E599" s="115">
        <f t="shared" si="224"/>
        <v>1</v>
      </c>
      <c r="F599" s="115">
        <f t="shared" si="225"/>
        <v>1</v>
      </c>
      <c r="G599" s="115">
        <f t="shared" si="226"/>
        <v>3309.1049995903172</v>
      </c>
      <c r="H599" s="115">
        <f t="shared" si="227"/>
        <v>1</v>
      </c>
      <c r="I599" s="115">
        <f t="shared" si="228"/>
        <v>1</v>
      </c>
      <c r="J599" s="115">
        <f t="shared" si="229"/>
        <v>2.8520163709072748E-5</v>
      </c>
      <c r="K599" s="115">
        <f t="shared" si="230"/>
        <v>0</v>
      </c>
      <c r="L599" s="115">
        <f t="shared" si="231"/>
        <v>0</v>
      </c>
      <c r="M599" s="111"/>
      <c r="N599" s="123">
        <f t="shared" si="219"/>
        <v>54724.256314997103</v>
      </c>
      <c r="O599" s="115">
        <f t="shared" si="232"/>
        <v>2529590.8778365701</v>
      </c>
      <c r="P599" s="115">
        <f t="shared" si="233"/>
        <v>1</v>
      </c>
      <c r="Q599" s="115">
        <f t="shared" si="234"/>
        <v>1</v>
      </c>
      <c r="R599" s="115">
        <f t="shared" si="235"/>
        <v>2432795.6887967405</v>
      </c>
      <c r="S599" s="115">
        <f t="shared" si="236"/>
        <v>355840.92590127682</v>
      </c>
      <c r="T599" s="115">
        <f t="shared" si="237"/>
        <v>2458682.0916853575</v>
      </c>
      <c r="U599" s="115">
        <f t="shared" si="238"/>
        <v>1</v>
      </c>
      <c r="V599" s="115">
        <f t="shared" si="239"/>
        <v>0</v>
      </c>
      <c r="W599" s="115">
        <f t="shared" si="240"/>
        <v>1</v>
      </c>
      <c r="X599" s="115">
        <f t="shared" si="241"/>
        <v>1</v>
      </c>
      <c r="Y599" s="115">
        <f t="shared" si="242"/>
        <v>0</v>
      </c>
      <c r="Z599" s="115">
        <f t="shared" si="243"/>
        <v>1</v>
      </c>
      <c r="AA599" s="115">
        <f t="shared" si="220"/>
        <v>1.5247084386076369E-4</v>
      </c>
      <c r="AB599" s="115">
        <f t="shared" si="244"/>
        <v>0</v>
      </c>
      <c r="AC599" s="115">
        <f t="shared" si="245"/>
        <v>0</v>
      </c>
    </row>
    <row r="600" spans="2:29" s="105" customFormat="1">
      <c r="B600" s="106">
        <f t="shared" si="221"/>
        <v>3.9599999999999422</v>
      </c>
      <c r="C600" s="115">
        <f t="shared" si="222"/>
        <v>9120.1083935578936</v>
      </c>
      <c r="D600" s="115">
        <f t="shared" si="223"/>
        <v>3239.9824602469134</v>
      </c>
      <c r="E600" s="115">
        <f t="shared" si="224"/>
        <v>1</v>
      </c>
      <c r="F600" s="115">
        <f t="shared" si="225"/>
        <v>1</v>
      </c>
      <c r="G600" s="115">
        <f t="shared" si="226"/>
        <v>3280.4833624160115</v>
      </c>
      <c r="H600" s="115">
        <f t="shared" si="227"/>
        <v>1</v>
      </c>
      <c r="I600" s="115">
        <f t="shared" si="228"/>
        <v>1</v>
      </c>
      <c r="J600" s="115">
        <f t="shared" si="229"/>
        <v>2.9107970987657626E-5</v>
      </c>
      <c r="K600" s="115">
        <f t="shared" si="230"/>
        <v>0</v>
      </c>
      <c r="L600" s="115">
        <f t="shared" si="231"/>
        <v>0</v>
      </c>
      <c r="M600" s="111"/>
      <c r="N600" s="123">
        <f t="shared" si="219"/>
        <v>57303.331058288175</v>
      </c>
      <c r="O600" s="115">
        <f t="shared" si="232"/>
        <v>2539754.4231010824</v>
      </c>
      <c r="P600" s="115">
        <f t="shared" si="233"/>
        <v>1</v>
      </c>
      <c r="Q600" s="115">
        <f t="shared" si="234"/>
        <v>1</v>
      </c>
      <c r="R600" s="115">
        <f t="shared" si="235"/>
        <v>2442963.7630508207</v>
      </c>
      <c r="S600" s="115">
        <f t="shared" si="236"/>
        <v>356332.65901987272</v>
      </c>
      <c r="T600" s="115">
        <f t="shared" si="237"/>
        <v>2468814.4748975364</v>
      </c>
      <c r="U600" s="115">
        <f t="shared" si="238"/>
        <v>1</v>
      </c>
      <c r="V600" s="115">
        <f t="shared" si="239"/>
        <v>0</v>
      </c>
      <c r="W600" s="115">
        <f t="shared" si="240"/>
        <v>1</v>
      </c>
      <c r="X600" s="115">
        <f t="shared" si="241"/>
        <v>1</v>
      </c>
      <c r="Y600" s="115">
        <f t="shared" si="242"/>
        <v>0</v>
      </c>
      <c r="Z600" s="115">
        <f t="shared" si="243"/>
        <v>1</v>
      </c>
      <c r="AA600" s="115">
        <f t="shared" si="220"/>
        <v>1.5137046017614641E-4</v>
      </c>
      <c r="AB600" s="115">
        <f t="shared" si="244"/>
        <v>0</v>
      </c>
      <c r="AC600" s="115">
        <f t="shared" si="245"/>
        <v>0</v>
      </c>
    </row>
    <row r="601" spans="2:29" s="105" customFormat="1">
      <c r="B601" s="106">
        <f t="shared" si="221"/>
        <v>3.9799999999999423</v>
      </c>
      <c r="C601" s="115">
        <f t="shared" si="222"/>
        <v>9549.9258602130976</v>
      </c>
      <c r="D601" s="115">
        <f t="shared" si="223"/>
        <v>3211.7958057058572</v>
      </c>
      <c r="E601" s="115">
        <f t="shared" si="224"/>
        <v>1</v>
      </c>
      <c r="F601" s="115">
        <f t="shared" si="225"/>
        <v>1</v>
      </c>
      <c r="G601" s="115">
        <f t="shared" si="226"/>
        <v>3251.7090003502121</v>
      </c>
      <c r="H601" s="115">
        <f t="shared" si="227"/>
        <v>1</v>
      </c>
      <c r="I601" s="115">
        <f t="shared" si="228"/>
        <v>1</v>
      </c>
      <c r="J601" s="115">
        <f t="shared" si="229"/>
        <v>2.8769776134516768E-5</v>
      </c>
      <c r="K601" s="115">
        <f t="shared" si="230"/>
        <v>0</v>
      </c>
      <c r="L601" s="115">
        <f t="shared" si="231"/>
        <v>0</v>
      </c>
      <c r="M601" s="111"/>
      <c r="N601" s="123">
        <f t="shared" si="219"/>
        <v>60003.953849545309</v>
      </c>
      <c r="O601" s="115">
        <f t="shared" si="232"/>
        <v>2549856.8240102581</v>
      </c>
      <c r="P601" s="115">
        <f t="shared" si="233"/>
        <v>1</v>
      </c>
      <c r="Q601" s="115">
        <f t="shared" si="234"/>
        <v>1</v>
      </c>
      <c r="R601" s="115">
        <f t="shared" si="235"/>
        <v>2453383.7721513002</v>
      </c>
      <c r="S601" s="115">
        <f t="shared" si="236"/>
        <v>356854.01651477139</v>
      </c>
      <c r="T601" s="115">
        <f t="shared" si="237"/>
        <v>2479200.8233618485</v>
      </c>
      <c r="U601" s="115">
        <f t="shared" si="238"/>
        <v>1</v>
      </c>
      <c r="V601" s="115">
        <f t="shared" si="239"/>
        <v>0</v>
      </c>
      <c r="W601" s="115">
        <f t="shared" si="240"/>
        <v>1</v>
      </c>
      <c r="X601" s="115">
        <f t="shared" si="241"/>
        <v>1</v>
      </c>
      <c r="Y601" s="115">
        <f t="shared" si="242"/>
        <v>0</v>
      </c>
      <c r="Z601" s="115">
        <f t="shared" si="243"/>
        <v>1</v>
      </c>
      <c r="AA601" s="115">
        <f t="shared" si="220"/>
        <v>1.4893975803322579E-4</v>
      </c>
      <c r="AB601" s="115">
        <f t="shared" si="244"/>
        <v>0</v>
      </c>
      <c r="AC601" s="115">
        <f t="shared" si="245"/>
        <v>0</v>
      </c>
    </row>
    <row r="602" spans="2:29" s="105" customFormat="1">
      <c r="B602" s="106">
        <f t="shared" si="221"/>
        <v>3.9999999999999423</v>
      </c>
      <c r="C602" s="115">
        <f t="shared" si="222"/>
        <v>9999.9999999986758</v>
      </c>
      <c r="D602" s="115">
        <f t="shared" si="223"/>
        <v>3184.0929329056303</v>
      </c>
      <c r="E602" s="115">
        <f t="shared" si="224"/>
        <v>1</v>
      </c>
      <c r="F602" s="115">
        <f t="shared" si="225"/>
        <v>1</v>
      </c>
      <c r="G602" s="115">
        <f t="shared" si="226"/>
        <v>3222.8094373692816</v>
      </c>
      <c r="H602" s="115">
        <f t="shared" si="227"/>
        <v>1</v>
      </c>
      <c r="I602" s="115">
        <f t="shared" si="228"/>
        <v>1</v>
      </c>
      <c r="J602" s="115">
        <f t="shared" si="229"/>
        <v>2.755086599576174E-5</v>
      </c>
      <c r="K602" s="115">
        <f t="shared" si="230"/>
        <v>0</v>
      </c>
      <c r="L602" s="115">
        <f t="shared" si="231"/>
        <v>0</v>
      </c>
      <c r="M602" s="111"/>
      <c r="N602" s="123">
        <f t="shared" si="219"/>
        <v>62831.85307178754</v>
      </c>
      <c r="O602" s="115">
        <f t="shared" si="232"/>
        <v>2559897.937277901</v>
      </c>
      <c r="P602" s="115">
        <f t="shared" si="233"/>
        <v>1</v>
      </c>
      <c r="Q602" s="115">
        <f t="shared" si="234"/>
        <v>1</v>
      </c>
      <c r="R602" s="115">
        <f t="shared" si="235"/>
        <v>2464058.020248617</v>
      </c>
      <c r="S602" s="115">
        <f t="shared" si="236"/>
        <v>357365.72631199128</v>
      </c>
      <c r="T602" s="115">
        <f t="shared" si="237"/>
        <v>2489837.7837710697</v>
      </c>
      <c r="U602" s="115">
        <f t="shared" si="238"/>
        <v>1</v>
      </c>
      <c r="V602" s="115">
        <f t="shared" si="239"/>
        <v>0</v>
      </c>
      <c r="W602" s="115">
        <f t="shared" si="240"/>
        <v>1</v>
      </c>
      <c r="X602" s="115">
        <f t="shared" si="241"/>
        <v>1</v>
      </c>
      <c r="Y602" s="115">
        <f t="shared" si="242"/>
        <v>0</v>
      </c>
      <c r="Z602" s="115">
        <f t="shared" si="243"/>
        <v>1</v>
      </c>
      <c r="AA602" s="115">
        <f t="shared" si="220"/>
        <v>1.4524099624178737E-4</v>
      </c>
      <c r="AB602" s="115">
        <f t="shared" si="244"/>
        <v>0</v>
      </c>
      <c r="AC602" s="115">
        <f t="shared" si="245"/>
        <v>0</v>
      </c>
    </row>
    <row r="603" spans="2:29" s="105" customFormat="1">
      <c r="B603" s="106">
        <f t="shared" si="221"/>
        <v>4.0199999999999418</v>
      </c>
      <c r="C603" s="115">
        <f t="shared" si="222"/>
        <v>10471.285480507608</v>
      </c>
      <c r="D603" s="115">
        <f t="shared" si="223"/>
        <v>3156.8641629561725</v>
      </c>
      <c r="E603" s="115">
        <f t="shared" si="224"/>
        <v>1</v>
      </c>
      <c r="F603" s="115">
        <f t="shared" si="225"/>
        <v>1</v>
      </c>
      <c r="G603" s="115">
        <f t="shared" si="226"/>
        <v>3193.8194407417222</v>
      </c>
      <c r="H603" s="115">
        <f t="shared" si="227"/>
        <v>1</v>
      </c>
      <c r="I603" s="115">
        <f t="shared" si="228"/>
        <v>1</v>
      </c>
      <c r="J603" s="115">
        <f t="shared" si="229"/>
        <v>2.5547617640126907E-5</v>
      </c>
      <c r="K603" s="115">
        <f t="shared" si="230"/>
        <v>0</v>
      </c>
      <c r="L603" s="115">
        <f t="shared" si="231"/>
        <v>0</v>
      </c>
      <c r="M603" s="111"/>
      <c r="N603" s="123">
        <f t="shared" si="219"/>
        <v>65793.02707840834</v>
      </c>
      <c r="O603" s="115">
        <f t="shared" si="232"/>
        <v>2569877.6313469359</v>
      </c>
      <c r="P603" s="115">
        <f t="shared" si="233"/>
        <v>1</v>
      </c>
      <c r="Q603" s="115">
        <f t="shared" si="234"/>
        <v>1</v>
      </c>
      <c r="R603" s="115">
        <f t="shared" si="235"/>
        <v>2474983.76358775</v>
      </c>
      <c r="S603" s="115">
        <f t="shared" si="236"/>
        <v>357828.22825472121</v>
      </c>
      <c r="T603" s="115">
        <f t="shared" si="237"/>
        <v>2500717.0313649834</v>
      </c>
      <c r="U603" s="115">
        <f t="shared" si="238"/>
        <v>1</v>
      </c>
      <c r="V603" s="115">
        <f t="shared" si="239"/>
        <v>0</v>
      </c>
      <c r="W603" s="115">
        <f t="shared" si="240"/>
        <v>1</v>
      </c>
      <c r="X603" s="115">
        <f t="shared" si="241"/>
        <v>1</v>
      </c>
      <c r="Y603" s="115">
        <f t="shared" si="242"/>
        <v>0</v>
      </c>
      <c r="Z603" s="115">
        <f t="shared" si="243"/>
        <v>1</v>
      </c>
      <c r="AA603" s="115">
        <f t="shared" si="220"/>
        <v>1.4037255216819655E-4</v>
      </c>
      <c r="AB603" s="115">
        <f t="shared" si="244"/>
        <v>0</v>
      </c>
      <c r="AC603" s="115">
        <f t="shared" si="245"/>
        <v>0</v>
      </c>
    </row>
    <row r="604" spans="2:29" s="105" customFormat="1">
      <c r="B604" s="106">
        <f t="shared" si="221"/>
        <v>4.0399999999999414</v>
      </c>
      <c r="C604" s="115">
        <f t="shared" si="222"/>
        <v>10964.781961430375</v>
      </c>
      <c r="D604" s="115">
        <f t="shared" si="223"/>
        <v>3130.1000361922829</v>
      </c>
      <c r="E604" s="115">
        <f t="shared" si="224"/>
        <v>1</v>
      </c>
      <c r="F604" s="115">
        <f t="shared" si="225"/>
        <v>1</v>
      </c>
      <c r="G604" s="115">
        <f t="shared" si="226"/>
        <v>3164.7799111473755</v>
      </c>
      <c r="H604" s="115">
        <f t="shared" si="227"/>
        <v>1</v>
      </c>
      <c r="I604" s="115">
        <f t="shared" si="228"/>
        <v>1</v>
      </c>
      <c r="J604" s="115">
        <f t="shared" si="229"/>
        <v>2.2899054128549193E-5</v>
      </c>
      <c r="K604" s="115">
        <f t="shared" si="230"/>
        <v>0</v>
      </c>
      <c r="L604" s="115">
        <f t="shared" si="231"/>
        <v>0</v>
      </c>
      <c r="M604" s="111"/>
      <c r="N604" s="123">
        <f t="shared" si="219"/>
        <v>68893.756916487095</v>
      </c>
      <c r="O604" s="115">
        <f t="shared" si="232"/>
        <v>2579795.7862204728</v>
      </c>
      <c r="P604" s="115">
        <f t="shared" si="233"/>
        <v>1</v>
      </c>
      <c r="Q604" s="115">
        <f t="shared" si="234"/>
        <v>1</v>
      </c>
      <c r="R604" s="115">
        <f t="shared" si="235"/>
        <v>2486153.1139615299</v>
      </c>
      <c r="S604" s="115">
        <f t="shared" si="236"/>
        <v>358202.34814341791</v>
      </c>
      <c r="T604" s="115">
        <f t="shared" si="237"/>
        <v>2511825.2782142451</v>
      </c>
      <c r="U604" s="115">
        <f t="shared" si="238"/>
        <v>1</v>
      </c>
      <c r="V604" s="115">
        <f t="shared" si="239"/>
        <v>0</v>
      </c>
      <c r="W604" s="115">
        <f t="shared" si="240"/>
        <v>1</v>
      </c>
      <c r="X604" s="115">
        <f t="shared" si="241"/>
        <v>1</v>
      </c>
      <c r="Y604" s="115">
        <f t="shared" si="242"/>
        <v>0</v>
      </c>
      <c r="Z604" s="115">
        <f t="shared" si="243"/>
        <v>1</v>
      </c>
      <c r="AA604" s="115">
        <f t="shared" si="220"/>
        <v>1.3446495076944578E-4</v>
      </c>
      <c r="AB604" s="115">
        <f t="shared" si="244"/>
        <v>0</v>
      </c>
      <c r="AC604" s="115">
        <f t="shared" si="245"/>
        <v>0</v>
      </c>
    </row>
    <row r="605" spans="2:29" s="105" customFormat="1">
      <c r="B605" s="106">
        <f t="shared" si="221"/>
        <v>4.059999999999941</v>
      </c>
      <c r="C605" s="115">
        <f t="shared" si="222"/>
        <v>11481.53621496728</v>
      </c>
      <c r="D605" s="115">
        <f t="shared" si="223"/>
        <v>3103.7913067679183</v>
      </c>
      <c r="E605" s="115">
        <f t="shared" si="224"/>
        <v>1</v>
      </c>
      <c r="F605" s="115">
        <f t="shared" si="225"/>
        <v>1</v>
      </c>
      <c r="G605" s="115">
        <f t="shared" si="226"/>
        <v>3135.7368286521942</v>
      </c>
      <c r="H605" s="115">
        <f t="shared" si="227"/>
        <v>1</v>
      </c>
      <c r="I605" s="115">
        <f t="shared" si="228"/>
        <v>1</v>
      </c>
      <c r="J605" s="115">
        <f t="shared" si="229"/>
        <v>1.9776647995801442E-5</v>
      </c>
      <c r="K605" s="115">
        <f t="shared" si="230"/>
        <v>0</v>
      </c>
      <c r="L605" s="115">
        <f t="shared" si="231"/>
        <v>0</v>
      </c>
      <c r="M605" s="111"/>
      <c r="N605" s="123">
        <f t="shared" si="219"/>
        <v>72140.619649732733</v>
      </c>
      <c r="O605" s="115">
        <f t="shared" si="232"/>
        <v>2589652.293292013</v>
      </c>
      <c r="P605" s="115">
        <f t="shared" si="233"/>
        <v>1</v>
      </c>
      <c r="Q605" s="115">
        <f t="shared" si="234"/>
        <v>1</v>
      </c>
      <c r="R605" s="115">
        <f t="shared" si="235"/>
        <v>2497553.0409548297</v>
      </c>
      <c r="S605" s="115">
        <f t="shared" si="236"/>
        <v>358450.00732438162</v>
      </c>
      <c r="T605" s="115">
        <f t="shared" si="237"/>
        <v>2523144.3874922353</v>
      </c>
      <c r="U605" s="115">
        <f t="shared" si="238"/>
        <v>1</v>
      </c>
      <c r="V605" s="115">
        <f t="shared" si="239"/>
        <v>0</v>
      </c>
      <c r="W605" s="115">
        <f t="shared" si="240"/>
        <v>1</v>
      </c>
      <c r="X605" s="115">
        <f t="shared" si="241"/>
        <v>1</v>
      </c>
      <c r="Y605" s="115">
        <f t="shared" si="242"/>
        <v>0</v>
      </c>
      <c r="Z605" s="115">
        <f t="shared" si="243"/>
        <v>1</v>
      </c>
      <c r="AA605" s="115">
        <f t="shared" si="220"/>
        <v>1.2767536556275235E-4</v>
      </c>
      <c r="AB605" s="115">
        <f t="shared" si="244"/>
        <v>0</v>
      </c>
      <c r="AC605" s="115">
        <f t="shared" si="245"/>
        <v>0</v>
      </c>
    </row>
    <row r="606" spans="2:29" s="105" customFormat="1">
      <c r="B606" s="106">
        <f t="shared" si="221"/>
        <v>4.0799999999999406</v>
      </c>
      <c r="C606" s="115">
        <f t="shared" si="222"/>
        <v>12022.644346172487</v>
      </c>
      <c r="D606" s="115">
        <f t="shared" si="223"/>
        <v>3077.9289373905094</v>
      </c>
      <c r="E606" s="115">
        <f t="shared" si="224"/>
        <v>1</v>
      </c>
      <c r="F606" s="115">
        <f t="shared" si="225"/>
        <v>1</v>
      </c>
      <c r="G606" s="115">
        <f t="shared" si="226"/>
        <v>3106.7402638542358</v>
      </c>
      <c r="H606" s="115">
        <f t="shared" si="227"/>
        <v>1</v>
      </c>
      <c r="I606" s="115">
        <f t="shared" si="228"/>
        <v>1</v>
      </c>
      <c r="J606" s="115">
        <f t="shared" si="229"/>
        <v>1.6373007216787464E-5</v>
      </c>
      <c r="K606" s="115">
        <f t="shared" si="230"/>
        <v>0</v>
      </c>
      <c r="L606" s="115">
        <f t="shared" si="231"/>
        <v>0</v>
      </c>
      <c r="M606" s="111"/>
      <c r="N606" s="123">
        <f t="shared" si="219"/>
        <v>75540.502309316696</v>
      </c>
      <c r="O606" s="115">
        <f t="shared" si="232"/>
        <v>2599447.0551749272</v>
      </c>
      <c r="P606" s="115">
        <f t="shared" si="233"/>
        <v>1</v>
      </c>
      <c r="Q606" s="115">
        <f t="shared" si="234"/>
        <v>1</v>
      </c>
      <c r="R606" s="115">
        <f t="shared" si="235"/>
        <v>2509165.4844344053</v>
      </c>
      <c r="S606" s="115">
        <f t="shared" si="236"/>
        <v>358534.95097928832</v>
      </c>
      <c r="T606" s="115">
        <f t="shared" si="237"/>
        <v>2534651.6011773027</v>
      </c>
      <c r="U606" s="115">
        <f t="shared" si="238"/>
        <v>1</v>
      </c>
      <c r="V606" s="115">
        <f t="shared" si="239"/>
        <v>0</v>
      </c>
      <c r="W606" s="115">
        <f t="shared" si="240"/>
        <v>1</v>
      </c>
      <c r="X606" s="115">
        <f t="shared" si="241"/>
        <v>1</v>
      </c>
      <c r="Y606" s="115">
        <f t="shared" si="242"/>
        <v>0</v>
      </c>
      <c r="Z606" s="115">
        <f t="shared" si="243"/>
        <v>1</v>
      </c>
      <c r="AA606" s="115">
        <f t="shared" si="220"/>
        <v>1.2018088231335239E-4</v>
      </c>
      <c r="AB606" s="115">
        <f t="shared" si="244"/>
        <v>0</v>
      </c>
      <c r="AC606" s="115">
        <f t="shared" si="245"/>
        <v>0</v>
      </c>
    </row>
    <row r="607" spans="2:29" s="105" customFormat="1">
      <c r="B607" s="106">
        <f t="shared" si="221"/>
        <v>4.0999999999999401</v>
      </c>
      <c r="C607" s="115">
        <f t="shared" si="222"/>
        <v>12589.254117939949</v>
      </c>
      <c r="D607" s="115">
        <f t="shared" si="223"/>
        <v>3052.5040941915236</v>
      </c>
      <c r="E607" s="115">
        <f t="shared" si="224"/>
        <v>1</v>
      </c>
      <c r="F607" s="115">
        <f t="shared" si="225"/>
        <v>1</v>
      </c>
      <c r="G607" s="115">
        <f t="shared" si="226"/>
        <v>3077.8434552271742</v>
      </c>
      <c r="H607" s="115">
        <f t="shared" si="227"/>
        <v>1</v>
      </c>
      <c r="I607" s="115">
        <f t="shared" si="228"/>
        <v>1</v>
      </c>
      <c r="J607" s="115">
        <f t="shared" si="229"/>
        <v>1.2890052490059307E-5</v>
      </c>
      <c r="K607" s="115">
        <f t="shared" si="230"/>
        <v>0</v>
      </c>
      <c r="L607" s="115">
        <f t="shared" si="231"/>
        <v>0</v>
      </c>
      <c r="M607" s="111"/>
      <c r="N607" s="123">
        <f t="shared" si="219"/>
        <v>79100.616502190387</v>
      </c>
      <c r="O607" s="115">
        <f t="shared" si="232"/>
        <v>2609179.9855313436</v>
      </c>
      <c r="P607" s="115">
        <f t="shared" si="233"/>
        <v>1</v>
      </c>
      <c r="Q607" s="115">
        <f t="shared" si="234"/>
        <v>1</v>
      </c>
      <c r="R607" s="115">
        <f t="shared" si="235"/>
        <v>2520967.5853103413</v>
      </c>
      <c r="S607" s="115">
        <f t="shared" si="236"/>
        <v>358423.47482943186</v>
      </c>
      <c r="T607" s="115">
        <f t="shared" si="237"/>
        <v>2546319.8843614007</v>
      </c>
      <c r="U607" s="115">
        <f t="shared" si="238"/>
        <v>1</v>
      </c>
      <c r="V607" s="115">
        <f t="shared" si="239"/>
        <v>0</v>
      </c>
      <c r="W607" s="115">
        <f t="shared" si="240"/>
        <v>1</v>
      </c>
      <c r="X607" s="115">
        <f t="shared" si="241"/>
        <v>1</v>
      </c>
      <c r="Y607" s="115">
        <f t="shared" si="242"/>
        <v>0</v>
      </c>
      <c r="Z607" s="115">
        <f t="shared" si="243"/>
        <v>1</v>
      </c>
      <c r="AA607" s="115">
        <f t="shared" si="220"/>
        <v>1.1217091188684099E-4</v>
      </c>
      <c r="AB607" s="115">
        <f t="shared" si="244"/>
        <v>0</v>
      </c>
      <c r="AC607" s="115">
        <f t="shared" si="245"/>
        <v>0</v>
      </c>
    </row>
    <row r="608" spans="2:29" s="105" customFormat="1">
      <c r="B608" s="106">
        <f t="shared" si="221"/>
        <v>4.1199999999999397</v>
      </c>
      <c r="C608" s="115">
        <f t="shared" si="222"/>
        <v>13182.567385562264</v>
      </c>
      <c r="D608" s="115">
        <f t="shared" si="223"/>
        <v>3027.5081417297788</v>
      </c>
      <c r="E608" s="115">
        <f t="shared" si="224"/>
        <v>1</v>
      </c>
      <c r="F608" s="115">
        <f t="shared" si="225"/>
        <v>1</v>
      </c>
      <c r="G608" s="115">
        <f t="shared" si="226"/>
        <v>3049.1019472887342</v>
      </c>
      <c r="H608" s="115">
        <f t="shared" si="227"/>
        <v>1</v>
      </c>
      <c r="I608" s="115">
        <f t="shared" si="228"/>
        <v>1</v>
      </c>
      <c r="J608" s="115">
        <f t="shared" si="229"/>
        <v>9.5272574774949002E-6</v>
      </c>
      <c r="K608" s="115">
        <f t="shared" si="230"/>
        <v>0</v>
      </c>
      <c r="L608" s="115">
        <f t="shared" si="231"/>
        <v>0</v>
      </c>
      <c r="M608" s="111"/>
      <c r="N608" s="123">
        <f t="shared" si="219"/>
        <v>82828.513707869628</v>
      </c>
      <c r="O608" s="115">
        <f t="shared" si="232"/>
        <v>2618851.0089004994</v>
      </c>
      <c r="P608" s="115">
        <f t="shared" si="233"/>
        <v>1</v>
      </c>
      <c r="Q608" s="115">
        <f t="shared" si="234"/>
        <v>1</v>
      </c>
      <c r="R608" s="115">
        <f t="shared" si="235"/>
        <v>2532932.0381411449</v>
      </c>
      <c r="S608" s="115">
        <f t="shared" si="236"/>
        <v>358085.12734115799</v>
      </c>
      <c r="T608" s="115">
        <f t="shared" si="237"/>
        <v>2558118.3843334513</v>
      </c>
      <c r="U608" s="115">
        <f t="shared" si="238"/>
        <v>1</v>
      </c>
      <c r="V608" s="115">
        <f t="shared" si="239"/>
        <v>0</v>
      </c>
      <c r="W608" s="115">
        <f t="shared" si="240"/>
        <v>1</v>
      </c>
      <c r="X608" s="115">
        <f t="shared" si="241"/>
        <v>1</v>
      </c>
      <c r="Y608" s="115">
        <f t="shared" si="242"/>
        <v>0</v>
      </c>
      <c r="Z608" s="115">
        <f t="shared" si="243"/>
        <v>1</v>
      </c>
      <c r="AA608" s="115">
        <f t="shared" si="220"/>
        <v>1.0383920795707126E-4</v>
      </c>
      <c r="AB608" s="115">
        <f t="shared" si="244"/>
        <v>0</v>
      </c>
      <c r="AC608" s="115">
        <f t="shared" si="245"/>
        <v>0</v>
      </c>
    </row>
    <row r="609" spans="2:29" s="105" customFormat="1">
      <c r="B609" s="106">
        <f t="shared" si="221"/>
        <v>4.1399999999999393</v>
      </c>
      <c r="C609" s="115">
        <f t="shared" si="222"/>
        <v>13803.842646026929</v>
      </c>
      <c r="D609" s="115">
        <f t="shared" si="223"/>
        <v>3002.9326381239243</v>
      </c>
      <c r="E609" s="115">
        <f t="shared" si="224"/>
        <v>1</v>
      </c>
      <c r="F609" s="115">
        <f t="shared" si="225"/>
        <v>1</v>
      </c>
      <c r="G609" s="115">
        <f t="shared" si="226"/>
        <v>3020.5727799941887</v>
      </c>
      <c r="H609" s="115">
        <f t="shared" si="227"/>
        <v>1</v>
      </c>
      <c r="I609" s="115">
        <f t="shared" si="228"/>
        <v>1</v>
      </c>
      <c r="J609" s="115">
        <f t="shared" si="229"/>
        <v>6.470482003538764E-6</v>
      </c>
      <c r="K609" s="115">
        <f t="shared" si="230"/>
        <v>0</v>
      </c>
      <c r="L609" s="115">
        <f t="shared" si="231"/>
        <v>0</v>
      </c>
      <c r="M609" s="111"/>
      <c r="N609" s="123">
        <f t="shared" si="219"/>
        <v>86732.101296135384</v>
      </c>
      <c r="O609" s="115">
        <f t="shared" si="232"/>
        <v>2628460.0605267161</v>
      </c>
      <c r="P609" s="115">
        <f t="shared" si="233"/>
        <v>1</v>
      </c>
      <c r="Q609" s="115">
        <f t="shared" si="234"/>
        <v>1</v>
      </c>
      <c r="R609" s="115">
        <f t="shared" si="235"/>
        <v>2545027.5638910723</v>
      </c>
      <c r="S609" s="115">
        <f t="shared" si="236"/>
        <v>357493.36302086379</v>
      </c>
      <c r="T609" s="115">
        <f t="shared" si="237"/>
        <v>2570012.9971596044</v>
      </c>
      <c r="U609" s="115">
        <f t="shared" si="238"/>
        <v>1</v>
      </c>
      <c r="V609" s="115">
        <f t="shared" si="239"/>
        <v>0</v>
      </c>
      <c r="W609" s="115">
        <f t="shared" si="240"/>
        <v>1</v>
      </c>
      <c r="X609" s="115">
        <f t="shared" si="241"/>
        <v>1</v>
      </c>
      <c r="Y609" s="115">
        <f t="shared" si="242"/>
        <v>0</v>
      </c>
      <c r="Z609" s="115">
        <f t="shared" si="243"/>
        <v>1</v>
      </c>
      <c r="AA609" s="115">
        <f t="shared" si="220"/>
        <v>9.5375979294900042E-5</v>
      </c>
      <c r="AB609" s="115">
        <f t="shared" si="244"/>
        <v>0</v>
      </c>
      <c r="AC609" s="115">
        <f t="shared" si="245"/>
        <v>0</v>
      </c>
    </row>
    <row r="610" spans="2:29" s="105" customFormat="1">
      <c r="B610" s="106">
        <f t="shared" si="221"/>
        <v>4.1599999999999389</v>
      </c>
      <c r="C610" s="115">
        <f t="shared" si="222"/>
        <v>14454.397707457263</v>
      </c>
      <c r="D610" s="115">
        <f t="shared" si="223"/>
        <v>2978.7693303108013</v>
      </c>
      <c r="E610" s="115">
        <f t="shared" si="224"/>
        <v>1</v>
      </c>
      <c r="F610" s="115">
        <f t="shared" si="225"/>
        <v>1</v>
      </c>
      <c r="G610" s="115">
        <f t="shared" si="226"/>
        <v>2992.3137177209665</v>
      </c>
      <c r="H610" s="115">
        <f t="shared" si="227"/>
        <v>1</v>
      </c>
      <c r="I610" s="115">
        <f t="shared" si="228"/>
        <v>1</v>
      </c>
      <c r="J610" s="115">
        <f t="shared" si="229"/>
        <v>3.8818845530692367E-6</v>
      </c>
      <c r="K610" s="115">
        <f t="shared" si="230"/>
        <v>0</v>
      </c>
      <c r="L610" s="115">
        <f t="shared" si="231"/>
        <v>0</v>
      </c>
      <c r="M610" s="111"/>
      <c r="N610" s="123">
        <f t="shared" si="219"/>
        <v>90819.659299625768</v>
      </c>
      <c r="O610" s="115">
        <f t="shared" si="232"/>
        <v>2638007.086186999</v>
      </c>
      <c r="P610" s="115">
        <f t="shared" si="233"/>
        <v>1</v>
      </c>
      <c r="Q610" s="115">
        <f t="shared" si="234"/>
        <v>1</v>
      </c>
      <c r="R610" s="115">
        <f t="shared" si="235"/>
        <v>2557219.4953958183</v>
      </c>
      <c r="S610" s="115">
        <f t="shared" si="236"/>
        <v>356626.12227322161</v>
      </c>
      <c r="T610" s="115">
        <f t="shared" si="237"/>
        <v>2581967.0289761792</v>
      </c>
      <c r="U610" s="115">
        <f t="shared" si="238"/>
        <v>1</v>
      </c>
      <c r="V610" s="115">
        <f t="shared" si="239"/>
        <v>0</v>
      </c>
      <c r="W610" s="115">
        <f t="shared" si="240"/>
        <v>1</v>
      </c>
      <c r="X610" s="115">
        <f t="shared" si="241"/>
        <v>1</v>
      </c>
      <c r="Y610" s="115">
        <f t="shared" si="242"/>
        <v>0</v>
      </c>
      <c r="Z610" s="115">
        <f t="shared" si="243"/>
        <v>1</v>
      </c>
      <c r="AA610" s="115">
        <f t="shared" si="220"/>
        <v>8.6960579760128625E-5</v>
      </c>
      <c r="AB610" s="115">
        <f t="shared" si="244"/>
        <v>0</v>
      </c>
      <c r="AC610" s="115">
        <f t="shared" si="245"/>
        <v>0</v>
      </c>
    </row>
    <row r="611" spans="2:29" s="105" customFormat="1">
      <c r="B611" s="106">
        <f t="shared" si="221"/>
        <v>4.1799999999999384</v>
      </c>
      <c r="C611" s="115">
        <f t="shared" si="222"/>
        <v>15135.612484359945</v>
      </c>
      <c r="D611" s="115">
        <f t="shared" si="223"/>
        <v>2955.0101494262672</v>
      </c>
      <c r="E611" s="115">
        <f t="shared" si="224"/>
        <v>1</v>
      </c>
      <c r="F611" s="115">
        <f t="shared" si="225"/>
        <v>1</v>
      </c>
      <c r="G611" s="115">
        <f t="shared" si="226"/>
        <v>2964.3825061697066</v>
      </c>
      <c r="H611" s="115">
        <f t="shared" si="227"/>
        <v>1</v>
      </c>
      <c r="I611" s="115">
        <f t="shared" si="228"/>
        <v>1</v>
      </c>
      <c r="J611" s="115">
        <f t="shared" si="229"/>
        <v>1.8913533065302996E-6</v>
      </c>
      <c r="K611" s="115">
        <f t="shared" si="230"/>
        <v>0</v>
      </c>
      <c r="L611" s="115">
        <f t="shared" si="231"/>
        <v>0</v>
      </c>
      <c r="M611" s="111"/>
      <c r="N611" s="123">
        <f t="shared" si="219"/>
        <v>95099.857976894316</v>
      </c>
      <c r="O611" s="115">
        <f t="shared" si="232"/>
        <v>2647492.0420185095</v>
      </c>
      <c r="P611" s="115">
        <f t="shared" si="233"/>
        <v>1</v>
      </c>
      <c r="Q611" s="115">
        <f t="shared" si="234"/>
        <v>1</v>
      </c>
      <c r="R611" s="115">
        <f t="shared" si="235"/>
        <v>2569470.4622562351</v>
      </c>
      <c r="S611" s="115">
        <f t="shared" si="236"/>
        <v>355466.31471826322</v>
      </c>
      <c r="T611" s="115">
        <f t="shared" si="237"/>
        <v>2593941.9340661145</v>
      </c>
      <c r="U611" s="115">
        <f t="shared" si="238"/>
        <v>1</v>
      </c>
      <c r="V611" s="115">
        <f t="shared" si="239"/>
        <v>0</v>
      </c>
      <c r="W611" s="115">
        <f t="shared" si="240"/>
        <v>1</v>
      </c>
      <c r="X611" s="115">
        <f t="shared" si="241"/>
        <v>1</v>
      </c>
      <c r="Y611" s="115">
        <f t="shared" si="242"/>
        <v>0</v>
      </c>
      <c r="Z611" s="115">
        <f t="shared" si="243"/>
        <v>1</v>
      </c>
      <c r="AA611" s="115">
        <f t="shared" si="220"/>
        <v>7.8755210898702149E-5</v>
      </c>
      <c r="AB611" s="115">
        <f t="shared" si="244"/>
        <v>0</v>
      </c>
      <c r="AC611" s="115">
        <f t="shared" si="245"/>
        <v>0</v>
      </c>
    </row>
    <row r="612" spans="2:29" s="105" customFormat="1">
      <c r="B612" s="106">
        <f t="shared" si="221"/>
        <v>4.199999999999938</v>
      </c>
      <c r="C612" s="115">
        <f t="shared" si="222"/>
        <v>15848.931924608894</v>
      </c>
      <c r="D612" s="115">
        <f t="shared" si="223"/>
        <v>2931.6472063052797</v>
      </c>
      <c r="E612" s="115">
        <f t="shared" si="224"/>
        <v>1</v>
      </c>
      <c r="F612" s="115">
        <f t="shared" si="225"/>
        <v>1</v>
      </c>
      <c r="G612" s="115">
        <f t="shared" si="226"/>
        <v>2936.8361471014605</v>
      </c>
      <c r="H612" s="115">
        <f t="shared" si="227"/>
        <v>1</v>
      </c>
      <c r="I612" s="115">
        <f t="shared" si="228"/>
        <v>1</v>
      </c>
      <c r="J612" s="115">
        <f t="shared" si="229"/>
        <v>5.898404028025963E-7</v>
      </c>
      <c r="K612" s="115">
        <f t="shared" si="230"/>
        <v>0</v>
      </c>
      <c r="L612" s="115">
        <f t="shared" si="231"/>
        <v>0</v>
      </c>
      <c r="M612" s="111"/>
      <c r="N612" s="123">
        <f t="shared" si="219"/>
        <v>99581.776203192087</v>
      </c>
      <c r="O612" s="115">
        <f t="shared" si="232"/>
        <v>2656914.8943458353</v>
      </c>
      <c r="P612" s="115">
        <f t="shared" si="233"/>
        <v>1</v>
      </c>
      <c r="Q612" s="115">
        <f t="shared" si="234"/>
        <v>1</v>
      </c>
      <c r="R612" s="115">
        <f t="shared" si="235"/>
        <v>2581741.1564128133</v>
      </c>
      <c r="S612" s="115">
        <f t="shared" si="236"/>
        <v>354002.18584440189</v>
      </c>
      <c r="T612" s="115">
        <f t="shared" si="237"/>
        <v>2605898.1074282979</v>
      </c>
      <c r="U612" s="115">
        <f t="shared" si="238"/>
        <v>1</v>
      </c>
      <c r="V612" s="115">
        <f t="shared" si="239"/>
        <v>0</v>
      </c>
      <c r="W612" s="115">
        <f t="shared" si="240"/>
        <v>1</v>
      </c>
      <c r="X612" s="115">
        <f t="shared" si="241"/>
        <v>1</v>
      </c>
      <c r="Y612" s="115">
        <f t="shared" si="242"/>
        <v>0</v>
      </c>
      <c r="Z612" s="115">
        <f t="shared" si="243"/>
        <v>1</v>
      </c>
      <c r="AA612" s="115">
        <f t="shared" si="220"/>
        <v>7.0899986107866058E-5</v>
      </c>
      <c r="AB612" s="115">
        <f t="shared" si="244"/>
        <v>0</v>
      </c>
      <c r="AC612" s="115">
        <f t="shared" si="245"/>
        <v>0</v>
      </c>
    </row>
    <row r="613" spans="2:29" s="105" customFormat="1">
      <c r="B613" s="106">
        <f t="shared" si="221"/>
        <v>4.2199999999999376</v>
      </c>
      <c r="C613" s="115">
        <f t="shared" si="222"/>
        <v>16595.869074373226</v>
      </c>
      <c r="D613" s="115">
        <f t="shared" si="223"/>
        <v>2908.6727870981726</v>
      </c>
      <c r="E613" s="115">
        <f t="shared" si="224"/>
        <v>1</v>
      </c>
      <c r="F613" s="115">
        <f t="shared" si="225"/>
        <v>1</v>
      </c>
      <c r="G613" s="115">
        <f t="shared" si="226"/>
        <v>2909.7301836155839</v>
      </c>
      <c r="H613" s="115">
        <f t="shared" si="227"/>
        <v>1</v>
      </c>
      <c r="I613" s="115">
        <f t="shared" si="228"/>
        <v>1</v>
      </c>
      <c r="J613" s="115">
        <f t="shared" si="229"/>
        <v>2.4917059100101175E-8</v>
      </c>
      <c r="K613" s="115">
        <f t="shared" si="230"/>
        <v>0</v>
      </c>
      <c r="L613" s="115">
        <f t="shared" si="231"/>
        <v>0</v>
      </c>
      <c r="M613" s="111"/>
      <c r="N613" s="123">
        <f t="shared" si="219"/>
        <v>104274.92072797794</v>
      </c>
      <c r="O613" s="115">
        <f t="shared" si="232"/>
        <v>2666275.6195082814</v>
      </c>
      <c r="P613" s="115">
        <f t="shared" si="233"/>
        <v>1</v>
      </c>
      <c r="Q613" s="115">
        <f t="shared" si="234"/>
        <v>1</v>
      </c>
      <c r="R613" s="115">
        <f t="shared" si="235"/>
        <v>2593991.1550127482</v>
      </c>
      <c r="S613" s="115">
        <f t="shared" si="236"/>
        <v>352227.55129174324</v>
      </c>
      <c r="T613" s="115">
        <f t="shared" si="237"/>
        <v>2617795.7063478711</v>
      </c>
      <c r="U613" s="115">
        <f t="shared" si="238"/>
        <v>1</v>
      </c>
      <c r="V613" s="115">
        <f t="shared" si="239"/>
        <v>0</v>
      </c>
      <c r="W613" s="115">
        <f t="shared" si="240"/>
        <v>1</v>
      </c>
      <c r="X613" s="115">
        <f t="shared" si="241"/>
        <v>1</v>
      </c>
      <c r="Y613" s="115">
        <f t="shared" si="242"/>
        <v>0</v>
      </c>
      <c r="Z613" s="115">
        <f t="shared" si="243"/>
        <v>1</v>
      </c>
      <c r="AA613" s="115">
        <f t="shared" si="220"/>
        <v>6.3509590165464273E-5</v>
      </c>
      <c r="AB613" s="115">
        <f t="shared" si="244"/>
        <v>0</v>
      </c>
      <c r="AC613" s="115">
        <f t="shared" si="245"/>
        <v>0</v>
      </c>
    </row>
    <row r="614" spans="2:29" s="105" customFormat="1">
      <c r="B614" s="106">
        <f t="shared" si="221"/>
        <v>4.2399999999999372</v>
      </c>
      <c r="C614" s="115">
        <f t="shared" si="222"/>
        <v>17378.008287491259</v>
      </c>
      <c r="D614" s="115">
        <f t="shared" si="223"/>
        <v>2886.0793489999255</v>
      </c>
      <c r="E614" s="115">
        <f t="shared" si="224"/>
        <v>1</v>
      </c>
      <c r="F614" s="115">
        <f t="shared" si="225"/>
        <v>1</v>
      </c>
      <c r="G614" s="115">
        <f t="shared" si="226"/>
        <v>2883.1179921853568</v>
      </c>
      <c r="H614" s="115">
        <f t="shared" si="227"/>
        <v>1</v>
      </c>
      <c r="I614" s="115">
        <f t="shared" si="228"/>
        <v>1</v>
      </c>
      <c r="J614" s="115">
        <f t="shared" si="229"/>
        <v>1.9878306306757129E-7</v>
      </c>
      <c r="K614" s="115">
        <f t="shared" si="230"/>
        <v>0</v>
      </c>
      <c r="L614" s="115">
        <f t="shared" si="231"/>
        <v>0</v>
      </c>
      <c r="M614" s="111"/>
      <c r="N614" s="123">
        <f t="shared" si="219"/>
        <v>109189.24634001016</v>
      </c>
      <c r="O614" s="115">
        <f t="shared" si="232"/>
        <v>2675574.2036871677</v>
      </c>
      <c r="P614" s="115">
        <f t="shared" si="233"/>
        <v>1</v>
      </c>
      <c r="Q614" s="115">
        <f t="shared" si="234"/>
        <v>1</v>
      </c>
      <c r="R614" s="115">
        <f t="shared" si="235"/>
        <v>2606179.7737743077</v>
      </c>
      <c r="S614" s="115">
        <f t="shared" si="236"/>
        <v>350141.88864511735</v>
      </c>
      <c r="T614" s="115">
        <f t="shared" si="237"/>
        <v>2629595.4737210572</v>
      </c>
      <c r="U614" s="115">
        <f t="shared" si="238"/>
        <v>1</v>
      </c>
      <c r="V614" s="115">
        <f t="shared" si="239"/>
        <v>0</v>
      </c>
      <c r="W614" s="115">
        <f t="shared" si="240"/>
        <v>1</v>
      </c>
      <c r="X614" s="115">
        <f t="shared" si="241"/>
        <v>1</v>
      </c>
      <c r="Y614" s="115">
        <f t="shared" si="242"/>
        <v>0</v>
      </c>
      <c r="Z614" s="115">
        <f t="shared" si="243"/>
        <v>1</v>
      </c>
      <c r="AA614" s="115">
        <f t="shared" si="220"/>
        <v>5.6671635547558245E-5</v>
      </c>
      <c r="AB614" s="115">
        <f t="shared" si="244"/>
        <v>0</v>
      </c>
      <c r="AC614" s="115">
        <f t="shared" si="245"/>
        <v>0</v>
      </c>
    </row>
    <row r="615" spans="2:29" s="105" customFormat="1">
      <c r="B615" s="106">
        <f t="shared" si="221"/>
        <v>4.2599999999999367</v>
      </c>
      <c r="C615" s="115">
        <f t="shared" si="222"/>
        <v>18197.008586097189</v>
      </c>
      <c r="D615" s="115">
        <f t="shared" si="223"/>
        <v>2863.8595160895647</v>
      </c>
      <c r="E615" s="115">
        <f t="shared" si="224"/>
        <v>1</v>
      </c>
      <c r="F615" s="115">
        <f t="shared" si="225"/>
        <v>1</v>
      </c>
      <c r="G615" s="115">
        <f t="shared" si="226"/>
        <v>2857.0500814839925</v>
      </c>
      <c r="H615" s="115">
        <f t="shared" si="227"/>
        <v>1</v>
      </c>
      <c r="I615" s="115">
        <f t="shared" si="228"/>
        <v>1</v>
      </c>
      <c r="J615" s="115">
        <f t="shared" si="229"/>
        <v>1.0688603353054713E-6</v>
      </c>
      <c r="K615" s="115">
        <f t="shared" si="230"/>
        <v>0</v>
      </c>
      <c r="L615" s="115">
        <f t="shared" si="231"/>
        <v>0</v>
      </c>
      <c r="M615" s="111"/>
      <c r="N615" s="123">
        <f t="shared" si="219"/>
        <v>114335.17698278664</v>
      </c>
      <c r="O615" s="115">
        <f t="shared" si="232"/>
        <v>2684810.6427333141</v>
      </c>
      <c r="P615" s="115">
        <f t="shared" si="233"/>
        <v>1</v>
      </c>
      <c r="Q615" s="115">
        <f t="shared" si="234"/>
        <v>1</v>
      </c>
      <c r="R615" s="115">
        <f t="shared" si="235"/>
        <v>2618266.9221900422</v>
      </c>
      <c r="S615" s="115">
        <f t="shared" si="236"/>
        <v>347750.28297800885</v>
      </c>
      <c r="T615" s="115">
        <f t="shared" si="237"/>
        <v>2641259.5357415751</v>
      </c>
      <c r="U615" s="115">
        <f t="shared" si="238"/>
        <v>1</v>
      </c>
      <c r="V615" s="115">
        <f t="shared" si="239"/>
        <v>0</v>
      </c>
      <c r="W615" s="115">
        <f t="shared" si="240"/>
        <v>1</v>
      </c>
      <c r="X615" s="115">
        <f t="shared" si="241"/>
        <v>1</v>
      </c>
      <c r="Y615" s="115">
        <f t="shared" si="242"/>
        <v>0</v>
      </c>
      <c r="Z615" s="115">
        <f t="shared" si="243"/>
        <v>1</v>
      </c>
      <c r="AA615" s="115">
        <f t="shared" si="220"/>
        <v>5.0446681318363514E-5</v>
      </c>
      <c r="AB615" s="115">
        <f t="shared" si="244"/>
        <v>0</v>
      </c>
      <c r="AC615" s="115">
        <f t="shared" si="245"/>
        <v>0</v>
      </c>
    </row>
    <row r="616" spans="2:29" s="105" customFormat="1">
      <c r="B616" s="106">
        <f t="shared" si="221"/>
        <v>4.2799999999999363</v>
      </c>
      <c r="C616" s="115">
        <f t="shared" si="222"/>
        <v>19054.607179629696</v>
      </c>
      <c r="D616" s="115">
        <f t="shared" si="223"/>
        <v>2842.0060752767099</v>
      </c>
      <c r="E616" s="115">
        <f t="shared" si="224"/>
        <v>1</v>
      </c>
      <c r="F616" s="115">
        <f t="shared" si="225"/>
        <v>1</v>
      </c>
      <c r="G616" s="115">
        <f t="shared" si="226"/>
        <v>2831.5734018002177</v>
      </c>
      <c r="H616" s="115">
        <f t="shared" si="227"/>
        <v>1</v>
      </c>
      <c r="I616" s="115">
        <f t="shared" si="228"/>
        <v>1</v>
      </c>
      <c r="J616" s="115">
        <f t="shared" si="229"/>
        <v>2.5509769645979986E-6</v>
      </c>
      <c r="K616" s="115">
        <f t="shared" si="230"/>
        <v>0</v>
      </c>
      <c r="L616" s="115">
        <f t="shared" si="231"/>
        <v>0</v>
      </c>
      <c r="M616" s="111"/>
      <c r="N616" s="123">
        <f t="shared" si="219"/>
        <v>119723.62786512796</v>
      </c>
      <c r="O616" s="115">
        <f t="shared" si="232"/>
        <v>2693984.941994735</v>
      </c>
      <c r="P616" s="115">
        <f t="shared" si="233"/>
        <v>1</v>
      </c>
      <c r="Q616" s="115">
        <f t="shared" si="234"/>
        <v>1</v>
      </c>
      <c r="R616" s="115">
        <f t="shared" si="235"/>
        <v>2630213.9317652914</v>
      </c>
      <c r="S616" s="115">
        <f t="shared" si="236"/>
        <v>345063.22905148147</v>
      </c>
      <c r="T616" s="115">
        <f t="shared" si="237"/>
        <v>2652752.1480333717</v>
      </c>
      <c r="U616" s="115">
        <f t="shared" si="238"/>
        <v>1</v>
      </c>
      <c r="V616" s="115">
        <f t="shared" si="239"/>
        <v>0</v>
      </c>
      <c r="W616" s="115">
        <f t="shared" si="240"/>
        <v>1</v>
      </c>
      <c r="X616" s="115">
        <f t="shared" si="241"/>
        <v>1</v>
      </c>
      <c r="Y616" s="115">
        <f t="shared" si="242"/>
        <v>0</v>
      </c>
      <c r="Z616" s="115">
        <f t="shared" si="243"/>
        <v>1</v>
      </c>
      <c r="AA616" s="115">
        <f t="shared" si="220"/>
        <v>4.4869755383406474E-5</v>
      </c>
      <c r="AB616" s="115">
        <f t="shared" si="244"/>
        <v>0</v>
      </c>
      <c r="AC616" s="115">
        <f t="shared" si="245"/>
        <v>0</v>
      </c>
    </row>
    <row r="617" spans="2:29" s="105" customFormat="1">
      <c r="B617" s="106">
        <f t="shared" si="221"/>
        <v>4.2999999999999359</v>
      </c>
      <c r="C617" s="115">
        <f t="shared" si="222"/>
        <v>19952.623149685885</v>
      </c>
      <c r="D617" s="115">
        <f t="shared" si="223"/>
        <v>2820.5119723524876</v>
      </c>
      <c r="E617" s="115">
        <f t="shared" si="224"/>
        <v>1</v>
      </c>
      <c r="F617" s="115">
        <f t="shared" si="225"/>
        <v>1</v>
      </c>
      <c r="G617" s="115">
        <f t="shared" si="226"/>
        <v>2806.7306722963708</v>
      </c>
      <c r="H617" s="115">
        <f t="shared" si="227"/>
        <v>1</v>
      </c>
      <c r="I617" s="115">
        <f t="shared" si="228"/>
        <v>1</v>
      </c>
      <c r="J617" s="115">
        <f t="shared" si="229"/>
        <v>4.5250089577816844E-6</v>
      </c>
      <c r="K617" s="115">
        <f t="shared" si="230"/>
        <v>0</v>
      </c>
      <c r="L617" s="115">
        <f t="shared" si="231"/>
        <v>0</v>
      </c>
      <c r="M617" s="111"/>
      <c r="N617" s="123">
        <f t="shared" si="219"/>
        <v>125366.02861379764</v>
      </c>
      <c r="O617" s="115">
        <f t="shared" si="232"/>
        <v>2703097.1161446408</v>
      </c>
      <c r="P617" s="115">
        <f t="shared" si="233"/>
        <v>1</v>
      </c>
      <c r="Q617" s="115">
        <f t="shared" si="234"/>
        <v>1</v>
      </c>
      <c r="R617" s="115">
        <f t="shared" si="235"/>
        <v>2641984.330076627</v>
      </c>
      <c r="S617" s="115">
        <f t="shared" si="236"/>
        <v>342096.29952764756</v>
      </c>
      <c r="T617" s="115">
        <f t="shared" si="237"/>
        <v>2664040.3672844288</v>
      </c>
      <c r="U617" s="115">
        <f t="shared" si="238"/>
        <v>1</v>
      </c>
      <c r="V617" s="115">
        <f t="shared" si="239"/>
        <v>0</v>
      </c>
      <c r="W617" s="115">
        <f t="shared" si="240"/>
        <v>1</v>
      </c>
      <c r="X617" s="115">
        <f t="shared" si="241"/>
        <v>1</v>
      </c>
      <c r="Y617" s="115">
        <f t="shared" si="242"/>
        <v>0</v>
      </c>
      <c r="Z617" s="115">
        <f t="shared" si="243"/>
        <v>1</v>
      </c>
      <c r="AA617" s="115">
        <f t="shared" si="220"/>
        <v>3.9953118574054582E-5</v>
      </c>
      <c r="AB617" s="115">
        <f t="shared" si="244"/>
        <v>0</v>
      </c>
      <c r="AC617" s="115">
        <f t="shared" si="245"/>
        <v>0</v>
      </c>
    </row>
    <row r="618" spans="2:29" s="105" customFormat="1">
      <c r="B618" s="106">
        <f t="shared" si="221"/>
        <v>4.3199999999999354</v>
      </c>
      <c r="C618" s="115">
        <f t="shared" si="222"/>
        <v>20892.961308537306</v>
      </c>
      <c r="D618" s="115">
        <f t="shared" si="223"/>
        <v>2799.3703081420081</v>
      </c>
      <c r="E618" s="115">
        <f t="shared" si="224"/>
        <v>1</v>
      </c>
      <c r="F618" s="115">
        <f t="shared" si="225"/>
        <v>1</v>
      </c>
      <c r="G618" s="115">
        <f t="shared" si="226"/>
        <v>2782.5597363230199</v>
      </c>
      <c r="H618" s="115">
        <f t="shared" si="227"/>
        <v>1</v>
      </c>
      <c r="I618" s="115">
        <f t="shared" si="228"/>
        <v>1</v>
      </c>
      <c r="J618" s="115">
        <f t="shared" si="229"/>
        <v>6.8426989603343199E-6</v>
      </c>
      <c r="K618" s="115">
        <f t="shared" si="230"/>
        <v>0</v>
      </c>
      <c r="L618" s="115">
        <f t="shared" si="231"/>
        <v>0</v>
      </c>
      <c r="M618" s="111"/>
      <c r="N618" s="123">
        <f t="shared" si="219"/>
        <v>131274.34751727319</v>
      </c>
      <c r="O618" s="115">
        <f t="shared" si="232"/>
        <v>2712147.1890097442</v>
      </c>
      <c r="P618" s="115">
        <f t="shared" si="233"/>
        <v>1</v>
      </c>
      <c r="Q618" s="115">
        <f t="shared" si="234"/>
        <v>1</v>
      </c>
      <c r="R618" s="115">
        <f t="shared" si="235"/>
        <v>2653544.5366114196</v>
      </c>
      <c r="S618" s="115">
        <f t="shared" si="236"/>
        <v>338869.69431945099</v>
      </c>
      <c r="T618" s="115">
        <f t="shared" si="237"/>
        <v>2675094.6296362062</v>
      </c>
      <c r="U618" s="115">
        <f t="shared" si="238"/>
        <v>1</v>
      </c>
      <c r="V618" s="115">
        <f t="shared" si="239"/>
        <v>0</v>
      </c>
      <c r="W618" s="115">
        <f t="shared" si="240"/>
        <v>1</v>
      </c>
      <c r="X618" s="115">
        <f t="shared" si="241"/>
        <v>1</v>
      </c>
      <c r="Y618" s="115">
        <f t="shared" si="242"/>
        <v>0</v>
      </c>
      <c r="Z618" s="115">
        <f t="shared" si="243"/>
        <v>1</v>
      </c>
      <c r="AA618" s="115">
        <f t="shared" si="220"/>
        <v>3.5689937996811588E-5</v>
      </c>
      <c r="AB618" s="115">
        <f t="shared" si="244"/>
        <v>0</v>
      </c>
      <c r="AC618" s="115">
        <f t="shared" si="245"/>
        <v>0</v>
      </c>
    </row>
    <row r="619" spans="2:29" s="105" customFormat="1">
      <c r="B619" s="106">
        <f t="shared" si="221"/>
        <v>4.339999999999935</v>
      </c>
      <c r="C619" s="115">
        <f t="shared" si="222"/>
        <v>21877.616239492287</v>
      </c>
      <c r="D619" s="115">
        <f t="shared" si="223"/>
        <v>2778.5743347557454</v>
      </c>
      <c r="E619" s="115">
        <f t="shared" si="224"/>
        <v>1</v>
      </c>
      <c r="F619" s="115">
        <f t="shared" si="225"/>
        <v>1</v>
      </c>
      <c r="G619" s="115">
        <f t="shared" si="226"/>
        <v>2759.0929573626922</v>
      </c>
      <c r="H619" s="115">
        <f t="shared" si="227"/>
        <v>1</v>
      </c>
      <c r="I619" s="115">
        <f t="shared" si="228"/>
        <v>1</v>
      </c>
      <c r="J619" s="115">
        <f t="shared" si="229"/>
        <v>9.337224427999819E-6</v>
      </c>
      <c r="K619" s="115">
        <f t="shared" si="230"/>
        <v>0</v>
      </c>
      <c r="L619" s="115">
        <f t="shared" si="231"/>
        <v>0</v>
      </c>
      <c r="M619" s="111"/>
      <c r="N619" s="123">
        <f t="shared" si="219"/>
        <v>137461.11691209144</v>
      </c>
      <c r="O619" s="115">
        <f t="shared" si="232"/>
        <v>2721135.1933991998</v>
      </c>
      <c r="P619" s="115">
        <f t="shared" si="233"/>
        <v>1</v>
      </c>
      <c r="Q619" s="115">
        <f t="shared" si="234"/>
        <v>1</v>
      </c>
      <c r="R619" s="115">
        <f t="shared" si="235"/>
        <v>2664864.4608276561</v>
      </c>
      <c r="S619" s="115">
        <f t="shared" si="236"/>
        <v>335407.69085739373</v>
      </c>
      <c r="T619" s="115">
        <f t="shared" si="237"/>
        <v>2685889.2221513088</v>
      </c>
      <c r="U619" s="115">
        <f t="shared" si="238"/>
        <v>1</v>
      </c>
      <c r="V619" s="115">
        <f t="shared" si="239"/>
        <v>0</v>
      </c>
      <c r="W619" s="115">
        <f t="shared" si="240"/>
        <v>1</v>
      </c>
      <c r="X619" s="115">
        <f t="shared" si="241"/>
        <v>1</v>
      </c>
      <c r="Y619" s="115">
        <f t="shared" si="242"/>
        <v>0</v>
      </c>
      <c r="Z619" s="115">
        <f t="shared" si="243"/>
        <v>1</v>
      </c>
      <c r="AA619" s="115">
        <f t="shared" si="220"/>
        <v>3.2058501664456026E-5</v>
      </c>
      <c r="AB619" s="115">
        <f t="shared" si="244"/>
        <v>0</v>
      </c>
      <c r="AC619" s="115">
        <f t="shared" si="245"/>
        <v>0</v>
      </c>
    </row>
    <row r="620" spans="2:29" s="105" customFormat="1">
      <c r="B620" s="106">
        <f t="shared" si="221"/>
        <v>4.3599999999999346</v>
      </c>
      <c r="C620" s="115">
        <f t="shared" si="222"/>
        <v>22908.676527674295</v>
      </c>
      <c r="D620" s="115">
        <f t="shared" si="223"/>
        <v>2758.1174519372321</v>
      </c>
      <c r="E620" s="115">
        <f t="shared" si="224"/>
        <v>1</v>
      </c>
      <c r="F620" s="115">
        <f t="shared" si="225"/>
        <v>1</v>
      </c>
      <c r="G620" s="115">
        <f t="shared" si="226"/>
        <v>2736.3566698698614</v>
      </c>
      <c r="H620" s="115">
        <f t="shared" si="227"/>
        <v>1</v>
      </c>
      <c r="I620" s="115">
        <f t="shared" si="228"/>
        <v>1</v>
      </c>
      <c r="J620" s="115">
        <f t="shared" si="229"/>
        <v>1.1833954358257633E-5</v>
      </c>
      <c r="K620" s="115">
        <f t="shared" si="230"/>
        <v>0</v>
      </c>
      <c r="L620" s="115">
        <f t="shared" si="231"/>
        <v>0</v>
      </c>
      <c r="M620" s="111"/>
      <c r="N620" s="123">
        <f t="shared" si="219"/>
        <v>143939.45976561299</v>
      </c>
      <c r="O620" s="115">
        <f t="shared" si="232"/>
        <v>2730061.1709338725</v>
      </c>
      <c r="P620" s="115">
        <f t="shared" si="233"/>
        <v>1</v>
      </c>
      <c r="Q620" s="115">
        <f t="shared" si="234"/>
        <v>1</v>
      </c>
      <c r="R620" s="115">
        <f t="shared" si="235"/>
        <v>2675917.9882601914</v>
      </c>
      <c r="S620" s="115">
        <f t="shared" si="236"/>
        <v>331738.01831622928</v>
      </c>
      <c r="T620" s="115">
        <f t="shared" si="237"/>
        <v>2696402.6392011354</v>
      </c>
      <c r="U620" s="115">
        <f t="shared" si="238"/>
        <v>1</v>
      </c>
      <c r="V620" s="115">
        <f t="shared" si="239"/>
        <v>0</v>
      </c>
      <c r="W620" s="115">
        <f t="shared" si="240"/>
        <v>1</v>
      </c>
      <c r="X620" s="115">
        <f t="shared" si="241"/>
        <v>1</v>
      </c>
      <c r="Y620" s="115">
        <f t="shared" si="242"/>
        <v>0</v>
      </c>
      <c r="Z620" s="115">
        <f t="shared" si="243"/>
        <v>1</v>
      </c>
      <c r="AA620" s="115">
        <f t="shared" si="220"/>
        <v>2.9026606495346437E-5</v>
      </c>
      <c r="AB620" s="115">
        <f t="shared" si="244"/>
        <v>0</v>
      </c>
      <c r="AC620" s="115">
        <f t="shared" si="245"/>
        <v>0</v>
      </c>
    </row>
    <row r="621" spans="2:29" s="105" customFormat="1">
      <c r="B621" s="106">
        <f t="shared" si="221"/>
        <v>4.3799999999999342</v>
      </c>
      <c r="C621" s="115">
        <f t="shared" si="222"/>
        <v>23988.3291901913</v>
      </c>
      <c r="D621" s="115">
        <f t="shared" si="223"/>
        <v>2737.993203504443</v>
      </c>
      <c r="E621" s="115">
        <f t="shared" si="224"/>
        <v>1</v>
      </c>
      <c r="F621" s="115">
        <f t="shared" si="225"/>
        <v>1</v>
      </c>
      <c r="G621" s="115">
        <f t="shared" si="226"/>
        <v>2714.3707002729193</v>
      </c>
      <c r="H621" s="115">
        <f t="shared" si="227"/>
        <v>1</v>
      </c>
      <c r="I621" s="115">
        <f t="shared" si="228"/>
        <v>1</v>
      </c>
      <c r="J621" s="115">
        <f t="shared" si="229"/>
        <v>1.4161726894068775E-5</v>
      </c>
      <c r="K621" s="115">
        <f t="shared" si="230"/>
        <v>0</v>
      </c>
      <c r="L621" s="115">
        <f t="shared" si="231"/>
        <v>0</v>
      </c>
      <c r="M621" s="111"/>
      <c r="N621" s="123">
        <f t="shared" si="219"/>
        <v>150723.11751159717</v>
      </c>
      <c r="O621" s="115">
        <f t="shared" si="232"/>
        <v>2738925.1718763025</v>
      </c>
      <c r="P621" s="115">
        <f t="shared" si="233"/>
        <v>1</v>
      </c>
      <c r="Q621" s="115">
        <f t="shared" si="234"/>
        <v>1</v>
      </c>
      <c r="R621" s="115">
        <f t="shared" si="235"/>
        <v>2686683.3463455089</v>
      </c>
      <c r="S621" s="115">
        <f t="shared" si="236"/>
        <v>327891.18055920652</v>
      </c>
      <c r="T621" s="115">
        <f t="shared" si="237"/>
        <v>2706617.8211596133</v>
      </c>
      <c r="U621" s="115">
        <f t="shared" si="238"/>
        <v>1</v>
      </c>
      <c r="V621" s="115">
        <f t="shared" si="239"/>
        <v>0</v>
      </c>
      <c r="W621" s="115">
        <f t="shared" si="240"/>
        <v>1</v>
      </c>
      <c r="X621" s="115">
        <f t="shared" si="241"/>
        <v>1</v>
      </c>
      <c r="Y621" s="115">
        <f t="shared" si="242"/>
        <v>0</v>
      </c>
      <c r="Z621" s="115">
        <f t="shared" si="243"/>
        <v>1</v>
      </c>
      <c r="AA621" s="115">
        <f t="shared" si="220"/>
        <v>2.6555783242586815E-5</v>
      </c>
      <c r="AB621" s="115">
        <f t="shared" si="244"/>
        <v>0</v>
      </c>
      <c r="AC621" s="115">
        <f t="shared" si="245"/>
        <v>0</v>
      </c>
    </row>
    <row r="622" spans="2:29" s="105" customFormat="1">
      <c r="B622" s="106">
        <f t="shared" si="221"/>
        <v>4.3999999999999337</v>
      </c>
      <c r="C622" s="115">
        <f t="shared" si="222"/>
        <v>25118.864315091978</v>
      </c>
      <c r="D622" s="115">
        <f t="shared" si="223"/>
        <v>2718.1952738824884</v>
      </c>
      <c r="E622" s="115">
        <f t="shared" si="224"/>
        <v>1</v>
      </c>
      <c r="F622" s="115">
        <f t="shared" si="225"/>
        <v>1</v>
      </c>
      <c r="G622" s="115">
        <f t="shared" si="226"/>
        <v>2693.147973688534</v>
      </c>
      <c r="H622" s="115">
        <f t="shared" si="227"/>
        <v>1</v>
      </c>
      <c r="I622" s="115">
        <f t="shared" si="228"/>
        <v>1</v>
      </c>
      <c r="J622" s="115">
        <f t="shared" si="229"/>
        <v>1.6163912602343712E-5</v>
      </c>
      <c r="K622" s="115">
        <f t="shared" si="230"/>
        <v>0</v>
      </c>
      <c r="L622" s="115">
        <f t="shared" si="231"/>
        <v>0</v>
      </c>
      <c r="M622" s="111"/>
      <c r="N622" s="123">
        <f t="shared" si="219"/>
        <v>157826.47919762353</v>
      </c>
      <c r="O622" s="115">
        <f t="shared" si="232"/>
        <v>2747727.2549613728</v>
      </c>
      <c r="P622" s="115">
        <f t="shared" si="233"/>
        <v>1</v>
      </c>
      <c r="Q622" s="115">
        <f t="shared" si="234"/>
        <v>1</v>
      </c>
      <c r="R622" s="115">
        <f t="shared" si="235"/>
        <v>2697143.3474848457</v>
      </c>
      <c r="S622" s="115">
        <f t="shared" si="236"/>
        <v>323899.75272006728</v>
      </c>
      <c r="T622" s="115">
        <f t="shared" si="237"/>
        <v>2716522.2779675266</v>
      </c>
      <c r="U622" s="115">
        <f t="shared" si="238"/>
        <v>1</v>
      </c>
      <c r="V622" s="115">
        <f t="shared" si="239"/>
        <v>0</v>
      </c>
      <c r="W622" s="115">
        <f t="shared" si="240"/>
        <v>1</v>
      </c>
      <c r="X622" s="115">
        <f t="shared" si="241"/>
        <v>1</v>
      </c>
      <c r="Y622" s="115">
        <f t="shared" si="242"/>
        <v>0</v>
      </c>
      <c r="Z622" s="115">
        <f t="shared" si="243"/>
        <v>1</v>
      </c>
      <c r="AA622" s="115">
        <f t="shared" si="220"/>
        <v>2.4605077779557174E-5</v>
      </c>
      <c r="AB622" s="115">
        <f t="shared" si="244"/>
        <v>0</v>
      </c>
      <c r="AC622" s="115">
        <f t="shared" si="245"/>
        <v>0</v>
      </c>
    </row>
    <row r="623" spans="2:29" s="105" customFormat="1">
      <c r="B623" s="106">
        <f t="shared" si="221"/>
        <v>4.4199999999999333</v>
      </c>
      <c r="C623" s="115">
        <f t="shared" si="222"/>
        <v>26302.679918949812</v>
      </c>
      <c r="D623" s="115">
        <f t="shared" si="223"/>
        <v>2698.7174847251258</v>
      </c>
      <c r="E623" s="115">
        <f t="shared" si="224"/>
        <v>1</v>
      </c>
      <c r="F623" s="115">
        <f t="shared" si="225"/>
        <v>1</v>
      </c>
      <c r="G623" s="115">
        <f t="shared" si="226"/>
        <v>2672.694221457522</v>
      </c>
      <c r="H623" s="115">
        <f t="shared" si="227"/>
        <v>1</v>
      </c>
      <c r="I623" s="115">
        <f t="shared" si="228"/>
        <v>1</v>
      </c>
      <c r="J623" s="115">
        <f t="shared" si="229"/>
        <v>1.7708510685046877E-5</v>
      </c>
      <c r="K623" s="115">
        <f t="shared" si="230"/>
        <v>0</v>
      </c>
      <c r="L623" s="115">
        <f t="shared" si="231"/>
        <v>0</v>
      </c>
      <c r="M623" s="111"/>
      <c r="N623" s="123">
        <f t="shared" si="219"/>
        <v>165264.612006193</v>
      </c>
      <c r="O623" s="115">
        <f t="shared" si="232"/>
        <v>2756467.4872276234</v>
      </c>
      <c r="P623" s="115">
        <f t="shared" si="233"/>
        <v>1</v>
      </c>
      <c r="Q623" s="115">
        <f t="shared" si="234"/>
        <v>1</v>
      </c>
      <c r="R623" s="115">
        <f t="shared" si="235"/>
        <v>2707285.5122997328</v>
      </c>
      <c r="S623" s="115">
        <f t="shared" si="236"/>
        <v>319797.67508380342</v>
      </c>
      <c r="T623" s="115">
        <f t="shared" si="237"/>
        <v>2726108.1046240688</v>
      </c>
      <c r="U623" s="115">
        <f t="shared" si="238"/>
        <v>1</v>
      </c>
      <c r="V623" s="115">
        <f t="shared" si="239"/>
        <v>0</v>
      </c>
      <c r="W623" s="115">
        <f t="shared" si="240"/>
        <v>1</v>
      </c>
      <c r="X623" s="115">
        <f t="shared" si="241"/>
        <v>1</v>
      </c>
      <c r="Y623" s="115">
        <f t="shared" si="242"/>
        <v>0</v>
      </c>
      <c r="Z623" s="115">
        <f t="shared" si="243"/>
        <v>1</v>
      </c>
      <c r="AA623" s="115">
        <f t="shared" si="220"/>
        <v>2.3134179773559946E-5</v>
      </c>
      <c r="AB623" s="115">
        <f t="shared" si="244"/>
        <v>0</v>
      </c>
      <c r="AC623" s="115">
        <f t="shared" si="245"/>
        <v>0</v>
      </c>
    </row>
    <row r="624" spans="2:29" s="105" customFormat="1">
      <c r="B624" s="106">
        <f t="shared" si="221"/>
        <v>4.4399999999999329</v>
      </c>
      <c r="C624" s="115">
        <f t="shared" si="222"/>
        <v>27542.287033377415</v>
      </c>
      <c r="D624" s="115">
        <f t="shared" si="223"/>
        <v>2679.5537916227727</v>
      </c>
      <c r="E624" s="115">
        <f t="shared" si="224"/>
        <v>1</v>
      </c>
      <c r="F624" s="115">
        <f t="shared" si="225"/>
        <v>1</v>
      </c>
      <c r="G624" s="115">
        <f t="shared" si="226"/>
        <v>2653.0078034368471</v>
      </c>
      <c r="H624" s="115">
        <f t="shared" si="227"/>
        <v>1</v>
      </c>
      <c r="I624" s="115">
        <f t="shared" si="228"/>
        <v>1</v>
      </c>
      <c r="J624" s="115">
        <f t="shared" si="229"/>
        <v>1.8696564898449973E-5</v>
      </c>
      <c r="K624" s="115">
        <f t="shared" si="230"/>
        <v>0</v>
      </c>
      <c r="L624" s="115">
        <f t="shared" si="231"/>
        <v>0</v>
      </c>
      <c r="M624" s="111"/>
      <c r="N624" s="123">
        <f t="shared" si="219"/>
        <v>173053.29321423982</v>
      </c>
      <c r="O624" s="115">
        <f t="shared" si="232"/>
        <v>2765145.9438493862</v>
      </c>
      <c r="P624" s="115">
        <f t="shared" si="233"/>
        <v>1</v>
      </c>
      <c r="Q624" s="115">
        <f t="shared" si="234"/>
        <v>1</v>
      </c>
      <c r="R624" s="115">
        <f t="shared" si="235"/>
        <v>2717102.0807173541</v>
      </c>
      <c r="S624" s="115">
        <f t="shared" si="236"/>
        <v>315619.5654831623</v>
      </c>
      <c r="T624" s="115">
        <f t="shared" si="237"/>
        <v>2735371.8992404588</v>
      </c>
      <c r="U624" s="115">
        <f t="shared" si="238"/>
        <v>1</v>
      </c>
      <c r="V624" s="115">
        <f t="shared" si="239"/>
        <v>0</v>
      </c>
      <c r="W624" s="115">
        <f t="shared" si="240"/>
        <v>1</v>
      </c>
      <c r="X624" s="115">
        <f t="shared" si="241"/>
        <v>1</v>
      </c>
      <c r="Y624" s="115">
        <f t="shared" si="242"/>
        <v>0</v>
      </c>
      <c r="Z624" s="115">
        <f t="shared" si="243"/>
        <v>1</v>
      </c>
      <c r="AA624" s="115">
        <f t="shared" si="220"/>
        <v>2.2105768166207658E-5</v>
      </c>
      <c r="AB624" s="115">
        <f t="shared" si="244"/>
        <v>0</v>
      </c>
      <c r="AC624" s="115">
        <f t="shared" si="245"/>
        <v>0</v>
      </c>
    </row>
    <row r="625" spans="2:29" s="105" customFormat="1">
      <c r="B625" s="106">
        <f t="shared" si="221"/>
        <v>4.4599999999999325</v>
      </c>
      <c r="C625" s="115">
        <f t="shared" si="222"/>
        <v>28840.315031261602</v>
      </c>
      <c r="D625" s="115">
        <f t="shared" si="223"/>
        <v>2660.6982808947155</v>
      </c>
      <c r="E625" s="115">
        <f t="shared" si="224"/>
        <v>1</v>
      </c>
      <c r="F625" s="115">
        <f t="shared" si="225"/>
        <v>1</v>
      </c>
      <c r="G625" s="115">
        <f t="shared" si="226"/>
        <v>2634.079657075366</v>
      </c>
      <c r="H625" s="115">
        <f t="shared" si="227"/>
        <v>1</v>
      </c>
      <c r="I625" s="115">
        <f t="shared" si="228"/>
        <v>1</v>
      </c>
      <c r="J625" s="115">
        <f t="shared" si="229"/>
        <v>1.9068284714268486E-5</v>
      </c>
      <c r="K625" s="115">
        <f t="shared" si="230"/>
        <v>0</v>
      </c>
      <c r="L625" s="115">
        <f t="shared" si="231"/>
        <v>0</v>
      </c>
      <c r="M625" s="111"/>
      <c r="N625" s="123">
        <f t="shared" si="219"/>
        <v>181209.04365885348</v>
      </c>
      <c r="O625" s="115">
        <f t="shared" si="232"/>
        <v>2773762.707969809</v>
      </c>
      <c r="P625" s="115">
        <f t="shared" si="233"/>
        <v>1</v>
      </c>
      <c r="Q625" s="115">
        <f t="shared" si="234"/>
        <v>1</v>
      </c>
      <c r="R625" s="115">
        <f t="shared" si="235"/>
        <v>2726589.9222211312</v>
      </c>
      <c r="S625" s="115">
        <f t="shared" si="236"/>
        <v>311400.06810619187</v>
      </c>
      <c r="T625" s="115">
        <f t="shared" si="237"/>
        <v>2744314.5968300309</v>
      </c>
      <c r="U625" s="115">
        <f t="shared" si="238"/>
        <v>1</v>
      </c>
      <c r="V625" s="115">
        <f t="shared" si="239"/>
        <v>0</v>
      </c>
      <c r="W625" s="115">
        <f t="shared" si="240"/>
        <v>1</v>
      </c>
      <c r="X625" s="115">
        <f t="shared" si="241"/>
        <v>1</v>
      </c>
      <c r="Y625" s="115">
        <f t="shared" si="242"/>
        <v>0</v>
      </c>
      <c r="Z625" s="115">
        <f t="shared" si="243"/>
        <v>1</v>
      </c>
      <c r="AA625" s="115">
        <f t="shared" si="220"/>
        <v>2.1487019901563798E-5</v>
      </c>
      <c r="AB625" s="115">
        <f t="shared" si="244"/>
        <v>0</v>
      </c>
      <c r="AC625" s="115">
        <f t="shared" si="245"/>
        <v>0</v>
      </c>
    </row>
    <row r="626" spans="2:29" s="105" customFormat="1">
      <c r="B626" s="106">
        <f t="shared" si="221"/>
        <v>4.479999999999932</v>
      </c>
      <c r="C626" s="115">
        <f t="shared" si="222"/>
        <v>30199.51720401549</v>
      </c>
      <c r="D626" s="115">
        <f t="shared" si="223"/>
        <v>2642.1451664633437</v>
      </c>
      <c r="E626" s="115">
        <f t="shared" si="224"/>
        <v>1</v>
      </c>
      <c r="F626" s="115">
        <f t="shared" si="225"/>
        <v>1</v>
      </c>
      <c r="G626" s="115">
        <f t="shared" si="226"/>
        <v>2615.8933826781285</v>
      </c>
      <c r="H626" s="115">
        <f t="shared" si="227"/>
        <v>1</v>
      </c>
      <c r="I626" s="115">
        <f t="shared" si="228"/>
        <v>1</v>
      </c>
      <c r="J626" s="115">
        <f t="shared" si="229"/>
        <v>1.8806411597313706E-5</v>
      </c>
      <c r="K626" s="115">
        <f t="shared" si="230"/>
        <v>0</v>
      </c>
      <c r="L626" s="115">
        <f t="shared" si="231"/>
        <v>0</v>
      </c>
      <c r="M626" s="111"/>
      <c r="N626" s="123">
        <f t="shared" si="219"/>
        <v>189749.16278018727</v>
      </c>
      <c r="O626" s="115">
        <f t="shared" si="232"/>
        <v>2782317.8705347273</v>
      </c>
      <c r="P626" s="115">
        <f t="shared" si="233"/>
        <v>1</v>
      </c>
      <c r="Q626" s="115">
        <f t="shared" si="234"/>
        <v>1</v>
      </c>
      <c r="R626" s="115">
        <f t="shared" si="235"/>
        <v>2735750.359190702</v>
      </c>
      <c r="S626" s="115">
        <f t="shared" si="236"/>
        <v>307173.25274882757</v>
      </c>
      <c r="T626" s="115">
        <f t="shared" si="237"/>
        <v>2752941.2334839897</v>
      </c>
      <c r="U626" s="115">
        <f t="shared" si="238"/>
        <v>1</v>
      </c>
      <c r="V626" s="115">
        <f t="shared" si="239"/>
        <v>0</v>
      </c>
      <c r="W626" s="115">
        <f t="shared" si="240"/>
        <v>1</v>
      </c>
      <c r="X626" s="115">
        <f t="shared" si="241"/>
        <v>1</v>
      </c>
      <c r="Y626" s="115">
        <f t="shared" si="242"/>
        <v>0</v>
      </c>
      <c r="Z626" s="115">
        <f t="shared" si="243"/>
        <v>1</v>
      </c>
      <c r="AA626" s="115">
        <f t="shared" si="220"/>
        <v>2.125029749274118E-5</v>
      </c>
      <c r="AB626" s="115">
        <f t="shared" si="244"/>
        <v>0</v>
      </c>
      <c r="AC626" s="115">
        <f t="shared" si="245"/>
        <v>0</v>
      </c>
    </row>
    <row r="627" spans="2:29" s="105" customFormat="1">
      <c r="B627" s="106">
        <f t="shared" si="221"/>
        <v>4.4999999999999316</v>
      </c>
      <c r="C627" s="115">
        <f t="shared" si="222"/>
        <v>31622.776601678837</v>
      </c>
      <c r="D627" s="115">
        <f t="shared" si="223"/>
        <v>2623.8887868081301</v>
      </c>
      <c r="E627" s="115">
        <f t="shared" si="224"/>
        <v>1</v>
      </c>
      <c r="F627" s="115">
        <f t="shared" si="225"/>
        <v>1</v>
      </c>
      <c r="G627" s="115">
        <f t="shared" si="226"/>
        <v>2598.4254709656584</v>
      </c>
      <c r="H627" s="115">
        <f t="shared" si="227"/>
        <v>1</v>
      </c>
      <c r="I627" s="115">
        <f t="shared" si="228"/>
        <v>1</v>
      </c>
      <c r="J627" s="115">
        <f t="shared" si="229"/>
        <v>1.7936570404685357E-5</v>
      </c>
      <c r="K627" s="115">
        <f t="shared" si="230"/>
        <v>0</v>
      </c>
      <c r="L627" s="115">
        <f t="shared" si="231"/>
        <v>0</v>
      </c>
      <c r="M627" s="111"/>
      <c r="N627" s="123">
        <f t="shared" si="219"/>
        <v>198691.76531589087</v>
      </c>
      <c r="O627" s="115">
        <f t="shared" si="232"/>
        <v>2790811.5301275598</v>
      </c>
      <c r="P627" s="115">
        <f t="shared" si="233"/>
        <v>1</v>
      </c>
      <c r="Q627" s="115">
        <f t="shared" si="234"/>
        <v>1</v>
      </c>
      <c r="R627" s="115">
        <f t="shared" si="235"/>
        <v>2744588.9187170961</v>
      </c>
      <c r="S627" s="115">
        <f t="shared" si="236"/>
        <v>302972.07447790721</v>
      </c>
      <c r="T627" s="115">
        <f t="shared" si="237"/>
        <v>2761260.65605153</v>
      </c>
      <c r="U627" s="115">
        <f t="shared" si="238"/>
        <v>1</v>
      </c>
      <c r="V627" s="115">
        <f t="shared" si="239"/>
        <v>0</v>
      </c>
      <c r="W627" s="115">
        <f t="shared" si="240"/>
        <v>1</v>
      </c>
      <c r="X627" s="115">
        <f t="shared" si="241"/>
        <v>1</v>
      </c>
      <c r="Y627" s="115">
        <f t="shared" si="242"/>
        <v>0</v>
      </c>
      <c r="Z627" s="115">
        <f t="shared" si="243"/>
        <v>1</v>
      </c>
      <c r="AA627" s="115">
        <f t="shared" si="220"/>
        <v>2.1373087836205618E-5</v>
      </c>
      <c r="AB627" s="115">
        <f t="shared" si="244"/>
        <v>0</v>
      </c>
      <c r="AC627" s="115">
        <f t="shared" si="245"/>
        <v>0</v>
      </c>
    </row>
    <row r="628" spans="2:29" s="105" customFormat="1">
      <c r="B628" s="106">
        <f t="shared" si="221"/>
        <v>4.5199999999999312</v>
      </c>
      <c r="C628" s="115">
        <f t="shared" si="222"/>
        <v>33113.112148253917</v>
      </c>
      <c r="D628" s="115">
        <f t="shared" si="223"/>
        <v>2605.9236019973469</v>
      </c>
      <c r="E628" s="115">
        <f t="shared" si="224"/>
        <v>1</v>
      </c>
      <c r="F628" s="115">
        <f t="shared" si="225"/>
        <v>1</v>
      </c>
      <c r="G628" s="115">
        <f t="shared" si="226"/>
        <v>2581.6456751331752</v>
      </c>
      <c r="H628" s="115">
        <f t="shared" si="227"/>
        <v>1</v>
      </c>
      <c r="I628" s="115">
        <f t="shared" si="228"/>
        <v>1</v>
      </c>
      <c r="J628" s="115">
        <f t="shared" si="229"/>
        <v>1.6524576347982712E-5</v>
      </c>
      <c r="K628" s="115">
        <f t="shared" si="230"/>
        <v>0</v>
      </c>
      <c r="L628" s="115">
        <f t="shared" si="231"/>
        <v>0</v>
      </c>
      <c r="M628" s="111"/>
      <c r="N628" s="123">
        <f t="shared" ref="N628:N691" si="246">2*PI()*C628</f>
        <v>208055.81972489887</v>
      </c>
      <c r="O628" s="115">
        <f t="shared" si="232"/>
        <v>2799243.7928051963</v>
      </c>
      <c r="P628" s="115">
        <f t="shared" si="233"/>
        <v>1</v>
      </c>
      <c r="Q628" s="115">
        <f t="shared" si="234"/>
        <v>1</v>
      </c>
      <c r="R628" s="115">
        <f t="shared" si="235"/>
        <v>2753115.0286850324</v>
      </c>
      <c r="S628" s="115">
        <f t="shared" si="236"/>
        <v>298827.89969108725</v>
      </c>
      <c r="T628" s="115">
        <f t="shared" si="237"/>
        <v>2769285.1920315418</v>
      </c>
      <c r="U628" s="115">
        <f t="shared" si="238"/>
        <v>1</v>
      </c>
      <c r="V628" s="115">
        <f t="shared" si="239"/>
        <v>0</v>
      </c>
      <c r="W628" s="115">
        <f t="shared" si="240"/>
        <v>1</v>
      </c>
      <c r="X628" s="115">
        <f t="shared" si="241"/>
        <v>1</v>
      </c>
      <c r="Y628" s="115">
        <f t="shared" si="242"/>
        <v>0</v>
      </c>
      <c r="Z628" s="115">
        <f t="shared" si="243"/>
        <v>1</v>
      </c>
      <c r="AA628" s="115">
        <f t="shared" ref="AA628:AA691" si="247">(LOG10(O628)-LOG10(T628))^2</f>
        <v>2.1837306835529757E-5</v>
      </c>
      <c r="AB628" s="115">
        <f t="shared" si="244"/>
        <v>0</v>
      </c>
      <c r="AC628" s="115">
        <f t="shared" si="245"/>
        <v>0</v>
      </c>
    </row>
    <row r="629" spans="2:29" s="105" customFormat="1">
      <c r="B629" s="106">
        <f t="shared" ref="B629:B692" si="248">B628+0.02</f>
        <v>4.5399999999999308</v>
      </c>
      <c r="C629" s="115">
        <f t="shared" ref="C629:C692" si="249">10^B629</f>
        <v>34673.685045247657</v>
      </c>
      <c r="D629" s="115">
        <f t="shared" ref="D629:D692" si="250">IF(AND($D$12&lt;&gt;"",$E$12&lt;&gt;"",$F$12&lt;&gt;"",$G$12&lt;&gt;""),10^($D$12+$E$12/(1+EXP($F$12+$G$12*LOG10($C629)))),1)</f>
        <v>2588.2441907954503</v>
      </c>
      <c r="E629" s="115">
        <f t="shared" ref="E629:E692" si="251">IF(AND($D$13&lt;&gt;"",$E$13&lt;&gt;"",$F$13&lt;&gt;"",$G$13&lt;&gt;""),10^($D$13+$E$13/(1+EXP($F$13+$G$13*LOG10($C629)))),1)</f>
        <v>1</v>
      </c>
      <c r="F629" s="115">
        <f t="shared" ref="F629:F692" si="252">IF(AND($D$14&lt;&gt;"",$E$14&lt;&gt;"",$F$14&lt;&gt;"",$G$14&lt;&gt;""),10^($D$14+$E$14/(1+EXP($F$14+$G$14*LOG10($C629)))),1)</f>
        <v>1</v>
      </c>
      <c r="G629" s="115">
        <f t="shared" ref="G629:G692" si="253">IF(OR($C$28="",$C$28=0),1,$C$28+$C$29*EXP(-C629/$F$29)+$C$30*EXP(-C629/$F$30)+$C$31*EXP(-C629/$F$31)+$C$32*EXP(-C629/$F$32)+$C$33*EXP(-C629/$F$33)+$C$34*EXP(-C629/$F$34)+$C$35*EXP(-C629/$F$35)+$C$36*EXP(-C629/$F$36)+$C$37*EXP(-C629/$F$37)+$C$38*EXP(-C629/$F$38)+$C$39*EXP(-C629/$F$39)+$C$40*EXP(-C629/$F$40)+$C$41*EXP(-C629/$F$41)+$C$42*EXP(-C629/$F$42))</f>
        <v>2565.5175252200602</v>
      </c>
      <c r="H629" s="115">
        <f t="shared" ref="H629:H692" si="254">IF(OR($D$28="",$D$28=0),1,$D$28+$D$29*EXP(-C629/$F$29)+$D$30*EXP(-C629/$F$30)+$D$31*EXP(-C629/$F$31)+$D$32*EXP(-C629/$F$32)+$D$33*EXP(-C629/$F$33)+$D$34*EXP(-C629/$F$34)+$D$35*EXP(-C629/$F$35)+$D$36*EXP(-C629/$F$36)+$D$37*EXP(-C629/$F$37)+$D$38*EXP(-C629/$F$38)+$D$39*EXP(-C629/$F$39)+$D$40*EXP(-C629/$F$40)+$D$41*EXP(-C629/$F$41)+$D$42*EXP(-C629/$F$42))</f>
        <v>1</v>
      </c>
      <c r="I629" s="115">
        <f t="shared" ref="I629:I692" si="255">IF(OR($E$28="",$E$28=0),1,$E$28+$E$29*EXP(-C629/$F$29)+$E$30*EXP(-C629/$F$30)+$E$31*EXP(-C629/$F$31)+$E$32*EXP(-C629/$F$32)+$E$33*EXP(-C629/$F$33)+$E$34*EXP(-C629/$F$34)+$E$35*EXP(-C629/$F$35)+$E$36*EXP(-C629/$F$36)+$E$37*EXP(-C629/$F$37)+$E$38*EXP(-C629/$F$38)+$E$39*EXP(-C629/$F$39)+$E$40*EXP(-C629/$F$40)+$E$41*EXP(-C629/$F$41)+$E$42*EXP(-C629/$F$42))</f>
        <v>1</v>
      </c>
      <c r="J629" s="115">
        <f t="shared" ref="J629:J692" si="256">(LOG10(D629)-LOG10(G629))^2</f>
        <v>1.4670908772028731E-5</v>
      </c>
      <c r="K629" s="115">
        <f t="shared" ref="K629:K692" si="257">(LOG10(E629)-LOG10(H629))^2</f>
        <v>0</v>
      </c>
      <c r="L629" s="115">
        <f t="shared" ref="L629:L692" si="258">(LOG10(F629)-LOG10(I629))^2</f>
        <v>0</v>
      </c>
      <c r="M629" s="111"/>
      <c r="N629" s="123">
        <f t="shared" si="246"/>
        <v>217861.18842207262</v>
      </c>
      <c r="O629" s="115">
        <f t="shared" ref="O629:O692" si="259">IF(AND($L$12&lt;&gt;"",$M$12&lt;&gt;"",$N$12&lt;&gt;"",$O$12&lt;&gt;""),10^($L$12+$M$12/(1+EXP($N$12+$O$12*LOG10($C629)))),1)</f>
        <v>2807614.7719349368</v>
      </c>
      <c r="P629" s="115">
        <f t="shared" ref="P629:P692" si="260">IF(AND($L$13&lt;&gt;"",$M$13&lt;&gt;"",$N$13&lt;&gt;"",$O$13&lt;&gt;""),10^($L$13+$M$13/(1+EXP($N$13+$O$13*LOG10($C629)))),1)</f>
        <v>1</v>
      </c>
      <c r="Q629" s="115">
        <f t="shared" ref="Q629:Q692" si="261">IF(AND($L$14&lt;&gt;"",$M$14&lt;&gt;"",$N$14&lt;&gt;"",$O$14&lt;&gt;""),10^($L$14+$M$14/(1+EXP($N$14+$O$14*LOG10($C629)))),1)</f>
        <v>1</v>
      </c>
      <c r="R629" s="115">
        <f t="shared" ref="R629:R692" si="262">IF(OR($C$28="",$C$28=0),1,$C$28+($N629^2*$F$29^2*$C$29)/($N629^2*$F$29^2+1)+($N629^2*$F$30^2*$C$30)/($N629^2*$F$30^2+1)+($N629^2*$F$31^2*$C$31)/($N629^2*$F$31^2+1)+($N629^2*$F$32^2*$C$32)/($N629^2*$F$32^2+1)+($N629^2*$F$33^2*$C$33)/($N629^2*$F$33^2+1)+($N629^2*$F$34^2*$C$34)/($N629^2*$F$34^2+1)+($N629^2*$F$35^2*$C$35)/($N629^2*$F$35^2+1)+($N629^2*$F$36^2*$C$36)/($N629^2*$F$36^2+1)+($N629^2*$F$37^2*$C$37)/($N629^2*$F$37^2+1)+($N629^2*$F$38^2*$C$38)/($N629^2*$F$38^2+1)+($N629^2*$F$39^2*$C$39)/($N629^2*$F$39^2+1)+($N629^2*$F$40^2*$C$40)/($N629^2*$F$40^2+1)+($N629^2*$F$41^2*$C$41)/($N629^2*$F$41^2+1)+($N629^2*$F$42^2*$C$42)/($N629^2*$F$42^2+1))</f>
        <v>2761341.6734043453</v>
      </c>
      <c r="S629" s="115">
        <f t="shared" ref="S629:S692" si="263">IF(OR($C$28="",$C$28=0),0,($N629*$F$29*$C$29)/($N629^2*$F$29^2+1)+($N629*$F$30*$C$30)/($N629^2*$F$30^2+1)+($N629*$F$31*$C$31)/($N629^2*$F$31^2+1)+($N629*$F$32*$C$32)/($N629^2*$F$32^2+1)+($N629*$F$33*$C$33)/($N629^2*$F$33^2+1)+($N629*$F$34*$C$34)/($N629^2*$F$34^2+1)+($N629*$F$35*$C$35)/($N629^2*$F$35^2+1)+($N629*$F$36*$C$36)/($N629^2*$F$36^2+1)+($N629*$F$37*$C$37)/($N629^2*$F$37^2+1)+($N629*$F$38*$C$38)/($N629^2*$F$38^2+1)+($N629*$F$39*$C$39)/($N629^2*$F$39^2+1)+($N629*$F$40*$C$40)/($N629^2*$F$40^2+1)+($N629*$F$41*$C$41)/($N629^2*$F$41^2+1)+($N629*$F$42*$C$42)/($N629^2*$F$42^2+1))</f>
        <v>294770.10091237212</v>
      </c>
      <c r="T629" s="115">
        <f t="shared" ref="T629:T692" si="264">SQRT(R629^2+S629^2)</f>
        <v>2777030.2932577813</v>
      </c>
      <c r="U629" s="115">
        <f t="shared" ref="U629:U692" si="265">IF(OR($D$28="",$D$28=0),1,$D$28+($N629^2*$F$29^2*$D$29)/($N629^2*$F$29^2+1)+($N629^2*$F$30^2*$D$30)/($N629^2*$F$30^2+1)+($N629^2*$F$31^2*$D$31)/($N629^2*$F$31^2+1)+($N629^2*$F$32^2*$D$32)/($N629^2*$F$32^2+1)+($N629^2*$F$33^2*$D$33)/($N629^2*$F$33^2+1)+($N629^2*$F$34^2*$D$34)/($N629^2*$F$34^2+1)+($N629^2*$F$35^2*$D$35)/($N629^2*$F$35^2+1)+($N629^2*$F$36^2*$D$36)/($N629^2*$F$36^2+1)+($N629^2*$F$37^2*$D$37)/($N629^2*$F$37^2+1)+($N629^2*$F$38^2*$D$38)/($N629^2*$F$38^2+1)+($N629^2*$F$39^2*$D$39)/($N629^2*$F$39^2+1)+($N629^2*$F$40^2*$D$40)/($N629^2*$F$40^2+1)+($N629^2*$F$41^2*$D$41)/($N629^2*$F$41^2+1)+($N629^2*$F$42^2*$D$42)/($N629^2*$F$42^2+1))</f>
        <v>1</v>
      </c>
      <c r="V629" s="115">
        <f t="shared" ref="V629:V692" si="266">IF(OR($D$28="",$D$28=0),0,($N629*$F$29*$D$29)/($N629^2*$F$29^2+1)+($N629*$F$30*$D$30)/($N629^2*$F$30^2+1)+($N629*$F$31*$D$31)/($N629^2*$F$31^2+1)+($N629*$F$32*$D$32)/($N629^2*$F$32^2+1)+($N629*$F$33*$D$33)/($N629^2*$F$33^2+1)+($N629*$F$34*$D$34)/($N629^2*$F$34^2+1)+($N629*$F$35*$D$35)/($N629^2*$F$35^2+1)+($N629*$F$36*$D$36)/($N629^2*$F$36^2+1)+($N629*$F$37*$D$37)/($N629^2*$F$37^2+1)+($N629*$F$38*$D$38)/($N629^2*$F$38^2+1)+($N629*$F$39*$D$39)/($N629^2*$F$39^2+1)+($N629*$F$40*$D$40)/($N629^2*$F$40^2+1)+($N629*$F$41*$D$41)/($N629^2*$F$41^2+1)+($N629*$F$42*$D$42)/($N629^2*$F$42^2+1))</f>
        <v>0</v>
      </c>
      <c r="W629" s="115">
        <f t="shared" ref="W629:W692" si="267">SQRT(U629^2+V629^2)</f>
        <v>1</v>
      </c>
      <c r="X629" s="115">
        <f t="shared" ref="X629:X692" si="268">IF(OR($E$28="",$E$28=0),1,$E$28+($N629^2*$F$29^2*$E$29)/($N629^2*$F$29^2+1)+($N629^2*$F$30^2*$E$30)/($N629^2*$F$30^2+1)+($N629^2*$F$31^2*$E$31)/($N629^2*$F$31^2+1)+($N629^2*$F$32^2*$E$32)/($N629^2*$F$32^2+1)+($N629^2*$F$33^2*$E$33)/($N629^2*$F$33^2+1)+($N629^2*$F$34^2*$E$34)/($N629^2*$F$34^2+1)+($N629^2*$F$35^2*$E$35)/($N629^2*$F$35^2+1)+($N629^2*$F$36^2*$E$36)/($N629^2*$F$36^2+1)+($N629^2*$F$37^2*$E$37)/($N629^2*$F$37^2+1)+($N629^2*$F$38^2*$E$38)/($N629^2*$F$38^2+1)+($N629^2*$F$39^2*$E$39)/($N629^2*$F$39^2+1)+($N629^2*$F$40^2*$E$40)/($N629^2*$F$40^2+1)+($N629^2*$F$41^2*$E$41)/($N629^2*$F$41^2+1)+($N629^2*$F$42^2*$E$42)/($N629^2*$F$42^2+1))</f>
        <v>1</v>
      </c>
      <c r="Y629" s="115">
        <f t="shared" ref="Y629:Y692" si="269">IF(OR($E$28="",$E$28=0),0,($N629*$F$29*$E$29)/($N629^2*$F$29^2+1)+($N629*$F$30*$E$30)/($N629^2*$F$30^2+1)+($N629*$F$31*$E$31)/($N629^2*$F$31^2+1)+($N629*$F$32*$E$32)/($N629^2*$F$32^2+1)+($N629*$F$33*$E$33)/($N629^2*$F$33^2+1)+($N629*$F$34*$E$34)/($N629^2*$F$34^2+1)+($N629*$F$35*$E$35)/($N629^2*$F$35^2+1)+($N629*$F$36*$E$36)/($N629^2*$F$36^2+1)+($N629*$F$37*$E$37)/($N629^2*$F$37^2+1)+($N629*$F$38*$E$38)/($N629^2*$F$38^2+1)+($N629*$F$39*$E$39)/($N629^2*$F$39^2+1)+($N629*$F$40*$E$40)/($N629^2*$F$40^2+1)+($N629*$F$41*$E$41)/($N629^2*$F$41^2+1)+($N629*$F$42*$E$42)/($N629^2*$F$42^2+1))</f>
        <v>0</v>
      </c>
      <c r="Z629" s="115">
        <f t="shared" ref="Z629:Z692" si="270">SQRT(X629^2+Y629^2)</f>
        <v>1</v>
      </c>
      <c r="AA629" s="115">
        <f t="shared" si="247"/>
        <v>2.2628111447874134E-5</v>
      </c>
      <c r="AB629" s="115">
        <f t="shared" ref="AB629:AB692" si="271">(LOG10(P629)-LOG10(W629))^2</f>
        <v>0</v>
      </c>
      <c r="AC629" s="115">
        <f t="shared" ref="AC629:AC692" si="272">(LOG10(Q629)-LOG10(Z629))^2</f>
        <v>0</v>
      </c>
    </row>
    <row r="630" spans="2:29" s="105" customFormat="1">
      <c r="B630" s="106">
        <f t="shared" si="248"/>
        <v>4.5599999999999303</v>
      </c>
      <c r="C630" s="115">
        <f t="shared" si="249"/>
        <v>36307.80547700436</v>
      </c>
      <c r="D630" s="115">
        <f t="shared" si="250"/>
        <v>2570.8452478440363</v>
      </c>
      <c r="E630" s="115">
        <f t="shared" si="251"/>
        <v>1</v>
      </c>
      <c r="F630" s="115">
        <f t="shared" si="252"/>
        <v>1</v>
      </c>
      <c r="G630" s="115">
        <f t="shared" si="253"/>
        <v>2549.9989778628969</v>
      </c>
      <c r="H630" s="115">
        <f t="shared" si="254"/>
        <v>1</v>
      </c>
      <c r="I630" s="115">
        <f t="shared" si="255"/>
        <v>1</v>
      </c>
      <c r="J630" s="115">
        <f t="shared" si="256"/>
        <v>1.2502791770257873E-5</v>
      </c>
      <c r="K630" s="115">
        <f t="shared" si="257"/>
        <v>0</v>
      </c>
      <c r="L630" s="115">
        <f t="shared" si="258"/>
        <v>0</v>
      </c>
      <c r="M630" s="111"/>
      <c r="N630" s="123">
        <f t="shared" si="246"/>
        <v>228128.6699090483</v>
      </c>
      <c r="O630" s="115">
        <f t="shared" si="259"/>
        <v>2815924.5880326065</v>
      </c>
      <c r="P630" s="115">
        <f t="shared" si="260"/>
        <v>1</v>
      </c>
      <c r="Q630" s="115">
        <f t="shared" si="261"/>
        <v>1</v>
      </c>
      <c r="R630" s="115">
        <f t="shared" si="262"/>
        <v>2769285.0228281207</v>
      </c>
      <c r="S630" s="115">
        <f t="shared" si="263"/>
        <v>290825.71952098852</v>
      </c>
      <c r="T630" s="115">
        <f t="shared" si="264"/>
        <v>2784514.1653069472</v>
      </c>
      <c r="U630" s="115">
        <f t="shared" si="265"/>
        <v>1</v>
      </c>
      <c r="V630" s="115">
        <f t="shared" si="266"/>
        <v>0</v>
      </c>
      <c r="W630" s="115">
        <f t="shared" si="267"/>
        <v>1</v>
      </c>
      <c r="X630" s="115">
        <f t="shared" si="268"/>
        <v>1</v>
      </c>
      <c r="Y630" s="115">
        <f t="shared" si="269"/>
        <v>0</v>
      </c>
      <c r="Z630" s="115">
        <f t="shared" si="270"/>
        <v>1</v>
      </c>
      <c r="AA630" s="115">
        <f t="shared" si="247"/>
        <v>2.373237377629319E-5</v>
      </c>
      <c r="AB630" s="115">
        <f t="shared" si="271"/>
        <v>0</v>
      </c>
      <c r="AC630" s="115">
        <f t="shared" si="272"/>
        <v>0</v>
      </c>
    </row>
    <row r="631" spans="2:29" s="105" customFormat="1">
      <c r="B631" s="106">
        <f t="shared" si="248"/>
        <v>4.5799999999999299</v>
      </c>
      <c r="C631" s="115">
        <f t="shared" si="249"/>
        <v>38018.939632050002</v>
      </c>
      <c r="D631" s="115">
        <f t="shared" si="250"/>
        <v>2553.7215809145832</v>
      </c>
      <c r="E631" s="115">
        <f t="shared" si="251"/>
        <v>1</v>
      </c>
      <c r="F631" s="115">
        <f t="shared" si="252"/>
        <v>1</v>
      </c>
      <c r="G631" s="115">
        <f t="shared" si="253"/>
        <v>2535.0431896168498</v>
      </c>
      <c r="H631" s="115">
        <f t="shared" si="254"/>
        <v>1</v>
      </c>
      <c r="I631" s="115">
        <f t="shared" si="255"/>
        <v>1</v>
      </c>
      <c r="J631" s="115">
        <f t="shared" si="256"/>
        <v>1.0164515942117122E-5</v>
      </c>
      <c r="K631" s="115">
        <f t="shared" si="257"/>
        <v>0</v>
      </c>
      <c r="L631" s="115">
        <f t="shared" si="258"/>
        <v>0</v>
      </c>
      <c r="M631" s="111"/>
      <c r="N631" s="123">
        <f t="shared" si="246"/>
        <v>238880.04289064422</v>
      </c>
      <c r="O631" s="115">
        <f t="shared" si="259"/>
        <v>2824173.3686017655</v>
      </c>
      <c r="P631" s="115">
        <f t="shared" si="260"/>
        <v>1</v>
      </c>
      <c r="Q631" s="115">
        <f t="shared" si="261"/>
        <v>1</v>
      </c>
      <c r="R631" s="115">
        <f t="shared" si="262"/>
        <v>2776964.0476166713</v>
      </c>
      <c r="S631" s="115">
        <f t="shared" si="263"/>
        <v>287019.19308558461</v>
      </c>
      <c r="T631" s="115">
        <f t="shared" si="264"/>
        <v>2791757.3925674604</v>
      </c>
      <c r="U631" s="115">
        <f t="shared" si="265"/>
        <v>1</v>
      </c>
      <c r="V631" s="115">
        <f t="shared" si="266"/>
        <v>0</v>
      </c>
      <c r="W631" s="115">
        <f t="shared" si="267"/>
        <v>1</v>
      </c>
      <c r="X631" s="115">
        <f t="shared" si="268"/>
        <v>1</v>
      </c>
      <c r="Y631" s="115">
        <f t="shared" si="269"/>
        <v>0</v>
      </c>
      <c r="Z631" s="115">
        <f t="shared" si="270"/>
        <v>1</v>
      </c>
      <c r="AA631" s="115">
        <f t="shared" si="247"/>
        <v>2.5136972860517878E-5</v>
      </c>
      <c r="AB631" s="115">
        <f t="shared" si="271"/>
        <v>0</v>
      </c>
      <c r="AC631" s="115">
        <f t="shared" si="272"/>
        <v>0</v>
      </c>
    </row>
    <row r="632" spans="2:29" s="105" customFormat="1">
      <c r="B632" s="106">
        <f t="shared" si="248"/>
        <v>4.5999999999999295</v>
      </c>
      <c r="C632" s="115">
        <f t="shared" si="249"/>
        <v>39810.71705534331</v>
      </c>
      <c r="D632" s="115">
        <f t="shared" si="250"/>
        <v>2536.8681082309108</v>
      </c>
      <c r="E632" s="115">
        <f t="shared" si="251"/>
        <v>1</v>
      </c>
      <c r="F632" s="115">
        <f t="shared" si="252"/>
        <v>1</v>
      </c>
      <c r="G632" s="115">
        <f t="shared" si="253"/>
        <v>2520.5993972159054</v>
      </c>
      <c r="H632" s="115">
        <f t="shared" si="254"/>
        <v>1</v>
      </c>
      <c r="I632" s="115">
        <f t="shared" si="255"/>
        <v>1</v>
      </c>
      <c r="J632" s="115">
        <f t="shared" si="256"/>
        <v>7.8067756205523489E-6</v>
      </c>
      <c r="K632" s="115">
        <f t="shared" si="257"/>
        <v>0</v>
      </c>
      <c r="L632" s="115">
        <f t="shared" si="258"/>
        <v>0</v>
      </c>
      <c r="M632" s="111"/>
      <c r="N632" s="123">
        <f t="shared" si="246"/>
        <v>250138.11247041685</v>
      </c>
      <c r="O632" s="115">
        <f t="shared" si="259"/>
        <v>2832361.2479741843</v>
      </c>
      <c r="P632" s="115">
        <f t="shared" si="260"/>
        <v>1</v>
      </c>
      <c r="Q632" s="115">
        <f t="shared" si="261"/>
        <v>1</v>
      </c>
      <c r="R632" s="115">
        <f t="shared" si="262"/>
        <v>2784400.1301930044</v>
      </c>
      <c r="S632" s="115">
        <f t="shared" si="263"/>
        <v>283372.14211202133</v>
      </c>
      <c r="T632" s="115">
        <f t="shared" si="264"/>
        <v>2798782.5667500459</v>
      </c>
      <c r="U632" s="115">
        <f t="shared" si="265"/>
        <v>1</v>
      </c>
      <c r="V632" s="115">
        <f t="shared" si="266"/>
        <v>0</v>
      </c>
      <c r="W632" s="115">
        <f t="shared" si="267"/>
        <v>1</v>
      </c>
      <c r="X632" s="115">
        <f t="shared" si="268"/>
        <v>1</v>
      </c>
      <c r="Y632" s="115">
        <f t="shared" si="269"/>
        <v>0</v>
      </c>
      <c r="Z632" s="115">
        <f t="shared" si="270"/>
        <v>1</v>
      </c>
      <c r="AA632" s="115">
        <f t="shared" si="247"/>
        <v>2.6827051454175202E-5</v>
      </c>
      <c r="AB632" s="115">
        <f t="shared" si="271"/>
        <v>0</v>
      </c>
      <c r="AC632" s="115">
        <f t="shared" si="272"/>
        <v>0</v>
      </c>
    </row>
    <row r="633" spans="2:29" s="105" customFormat="1">
      <c r="B633" s="106">
        <f t="shared" si="248"/>
        <v>4.6199999999999291</v>
      </c>
      <c r="C633" s="115">
        <f t="shared" si="249"/>
        <v>41686.938347026742</v>
      </c>
      <c r="D633" s="115">
        <f t="shared" si="250"/>
        <v>2520.2798558596628</v>
      </c>
      <c r="E633" s="115">
        <f t="shared" si="251"/>
        <v>1</v>
      </c>
      <c r="F633" s="115">
        <f t="shared" si="252"/>
        <v>1</v>
      </c>
      <c r="G633" s="115">
        <f t="shared" si="253"/>
        <v>2506.6138836546938</v>
      </c>
      <c r="H633" s="115">
        <f t="shared" si="254"/>
        <v>1</v>
      </c>
      <c r="I633" s="115">
        <f t="shared" si="255"/>
        <v>1</v>
      </c>
      <c r="J633" s="115">
        <f t="shared" si="256"/>
        <v>5.5758670482761304E-6</v>
      </c>
      <c r="K633" s="115">
        <f t="shared" si="257"/>
        <v>0</v>
      </c>
      <c r="L633" s="115">
        <f t="shared" si="258"/>
        <v>0</v>
      </c>
      <c r="M633" s="111"/>
      <c r="N633" s="123">
        <f t="shared" si="246"/>
        <v>261926.7585233397</v>
      </c>
      <c r="O633" s="115">
        <f t="shared" si="259"/>
        <v>2840488.3671515337</v>
      </c>
      <c r="P633" s="115">
        <f t="shared" si="260"/>
        <v>1</v>
      </c>
      <c r="Q633" s="115">
        <f t="shared" si="261"/>
        <v>1</v>
      </c>
      <c r="R633" s="115">
        <f t="shared" si="262"/>
        <v>2791616.6796692456</v>
      </c>
      <c r="S633" s="115">
        <f t="shared" si="263"/>
        <v>279903.20980685914</v>
      </c>
      <c r="T633" s="115">
        <f t="shared" si="264"/>
        <v>2805613.9244499994</v>
      </c>
      <c r="U633" s="115">
        <f t="shared" si="265"/>
        <v>1</v>
      </c>
      <c r="V633" s="115">
        <f t="shared" si="266"/>
        <v>0</v>
      </c>
      <c r="W633" s="115">
        <f t="shared" si="267"/>
        <v>1</v>
      </c>
      <c r="X633" s="115">
        <f t="shared" si="268"/>
        <v>1</v>
      </c>
      <c r="Y633" s="115">
        <f t="shared" si="269"/>
        <v>0</v>
      </c>
      <c r="Z633" s="115">
        <f t="shared" si="270"/>
        <v>1</v>
      </c>
      <c r="AA633" s="115">
        <f t="shared" si="247"/>
        <v>2.8784370001817468E-5</v>
      </c>
      <c r="AB633" s="115">
        <f t="shared" si="271"/>
        <v>0</v>
      </c>
      <c r="AC633" s="115">
        <f t="shared" si="272"/>
        <v>0</v>
      </c>
    </row>
    <row r="634" spans="2:29" s="105" customFormat="1">
      <c r="B634" s="106">
        <f t="shared" si="248"/>
        <v>4.6399999999999286</v>
      </c>
      <c r="C634" s="115">
        <f t="shared" si="249"/>
        <v>43651.583224009468</v>
      </c>
      <c r="D634" s="115">
        <f t="shared" si="250"/>
        <v>2503.9519551668996</v>
      </c>
      <c r="E634" s="115">
        <f t="shared" si="251"/>
        <v>1</v>
      </c>
      <c r="F634" s="115">
        <f t="shared" si="252"/>
        <v>1</v>
      </c>
      <c r="G634" s="115">
        <f t="shared" si="253"/>
        <v>2493.0310050779808</v>
      </c>
      <c r="H634" s="115">
        <f t="shared" si="254"/>
        <v>1</v>
      </c>
      <c r="I634" s="115">
        <f t="shared" si="255"/>
        <v>1</v>
      </c>
      <c r="J634" s="115">
        <f t="shared" si="256"/>
        <v>3.6035877709870627E-6</v>
      </c>
      <c r="K634" s="115">
        <f t="shared" si="257"/>
        <v>0</v>
      </c>
      <c r="L634" s="115">
        <f t="shared" si="258"/>
        <v>0</v>
      </c>
      <c r="M634" s="111"/>
      <c r="N634" s="123">
        <f t="shared" si="246"/>
        <v>274270.98634822317</v>
      </c>
      <c r="O634" s="115">
        <f t="shared" si="259"/>
        <v>2848554.8736484097</v>
      </c>
      <c r="P634" s="115">
        <f t="shared" si="260"/>
        <v>1</v>
      </c>
      <c r="Q634" s="115">
        <f t="shared" si="261"/>
        <v>1</v>
      </c>
      <c r="R634" s="115">
        <f t="shared" si="262"/>
        <v>2798638.7562611019</v>
      </c>
      <c r="S634" s="115">
        <f t="shared" si="263"/>
        <v>276627.94786650612</v>
      </c>
      <c r="T634" s="115">
        <f t="shared" si="264"/>
        <v>2812276.9973079683</v>
      </c>
      <c r="U634" s="115">
        <f t="shared" si="265"/>
        <v>1</v>
      </c>
      <c r="V634" s="115">
        <f t="shared" si="266"/>
        <v>0</v>
      </c>
      <c r="W634" s="115">
        <f t="shared" si="267"/>
        <v>1</v>
      </c>
      <c r="X634" s="115">
        <f t="shared" si="268"/>
        <v>1</v>
      </c>
      <c r="Y634" s="115">
        <f t="shared" si="269"/>
        <v>0</v>
      </c>
      <c r="Z634" s="115">
        <f t="shared" si="270"/>
        <v>1</v>
      </c>
      <c r="AA634" s="115">
        <f t="shared" si="247"/>
        <v>3.0985870720676328E-5</v>
      </c>
      <c r="AB634" s="115">
        <f t="shared" si="271"/>
        <v>0</v>
      </c>
      <c r="AC634" s="115">
        <f t="shared" si="272"/>
        <v>0</v>
      </c>
    </row>
    <row r="635" spans="2:29" s="105" customFormat="1">
      <c r="B635" s="106">
        <f t="shared" si="248"/>
        <v>4.6599999999999282</v>
      </c>
      <c r="C635" s="115">
        <f t="shared" si="249"/>
        <v>45708.818961480029</v>
      </c>
      <c r="D635" s="115">
        <f t="shared" si="250"/>
        <v>2487.879640339142</v>
      </c>
      <c r="E635" s="115">
        <f t="shared" si="251"/>
        <v>1</v>
      </c>
      <c r="F635" s="115">
        <f t="shared" si="252"/>
        <v>1</v>
      </c>
      <c r="G635" s="115">
        <f t="shared" si="253"/>
        <v>2479.7942504191483</v>
      </c>
      <c r="H635" s="115">
        <f t="shared" si="254"/>
        <v>1</v>
      </c>
      <c r="I635" s="115">
        <f t="shared" si="255"/>
        <v>1</v>
      </c>
      <c r="J635" s="115">
        <f t="shared" si="256"/>
        <v>1.9985966805116003E-6</v>
      </c>
      <c r="K635" s="115">
        <f t="shared" si="257"/>
        <v>0</v>
      </c>
      <c r="L635" s="115">
        <f t="shared" si="258"/>
        <v>0</v>
      </c>
      <c r="M635" s="111"/>
      <c r="N635" s="123">
        <f t="shared" si="246"/>
        <v>287196.97970730299</v>
      </c>
      <c r="O635" s="115">
        <f t="shared" si="259"/>
        <v>2856560.9213366434</v>
      </c>
      <c r="P635" s="115">
        <f t="shared" si="260"/>
        <v>1</v>
      </c>
      <c r="Q635" s="115">
        <f t="shared" si="261"/>
        <v>1</v>
      </c>
      <c r="R635" s="115">
        <f t="shared" si="262"/>
        <v>2805492.7086745533</v>
      </c>
      <c r="S635" s="115">
        <f t="shared" si="263"/>
        <v>273558.74125415011</v>
      </c>
      <c r="T635" s="115">
        <f t="shared" si="264"/>
        <v>2818798.2764544603</v>
      </c>
      <c r="U635" s="115">
        <f t="shared" si="265"/>
        <v>1</v>
      </c>
      <c r="V635" s="115">
        <f t="shared" si="266"/>
        <v>0</v>
      </c>
      <c r="W635" s="115">
        <f t="shared" si="267"/>
        <v>1</v>
      </c>
      <c r="X635" s="115">
        <f t="shared" si="268"/>
        <v>1</v>
      </c>
      <c r="Y635" s="115">
        <f t="shared" si="269"/>
        <v>0</v>
      </c>
      <c r="Z635" s="115">
        <f t="shared" si="270"/>
        <v>1</v>
      </c>
      <c r="AA635" s="115">
        <f t="shared" si="247"/>
        <v>3.3402543205274032E-5</v>
      </c>
      <c r="AB635" s="115">
        <f t="shared" si="271"/>
        <v>0</v>
      </c>
      <c r="AC635" s="115">
        <f t="shared" si="272"/>
        <v>0</v>
      </c>
    </row>
    <row r="636" spans="2:29" s="105" customFormat="1">
      <c r="B636" s="106">
        <f t="shared" si="248"/>
        <v>4.6799999999999278</v>
      </c>
      <c r="C636" s="115">
        <f t="shared" si="249"/>
        <v>47863.009232255914</v>
      </c>
      <c r="D636" s="115">
        <f t="shared" si="250"/>
        <v>2472.0582459671032</v>
      </c>
      <c r="E636" s="115">
        <f t="shared" si="251"/>
        <v>1</v>
      </c>
      <c r="F636" s="115">
        <f t="shared" si="252"/>
        <v>1</v>
      </c>
      <c r="G636" s="115">
        <f t="shared" si="253"/>
        <v>2466.8473037726499</v>
      </c>
      <c r="H636" s="115">
        <f t="shared" si="254"/>
        <v>1</v>
      </c>
      <c r="I636" s="115">
        <f t="shared" si="255"/>
        <v>1</v>
      </c>
      <c r="J636" s="115">
        <f t="shared" si="256"/>
        <v>8.3984667167802572E-7</v>
      </c>
      <c r="K636" s="115">
        <f t="shared" si="257"/>
        <v>0</v>
      </c>
      <c r="L636" s="115">
        <f t="shared" si="258"/>
        <v>0</v>
      </c>
      <c r="M636" s="111"/>
      <c r="N636" s="123">
        <f t="shared" si="246"/>
        <v>300732.15636551124</v>
      </c>
      <c r="O636" s="115">
        <f t="shared" si="259"/>
        <v>2864506.6702910136</v>
      </c>
      <c r="P636" s="115">
        <f t="shared" si="260"/>
        <v>1</v>
      </c>
      <c r="Q636" s="115">
        <f t="shared" si="261"/>
        <v>1</v>
      </c>
      <c r="R636" s="115">
        <f t="shared" si="262"/>
        <v>2812205.8260405771</v>
      </c>
      <c r="S636" s="115">
        <f t="shared" si="263"/>
        <v>270704.76533822151</v>
      </c>
      <c r="T636" s="115">
        <f t="shared" si="264"/>
        <v>2825204.891329722</v>
      </c>
      <c r="U636" s="115">
        <f t="shared" si="265"/>
        <v>1</v>
      </c>
      <c r="V636" s="115">
        <f t="shared" si="266"/>
        <v>0</v>
      </c>
      <c r="W636" s="115">
        <f t="shared" si="267"/>
        <v>1</v>
      </c>
      <c r="X636" s="115">
        <f t="shared" si="268"/>
        <v>1</v>
      </c>
      <c r="Y636" s="115">
        <f t="shared" si="269"/>
        <v>0</v>
      </c>
      <c r="Z636" s="115">
        <f t="shared" si="270"/>
        <v>1</v>
      </c>
      <c r="AA636" s="115">
        <f t="shared" si="247"/>
        <v>3.5998660850512581E-5</v>
      </c>
      <c r="AB636" s="115">
        <f t="shared" si="271"/>
        <v>0</v>
      </c>
      <c r="AC636" s="115">
        <f t="shared" si="272"/>
        <v>0</v>
      </c>
    </row>
    <row r="637" spans="2:29" s="105" customFormat="1">
      <c r="B637" s="106">
        <f t="shared" si="248"/>
        <v>4.6999999999999273</v>
      </c>
      <c r="C637" s="115">
        <f t="shared" si="249"/>
        <v>50118.723362718927</v>
      </c>
      <c r="D637" s="115">
        <f t="shared" si="250"/>
        <v>2456.4832046904744</v>
      </c>
      <c r="E637" s="115">
        <f t="shared" si="251"/>
        <v>1</v>
      </c>
      <c r="F637" s="115">
        <f t="shared" si="252"/>
        <v>1</v>
      </c>
      <c r="G637" s="115">
        <f t="shared" si="253"/>
        <v>2454.1350788090685</v>
      </c>
      <c r="H637" s="115">
        <f t="shared" si="254"/>
        <v>1</v>
      </c>
      <c r="I637" s="115">
        <f t="shared" si="255"/>
        <v>1</v>
      </c>
      <c r="J637" s="115">
        <f t="shared" si="256"/>
        <v>1.7250396350789614E-7</v>
      </c>
      <c r="K637" s="115">
        <f t="shared" si="257"/>
        <v>0</v>
      </c>
      <c r="L637" s="115">
        <f t="shared" si="258"/>
        <v>0</v>
      </c>
      <c r="M637" s="111"/>
      <c r="N637" s="123">
        <f t="shared" si="246"/>
        <v>314905.2262472338</v>
      </c>
      <c r="O637" s="115">
        <f t="shared" si="259"/>
        <v>2872392.2866363307</v>
      </c>
      <c r="P637" s="115">
        <f t="shared" si="260"/>
        <v>1</v>
      </c>
      <c r="Q637" s="115">
        <f t="shared" si="261"/>
        <v>1</v>
      </c>
      <c r="R637" s="115">
        <f t="shared" si="262"/>
        <v>2818806.0043564872</v>
      </c>
      <c r="S637" s="115">
        <f t="shared" si="263"/>
        <v>268071.96954664134</v>
      </c>
      <c r="T637" s="115">
        <f t="shared" si="264"/>
        <v>2831524.3016885445</v>
      </c>
      <c r="U637" s="115">
        <f t="shared" si="265"/>
        <v>1</v>
      </c>
      <c r="V637" s="115">
        <f t="shared" si="266"/>
        <v>0</v>
      </c>
      <c r="W637" s="115">
        <f t="shared" si="267"/>
        <v>1</v>
      </c>
      <c r="X637" s="115">
        <f t="shared" si="268"/>
        <v>1</v>
      </c>
      <c r="Y637" s="115">
        <f t="shared" si="269"/>
        <v>0</v>
      </c>
      <c r="Z637" s="115">
        <f t="shared" si="270"/>
        <v>1</v>
      </c>
      <c r="AA637" s="115">
        <f t="shared" si="247"/>
        <v>3.8731435641625E-5</v>
      </c>
      <c r="AB637" s="115">
        <f t="shared" si="271"/>
        <v>0</v>
      </c>
      <c r="AC637" s="115">
        <f t="shared" si="272"/>
        <v>0</v>
      </c>
    </row>
    <row r="638" spans="2:29" s="105" customFormat="1">
      <c r="B638" s="106">
        <f t="shared" si="248"/>
        <v>4.7199999999999269</v>
      </c>
      <c r="C638" s="115">
        <f t="shared" si="249"/>
        <v>52480.746024968459</v>
      </c>
      <c r="D638" s="115">
        <f t="shared" si="250"/>
        <v>2441.1500449021864</v>
      </c>
      <c r="E638" s="115">
        <f t="shared" si="251"/>
        <v>1</v>
      </c>
      <c r="F638" s="115">
        <f t="shared" si="252"/>
        <v>1</v>
      </c>
      <c r="G638" s="115">
        <f t="shared" si="253"/>
        <v>2441.6046952705951</v>
      </c>
      <c r="H638" s="115">
        <f t="shared" si="254"/>
        <v>1</v>
      </c>
      <c r="I638" s="115">
        <f t="shared" si="255"/>
        <v>1</v>
      </c>
      <c r="J638" s="115">
        <f t="shared" si="256"/>
        <v>6.5411467184960804E-9</v>
      </c>
      <c r="K638" s="115">
        <f t="shared" si="257"/>
        <v>0</v>
      </c>
      <c r="L638" s="115">
        <f t="shared" si="258"/>
        <v>0</v>
      </c>
      <c r="M638" s="111"/>
      <c r="N638" s="123">
        <f t="shared" si="246"/>
        <v>329746.25233390532</v>
      </c>
      <c r="O638" s="115">
        <f t="shared" si="259"/>
        <v>2880217.9423959749</v>
      </c>
      <c r="P638" s="115">
        <f t="shared" si="260"/>
        <v>1</v>
      </c>
      <c r="Q638" s="115">
        <f t="shared" si="261"/>
        <v>1</v>
      </c>
      <c r="R638" s="115">
        <f t="shared" si="262"/>
        <v>2825321.4261092674</v>
      </c>
      <c r="S638" s="115">
        <f t="shared" si="263"/>
        <v>265663.08275045088</v>
      </c>
      <c r="T638" s="115">
        <f t="shared" si="264"/>
        <v>2837784.000654133</v>
      </c>
      <c r="U638" s="115">
        <f t="shared" si="265"/>
        <v>1</v>
      </c>
      <c r="V638" s="115">
        <f t="shared" si="266"/>
        <v>0</v>
      </c>
      <c r="W638" s="115">
        <f t="shared" si="267"/>
        <v>1</v>
      </c>
      <c r="X638" s="115">
        <f t="shared" si="268"/>
        <v>1</v>
      </c>
      <c r="Y638" s="115">
        <f t="shared" si="269"/>
        <v>0</v>
      </c>
      <c r="Z638" s="115">
        <f t="shared" si="270"/>
        <v>1</v>
      </c>
      <c r="AA638" s="115">
        <f t="shared" si="247"/>
        <v>4.1551118026346328E-5</v>
      </c>
      <c r="AB638" s="115">
        <f t="shared" si="271"/>
        <v>0</v>
      </c>
      <c r="AC638" s="115">
        <f t="shared" si="272"/>
        <v>0</v>
      </c>
    </row>
    <row r="639" spans="2:29" s="105" customFormat="1">
      <c r="B639" s="106">
        <f t="shared" si="248"/>
        <v>4.7399999999999265</v>
      </c>
      <c r="C639" s="115">
        <f t="shared" si="249"/>
        <v>54954.087385753228</v>
      </c>
      <c r="D639" s="115">
        <f t="shared" si="250"/>
        <v>2426.0543885104898</v>
      </c>
      <c r="E639" s="115">
        <f t="shared" si="251"/>
        <v>1</v>
      </c>
      <c r="F639" s="115">
        <f t="shared" si="252"/>
        <v>1</v>
      </c>
      <c r="G639" s="115">
        <f t="shared" si="253"/>
        <v>2429.2063697612039</v>
      </c>
      <c r="H639" s="115">
        <f t="shared" si="254"/>
        <v>1</v>
      </c>
      <c r="I639" s="115">
        <f t="shared" si="255"/>
        <v>1</v>
      </c>
      <c r="J639" s="115">
        <f t="shared" si="256"/>
        <v>3.1795881401776922E-7</v>
      </c>
      <c r="K639" s="115">
        <f t="shared" si="257"/>
        <v>0</v>
      </c>
      <c r="L639" s="115">
        <f t="shared" si="258"/>
        <v>0</v>
      </c>
      <c r="M639" s="111"/>
      <c r="N639" s="123">
        <f t="shared" si="246"/>
        <v>345286.71443162771</v>
      </c>
      <c r="O639" s="115">
        <f t="shared" si="259"/>
        <v>2887983.8153419206</v>
      </c>
      <c r="P639" s="115">
        <f t="shared" si="260"/>
        <v>1</v>
      </c>
      <c r="Q639" s="115">
        <f t="shared" si="261"/>
        <v>1</v>
      </c>
      <c r="R639" s="115">
        <f t="shared" si="262"/>
        <v>2831780.2508311016</v>
      </c>
      <c r="S639" s="115">
        <f t="shared" si="263"/>
        <v>263477.63684311445</v>
      </c>
      <c r="T639" s="115">
        <f t="shared" si="264"/>
        <v>2844011.22608781</v>
      </c>
      <c r="U639" s="115">
        <f t="shared" si="265"/>
        <v>1</v>
      </c>
      <c r="V639" s="115">
        <f t="shared" si="266"/>
        <v>0</v>
      </c>
      <c r="W639" s="115">
        <f t="shared" si="267"/>
        <v>1</v>
      </c>
      <c r="X639" s="115">
        <f t="shared" si="268"/>
        <v>1</v>
      </c>
      <c r="Y639" s="115">
        <f t="shared" si="269"/>
        <v>0</v>
      </c>
      <c r="Z639" s="115">
        <f t="shared" si="270"/>
        <v>1</v>
      </c>
      <c r="AA639" s="115">
        <f t="shared" si="247"/>
        <v>4.4401548825715686E-5</v>
      </c>
      <c r="AB639" s="115">
        <f t="shared" si="271"/>
        <v>0</v>
      </c>
      <c r="AC639" s="115">
        <f t="shared" si="272"/>
        <v>0</v>
      </c>
    </row>
    <row r="640" spans="2:29" s="105" customFormat="1">
      <c r="B640" s="106">
        <f t="shared" si="248"/>
        <v>4.7599999999999261</v>
      </c>
      <c r="C640" s="115">
        <f t="shared" si="249"/>
        <v>57543.993733705924</v>
      </c>
      <c r="D640" s="115">
        <f t="shared" si="250"/>
        <v>2411.1919487574628</v>
      </c>
      <c r="E640" s="115">
        <f t="shared" si="251"/>
        <v>1</v>
      </c>
      <c r="F640" s="115">
        <f t="shared" si="252"/>
        <v>1</v>
      </c>
      <c r="G640" s="115">
        <f t="shared" si="253"/>
        <v>2416.8941966142283</v>
      </c>
      <c r="H640" s="115">
        <f t="shared" si="254"/>
        <v>1</v>
      </c>
      <c r="I640" s="115">
        <f t="shared" si="255"/>
        <v>1</v>
      </c>
      <c r="J640" s="115">
        <f t="shared" si="256"/>
        <v>1.0523765889431782E-6</v>
      </c>
      <c r="K640" s="115">
        <f t="shared" si="257"/>
        <v>0</v>
      </c>
      <c r="L640" s="115">
        <f t="shared" si="258"/>
        <v>0</v>
      </c>
      <c r="M640" s="111"/>
      <c r="N640" s="123">
        <f t="shared" si="246"/>
        <v>361559.57594405522</v>
      </c>
      <c r="O640" s="115">
        <f t="shared" si="259"/>
        <v>2895690.0888462067</v>
      </c>
      <c r="P640" s="115">
        <f t="shared" si="260"/>
        <v>1</v>
      </c>
      <c r="Q640" s="115">
        <f t="shared" si="261"/>
        <v>1</v>
      </c>
      <c r="R640" s="115">
        <f t="shared" si="262"/>
        <v>2838210.3137801769</v>
      </c>
      <c r="S640" s="115">
        <f t="shared" si="263"/>
        <v>261512.00634842145</v>
      </c>
      <c r="T640" s="115">
        <f t="shared" si="264"/>
        <v>2850232.6772936531</v>
      </c>
      <c r="U640" s="115">
        <f t="shared" si="265"/>
        <v>1</v>
      </c>
      <c r="V640" s="115">
        <f t="shared" si="266"/>
        <v>0</v>
      </c>
      <c r="W640" s="115">
        <f t="shared" si="267"/>
        <v>1</v>
      </c>
      <c r="X640" s="115">
        <f t="shared" si="268"/>
        <v>1</v>
      </c>
      <c r="Y640" s="115">
        <f t="shared" si="269"/>
        <v>0</v>
      </c>
      <c r="Z640" s="115">
        <f t="shared" si="270"/>
        <v>1</v>
      </c>
      <c r="AA640" s="115">
        <f t="shared" si="247"/>
        <v>4.72211513611578E-5</v>
      </c>
      <c r="AB640" s="115">
        <f t="shared" si="271"/>
        <v>0</v>
      </c>
      <c r="AC640" s="115">
        <f t="shared" si="272"/>
        <v>0</v>
      </c>
    </row>
    <row r="641" spans="2:29" s="105" customFormat="1">
      <c r="B641" s="106">
        <f t="shared" si="248"/>
        <v>4.7799999999999256</v>
      </c>
      <c r="C641" s="115">
        <f t="shared" si="249"/>
        <v>60255.958607425528</v>
      </c>
      <c r="D641" s="115">
        <f t="shared" si="250"/>
        <v>2396.5585280923046</v>
      </c>
      <c r="E641" s="115">
        <f t="shared" si="251"/>
        <v>1</v>
      </c>
      <c r="F641" s="115">
        <f t="shared" si="252"/>
        <v>1</v>
      </c>
      <c r="G641" s="115">
        <f t="shared" si="253"/>
        <v>2404.6267994222153</v>
      </c>
      <c r="H641" s="115">
        <f t="shared" si="254"/>
        <v>1</v>
      </c>
      <c r="I641" s="115">
        <f t="shared" si="255"/>
        <v>1</v>
      </c>
      <c r="J641" s="115">
        <f t="shared" si="256"/>
        <v>2.1305585849215686E-6</v>
      </c>
      <c r="K641" s="115">
        <f t="shared" si="257"/>
        <v>0</v>
      </c>
      <c r="L641" s="115">
        <f t="shared" si="258"/>
        <v>0</v>
      </c>
      <c r="M641" s="111"/>
      <c r="N641" s="123">
        <f t="shared" si="246"/>
        <v>378599.35379219742</v>
      </c>
      <c r="O641" s="115">
        <f t="shared" si="259"/>
        <v>2903336.9517339589</v>
      </c>
      <c r="P641" s="115">
        <f t="shared" si="260"/>
        <v>1</v>
      </c>
      <c r="Q641" s="115">
        <f t="shared" si="261"/>
        <v>1</v>
      </c>
      <c r="R641" s="115">
        <f t="shared" si="262"/>
        <v>2844638.8297508019</v>
      </c>
      <c r="S641" s="115">
        <f t="shared" si="263"/>
        <v>259759.46329697175</v>
      </c>
      <c r="T641" s="115">
        <f t="shared" si="264"/>
        <v>2856474.2341737202</v>
      </c>
      <c r="U641" s="115">
        <f t="shared" si="265"/>
        <v>1</v>
      </c>
      <c r="V641" s="115">
        <f t="shared" si="266"/>
        <v>0</v>
      </c>
      <c r="W641" s="115">
        <f t="shared" si="267"/>
        <v>1</v>
      </c>
      <c r="X641" s="115">
        <f t="shared" si="268"/>
        <v>1</v>
      </c>
      <c r="Y641" s="115">
        <f t="shared" si="269"/>
        <v>0</v>
      </c>
      <c r="Z641" s="115">
        <f t="shared" si="270"/>
        <v>1</v>
      </c>
      <c r="AA641" s="115">
        <f t="shared" si="247"/>
        <v>4.9944333963375985E-5</v>
      </c>
      <c r="AB641" s="115">
        <f t="shared" si="271"/>
        <v>0</v>
      </c>
      <c r="AC641" s="115">
        <f t="shared" si="272"/>
        <v>0</v>
      </c>
    </row>
    <row r="642" spans="2:29" s="105" customFormat="1">
      <c r="B642" s="106">
        <f t="shared" si="248"/>
        <v>4.7999999999999252</v>
      </c>
      <c r="C642" s="115">
        <f t="shared" si="249"/>
        <v>63095.734448008472</v>
      </c>
      <c r="D642" s="115">
        <f t="shared" si="250"/>
        <v>2382.1500160981168</v>
      </c>
      <c r="E642" s="115">
        <f t="shared" si="251"/>
        <v>1</v>
      </c>
      <c r="F642" s="115">
        <f t="shared" si="252"/>
        <v>1</v>
      </c>
      <c r="G642" s="115">
        <f t="shared" si="253"/>
        <v>2392.3678395920942</v>
      </c>
      <c r="H642" s="115">
        <f t="shared" si="254"/>
        <v>1</v>
      </c>
      <c r="I642" s="115">
        <f t="shared" si="255"/>
        <v>1</v>
      </c>
      <c r="J642" s="115">
        <f t="shared" si="256"/>
        <v>3.4553153444418801E-6</v>
      </c>
      <c r="K642" s="115">
        <f t="shared" si="257"/>
        <v>0</v>
      </c>
      <c r="L642" s="115">
        <f t="shared" si="258"/>
        <v>0</v>
      </c>
      <c r="M642" s="111"/>
      <c r="N642" s="123">
        <f t="shared" si="246"/>
        <v>396442.19162943173</v>
      </c>
      <c r="O642" s="115">
        <f t="shared" si="259"/>
        <v>2910924.5981379389</v>
      </c>
      <c r="P642" s="115">
        <f t="shared" si="260"/>
        <v>1</v>
      </c>
      <c r="Q642" s="115">
        <f t="shared" si="261"/>
        <v>1</v>
      </c>
      <c r="R642" s="115">
        <f t="shared" si="262"/>
        <v>2851092.0991882919</v>
      </c>
      <c r="S642" s="115">
        <f t="shared" si="263"/>
        <v>258210.24798966339</v>
      </c>
      <c r="T642" s="115">
        <f t="shared" si="264"/>
        <v>2862760.6763787968</v>
      </c>
      <c r="U642" s="115">
        <f t="shared" si="265"/>
        <v>1</v>
      </c>
      <c r="V642" s="115">
        <f t="shared" si="266"/>
        <v>0</v>
      </c>
      <c r="W642" s="115">
        <f t="shared" si="267"/>
        <v>1</v>
      </c>
      <c r="X642" s="115">
        <f t="shared" si="268"/>
        <v>1</v>
      </c>
      <c r="Y642" s="115">
        <f t="shared" si="269"/>
        <v>0</v>
      </c>
      <c r="Z642" s="115">
        <f t="shared" si="270"/>
        <v>1</v>
      </c>
      <c r="AA642" s="115">
        <f t="shared" si="247"/>
        <v>5.2503255577921791E-5</v>
      </c>
      <c r="AB642" s="115">
        <f t="shared" si="271"/>
        <v>0</v>
      </c>
      <c r="AC642" s="115">
        <f t="shared" si="272"/>
        <v>0</v>
      </c>
    </row>
    <row r="643" spans="2:29" s="105" customFormat="1">
      <c r="B643" s="106">
        <f t="shared" si="248"/>
        <v>4.8199999999999248</v>
      </c>
      <c r="C643" s="115">
        <f t="shared" si="249"/>
        <v>66069.344800748222</v>
      </c>
      <c r="D643" s="115">
        <f t="shared" si="250"/>
        <v>2367.9623874706449</v>
      </c>
      <c r="E643" s="115">
        <f t="shared" si="251"/>
        <v>1</v>
      </c>
      <c r="F643" s="115">
        <f t="shared" si="252"/>
        <v>1</v>
      </c>
      <c r="G643" s="115">
        <f t="shared" si="253"/>
        <v>2380.086374698501</v>
      </c>
      <c r="H643" s="115">
        <f t="shared" si="254"/>
        <v>1</v>
      </c>
      <c r="I643" s="115">
        <f t="shared" si="255"/>
        <v>1</v>
      </c>
      <c r="J643" s="115">
        <f t="shared" si="256"/>
        <v>4.9191617276389509E-6</v>
      </c>
      <c r="K643" s="115">
        <f t="shared" si="257"/>
        <v>0</v>
      </c>
      <c r="L643" s="115">
        <f t="shared" si="258"/>
        <v>0</v>
      </c>
      <c r="M643" s="111"/>
      <c r="N643" s="123">
        <f t="shared" si="246"/>
        <v>415125.9365070432</v>
      </c>
      <c r="O643" s="115">
        <f t="shared" si="259"/>
        <v>2918453.2273547198</v>
      </c>
      <c r="P643" s="115">
        <f t="shared" si="260"/>
        <v>1</v>
      </c>
      <c r="Q643" s="115">
        <f t="shared" si="261"/>
        <v>1</v>
      </c>
      <c r="R643" s="115">
        <f t="shared" si="262"/>
        <v>2857595.2143022236</v>
      </c>
      <c r="S643" s="115">
        <f t="shared" si="263"/>
        <v>256851.65754988365</v>
      </c>
      <c r="T643" s="115">
        <f t="shared" si="264"/>
        <v>2869115.4007444689</v>
      </c>
      <c r="U643" s="115">
        <f t="shared" si="265"/>
        <v>1</v>
      </c>
      <c r="V643" s="115">
        <f t="shared" si="266"/>
        <v>0</v>
      </c>
      <c r="W643" s="115">
        <f t="shared" si="267"/>
        <v>1</v>
      </c>
      <c r="X643" s="115">
        <f t="shared" si="268"/>
        <v>1</v>
      </c>
      <c r="Y643" s="115">
        <f t="shared" si="269"/>
        <v>0</v>
      </c>
      <c r="Z643" s="115">
        <f t="shared" si="270"/>
        <v>1</v>
      </c>
      <c r="AA643" s="115">
        <f t="shared" si="247"/>
        <v>5.4829890225831338E-5</v>
      </c>
      <c r="AB643" s="115">
        <f t="shared" si="271"/>
        <v>0</v>
      </c>
      <c r="AC643" s="115">
        <f t="shared" si="272"/>
        <v>0</v>
      </c>
    </row>
    <row r="644" spans="2:29" s="105" customFormat="1">
      <c r="B644" s="106">
        <f t="shared" si="248"/>
        <v>4.8399999999999244</v>
      </c>
      <c r="C644" s="115">
        <f t="shared" si="249"/>
        <v>69183.097091881718</v>
      </c>
      <c r="D644" s="115">
        <f t="shared" si="250"/>
        <v>2353.9917000477035</v>
      </c>
      <c r="E644" s="115">
        <f t="shared" si="251"/>
        <v>1</v>
      </c>
      <c r="F644" s="115">
        <f t="shared" si="252"/>
        <v>1</v>
      </c>
      <c r="G644" s="115">
        <f t="shared" si="253"/>
        <v>2367.757066042253</v>
      </c>
      <c r="H644" s="115">
        <f t="shared" si="254"/>
        <v>1</v>
      </c>
      <c r="I644" s="115">
        <f t="shared" si="255"/>
        <v>1</v>
      </c>
      <c r="J644" s="115">
        <f t="shared" si="256"/>
        <v>6.4121083087358642E-6</v>
      </c>
      <c r="K644" s="115">
        <f t="shared" si="257"/>
        <v>0</v>
      </c>
      <c r="L644" s="115">
        <f t="shared" si="258"/>
        <v>0</v>
      </c>
      <c r="M644" s="111"/>
      <c r="N644" s="123">
        <f t="shared" si="246"/>
        <v>434690.21915288997</v>
      </c>
      <c r="O644" s="115">
        <f t="shared" si="259"/>
        <v>2925923.0437023584</v>
      </c>
      <c r="P644" s="115">
        <f t="shared" si="260"/>
        <v>1</v>
      </c>
      <c r="Q644" s="115">
        <f t="shared" si="261"/>
        <v>1</v>
      </c>
      <c r="R644" s="115">
        <f t="shared" si="262"/>
        <v>2864171.7637156453</v>
      </c>
      <c r="S644" s="115">
        <f t="shared" si="263"/>
        <v>255668.15528833796</v>
      </c>
      <c r="T644" s="115">
        <f t="shared" si="264"/>
        <v>2875560.1363377068</v>
      </c>
      <c r="U644" s="115">
        <f t="shared" si="265"/>
        <v>1</v>
      </c>
      <c r="V644" s="115">
        <f t="shared" si="266"/>
        <v>0</v>
      </c>
      <c r="W644" s="115">
        <f t="shared" si="267"/>
        <v>1</v>
      </c>
      <c r="X644" s="115">
        <f t="shared" si="268"/>
        <v>1</v>
      </c>
      <c r="Y644" s="115">
        <f t="shared" si="269"/>
        <v>0</v>
      </c>
      <c r="Z644" s="115">
        <f t="shared" si="270"/>
        <v>1</v>
      </c>
      <c r="AA644" s="115">
        <f t="shared" si="247"/>
        <v>5.6858309776291875E-5</v>
      </c>
      <c r="AB644" s="115">
        <f t="shared" si="271"/>
        <v>0</v>
      </c>
      <c r="AC644" s="115">
        <f t="shared" si="272"/>
        <v>0</v>
      </c>
    </row>
    <row r="645" spans="2:29" s="105" customFormat="1">
      <c r="B645" s="106">
        <f t="shared" si="248"/>
        <v>4.8599999999999239</v>
      </c>
      <c r="C645" s="115">
        <f t="shared" si="249"/>
        <v>72443.596007486383</v>
      </c>
      <c r="D645" s="115">
        <f t="shared" si="250"/>
        <v>2340.2340928879034</v>
      </c>
      <c r="E645" s="115">
        <f t="shared" si="251"/>
        <v>1</v>
      </c>
      <c r="F645" s="115">
        <f t="shared" si="252"/>
        <v>1</v>
      </c>
      <c r="G645" s="115">
        <f t="shared" si="253"/>
        <v>2355.3602412409059</v>
      </c>
      <c r="H645" s="115">
        <f t="shared" si="254"/>
        <v>1</v>
      </c>
      <c r="I645" s="115">
        <f t="shared" si="255"/>
        <v>1</v>
      </c>
      <c r="J645" s="115">
        <f t="shared" si="256"/>
        <v>7.8290161623203283E-6</v>
      </c>
      <c r="K645" s="115">
        <f t="shared" si="257"/>
        <v>0</v>
      </c>
      <c r="L645" s="115">
        <f t="shared" si="258"/>
        <v>0</v>
      </c>
      <c r="M645" s="111"/>
      <c r="N645" s="123">
        <f t="shared" si="246"/>
        <v>455176.53803349216</v>
      </c>
      <c r="O645" s="115">
        <f t="shared" si="259"/>
        <v>2933334.2563797808</v>
      </c>
      <c r="P645" s="115">
        <f t="shared" si="260"/>
        <v>1</v>
      </c>
      <c r="Q645" s="115">
        <f t="shared" si="261"/>
        <v>1</v>
      </c>
      <c r="R645" s="115">
        <f t="shared" si="262"/>
        <v>2870843.5353283891</v>
      </c>
      <c r="S645" s="115">
        <f t="shared" si="263"/>
        <v>254641.5047991483</v>
      </c>
      <c r="T645" s="115">
        <f t="shared" si="264"/>
        <v>2882114.6577301845</v>
      </c>
      <c r="U645" s="115">
        <f t="shared" si="265"/>
        <v>1</v>
      </c>
      <c r="V645" s="115">
        <f t="shared" si="266"/>
        <v>0</v>
      </c>
      <c r="W645" s="115">
        <f t="shared" si="267"/>
        <v>1</v>
      </c>
      <c r="X645" s="115">
        <f t="shared" si="268"/>
        <v>1</v>
      </c>
      <c r="Y645" s="115">
        <f t="shared" si="269"/>
        <v>0</v>
      </c>
      <c r="Z645" s="115">
        <f t="shared" si="270"/>
        <v>1</v>
      </c>
      <c r="AA645" s="115">
        <f t="shared" si="247"/>
        <v>5.8527089319165437E-5</v>
      </c>
      <c r="AB645" s="115">
        <f t="shared" si="271"/>
        <v>0</v>
      </c>
      <c r="AC645" s="115">
        <f t="shared" si="272"/>
        <v>0</v>
      </c>
    </row>
    <row r="646" spans="2:29" s="105" customFormat="1">
      <c r="B646" s="106">
        <f t="shared" si="248"/>
        <v>4.8799999999999235</v>
      </c>
      <c r="C646" s="115">
        <f t="shared" si="249"/>
        <v>75857.757502905137</v>
      </c>
      <c r="D646" s="115">
        <f t="shared" si="250"/>
        <v>2326.6857843973621</v>
      </c>
      <c r="E646" s="115">
        <f t="shared" si="251"/>
        <v>1</v>
      </c>
      <c r="F646" s="115">
        <f t="shared" si="252"/>
        <v>1</v>
      </c>
      <c r="G646" s="115">
        <f t="shared" si="253"/>
        <v>2342.8818234526125</v>
      </c>
      <c r="H646" s="115">
        <f t="shared" si="254"/>
        <v>1</v>
      </c>
      <c r="I646" s="115">
        <f t="shared" si="255"/>
        <v>1</v>
      </c>
      <c r="J646" s="115">
        <f t="shared" si="256"/>
        <v>9.0760398142028134E-6</v>
      </c>
      <c r="K646" s="115">
        <f t="shared" si="257"/>
        <v>0</v>
      </c>
      <c r="L646" s="115">
        <f t="shared" si="258"/>
        <v>0</v>
      </c>
      <c r="M646" s="111"/>
      <c r="N646" s="123">
        <f t="shared" si="246"/>
        <v>476628.34737784555</v>
      </c>
      <c r="O646" s="115">
        <f t="shared" si="259"/>
        <v>2940687.0793277216</v>
      </c>
      <c r="P646" s="115">
        <f t="shared" si="260"/>
        <v>1</v>
      </c>
      <c r="Q646" s="115">
        <f t="shared" si="261"/>
        <v>1</v>
      </c>
      <c r="R646" s="115">
        <f t="shared" si="262"/>
        <v>2877630.2184686549</v>
      </c>
      <c r="S646" s="115">
        <f t="shared" si="263"/>
        <v>253750.93330601981</v>
      </c>
      <c r="T646" s="115">
        <f t="shared" si="264"/>
        <v>2888796.4986128109</v>
      </c>
      <c r="U646" s="115">
        <f t="shared" si="265"/>
        <v>1</v>
      </c>
      <c r="V646" s="115">
        <f t="shared" si="266"/>
        <v>0</v>
      </c>
      <c r="W646" s="115">
        <f t="shared" si="267"/>
        <v>1</v>
      </c>
      <c r="X646" s="115">
        <f t="shared" si="268"/>
        <v>1</v>
      </c>
      <c r="Y646" s="115">
        <f t="shared" si="269"/>
        <v>0</v>
      </c>
      <c r="Z646" s="115">
        <f t="shared" si="270"/>
        <v>1</v>
      </c>
      <c r="AA646" s="115">
        <f t="shared" si="247"/>
        <v>5.9781726197176912E-5</v>
      </c>
      <c r="AB646" s="115">
        <f t="shared" si="271"/>
        <v>0</v>
      </c>
      <c r="AC646" s="115">
        <f t="shared" si="272"/>
        <v>0</v>
      </c>
    </row>
    <row r="647" spans="2:29" s="105" customFormat="1">
      <c r="B647" s="106">
        <f t="shared" si="248"/>
        <v>4.8999999999999231</v>
      </c>
      <c r="C647" s="115">
        <f t="shared" si="249"/>
        <v>79432.823472414137</v>
      </c>
      <c r="D647" s="115">
        <f t="shared" si="250"/>
        <v>2313.3430705032465</v>
      </c>
      <c r="E647" s="115">
        <f t="shared" si="251"/>
        <v>1</v>
      </c>
      <c r="F647" s="115">
        <f t="shared" si="252"/>
        <v>1</v>
      </c>
      <c r="G647" s="115">
        <f t="shared" si="253"/>
        <v>2330.3131435789533</v>
      </c>
      <c r="H647" s="115">
        <f t="shared" si="254"/>
        <v>1</v>
      </c>
      <c r="I647" s="115">
        <f t="shared" si="255"/>
        <v>1</v>
      </c>
      <c r="J647" s="115">
        <f t="shared" si="256"/>
        <v>1.0075805738228519E-5</v>
      </c>
      <c r="K647" s="115">
        <f t="shared" si="257"/>
        <v>0</v>
      </c>
      <c r="L647" s="115">
        <f t="shared" si="258"/>
        <v>0</v>
      </c>
      <c r="M647" s="111"/>
      <c r="N647" s="123">
        <f t="shared" si="246"/>
        <v>499091.14934966224</v>
      </c>
      <c r="O647" s="115">
        <f t="shared" si="259"/>
        <v>2947981.7310913573</v>
      </c>
      <c r="P647" s="115">
        <f t="shared" si="260"/>
        <v>1</v>
      </c>
      <c r="Q647" s="115">
        <f t="shared" si="261"/>
        <v>1</v>
      </c>
      <c r="R647" s="115">
        <f t="shared" si="262"/>
        <v>2884549.1080025663</v>
      </c>
      <c r="S647" s="115">
        <f t="shared" si="263"/>
        <v>252973.32901706226</v>
      </c>
      <c r="T647" s="115">
        <f t="shared" si="264"/>
        <v>2895620.6695063454</v>
      </c>
      <c r="U647" s="115">
        <f t="shared" si="265"/>
        <v>1</v>
      </c>
      <c r="V647" s="115">
        <f t="shared" si="266"/>
        <v>0</v>
      </c>
      <c r="W647" s="115">
        <f t="shared" si="267"/>
        <v>1</v>
      </c>
      <c r="X647" s="115">
        <f t="shared" si="268"/>
        <v>1</v>
      </c>
      <c r="Y647" s="115">
        <f t="shared" si="269"/>
        <v>0</v>
      </c>
      <c r="Z647" s="115">
        <f t="shared" si="270"/>
        <v>1</v>
      </c>
      <c r="AA647" s="115">
        <f t="shared" si="247"/>
        <v>6.0576953617307669E-5</v>
      </c>
      <c r="AB647" s="115">
        <f t="shared" si="271"/>
        <v>0</v>
      </c>
      <c r="AC647" s="115">
        <f t="shared" si="272"/>
        <v>0</v>
      </c>
    </row>
    <row r="648" spans="2:29" s="105" customFormat="1">
      <c r="B648" s="106">
        <f t="shared" si="248"/>
        <v>4.9199999999999227</v>
      </c>
      <c r="C648" s="115">
        <f t="shared" si="249"/>
        <v>83176.377110252404</v>
      </c>
      <c r="D648" s="115">
        <f t="shared" si="250"/>
        <v>2300.2023228727517</v>
      </c>
      <c r="E648" s="115">
        <f t="shared" si="251"/>
        <v>1</v>
      </c>
      <c r="F648" s="115">
        <f t="shared" si="252"/>
        <v>1</v>
      </c>
      <c r="G648" s="115">
        <f t="shared" si="253"/>
        <v>2317.6506552080473</v>
      </c>
      <c r="H648" s="115">
        <f t="shared" si="254"/>
        <v>1</v>
      </c>
      <c r="I648" s="115">
        <f t="shared" si="255"/>
        <v>1</v>
      </c>
      <c r="J648" s="115">
        <f t="shared" si="256"/>
        <v>1.0771108308150403E-5</v>
      </c>
      <c r="K648" s="115">
        <f t="shared" si="257"/>
        <v>0</v>
      </c>
      <c r="L648" s="115">
        <f t="shared" si="258"/>
        <v>0</v>
      </c>
      <c r="M648" s="111"/>
      <c r="N648" s="123">
        <f t="shared" si="246"/>
        <v>522612.59056356637</v>
      </c>
      <c r="O648" s="115">
        <f t="shared" si="259"/>
        <v>2955218.43468463</v>
      </c>
      <c r="P648" s="115">
        <f t="shared" si="260"/>
        <v>1</v>
      </c>
      <c r="Q648" s="115">
        <f t="shared" si="261"/>
        <v>1</v>
      </c>
      <c r="R648" s="115">
        <f t="shared" si="262"/>
        <v>2891614.8147922335</v>
      </c>
      <c r="S648" s="115">
        <f t="shared" si="263"/>
        <v>252283.47706531291</v>
      </c>
      <c r="T648" s="115">
        <f t="shared" si="264"/>
        <v>2902599.3850213098</v>
      </c>
      <c r="U648" s="115">
        <f t="shared" si="265"/>
        <v>1</v>
      </c>
      <c r="V648" s="115">
        <f t="shared" si="266"/>
        <v>0</v>
      </c>
      <c r="W648" s="115">
        <f t="shared" si="267"/>
        <v>1</v>
      </c>
      <c r="X648" s="115">
        <f t="shared" si="268"/>
        <v>1</v>
      </c>
      <c r="Y648" s="115">
        <f t="shared" si="269"/>
        <v>0</v>
      </c>
      <c r="Z648" s="115">
        <f t="shared" si="270"/>
        <v>1</v>
      </c>
      <c r="AA648" s="115">
        <f t="shared" si="247"/>
        <v>6.0878824097614899E-5</v>
      </c>
      <c r="AB648" s="115">
        <f t="shared" si="271"/>
        <v>0</v>
      </c>
      <c r="AC648" s="115">
        <f t="shared" si="272"/>
        <v>0</v>
      </c>
    </row>
    <row r="649" spans="2:29" s="105" customFormat="1">
      <c r="B649" s="106">
        <f t="shared" si="248"/>
        <v>4.9399999999999222</v>
      </c>
      <c r="C649" s="115">
        <f t="shared" si="249"/>
        <v>87096.358995592498</v>
      </c>
      <c r="D649" s="115">
        <f t="shared" si="250"/>
        <v>2287.2599871764864</v>
      </c>
      <c r="E649" s="115">
        <f t="shared" si="251"/>
        <v>1</v>
      </c>
      <c r="F649" s="115">
        <f t="shared" si="252"/>
        <v>1</v>
      </c>
      <c r="G649" s="115">
        <f t="shared" si="253"/>
        <v>2304.8955739631715</v>
      </c>
      <c r="H649" s="115">
        <f t="shared" si="254"/>
        <v>1</v>
      </c>
      <c r="I649" s="115">
        <f t="shared" si="255"/>
        <v>1</v>
      </c>
      <c r="J649" s="115">
        <f t="shared" si="256"/>
        <v>1.112703694231428E-5</v>
      </c>
      <c r="K649" s="115">
        <f t="shared" si="257"/>
        <v>0</v>
      </c>
      <c r="L649" s="115">
        <f t="shared" si="258"/>
        <v>0</v>
      </c>
      <c r="M649" s="111"/>
      <c r="N649" s="123">
        <f t="shared" si="246"/>
        <v>547242.56314994534</v>
      </c>
      <c r="O649" s="115">
        <f t="shared" si="259"/>
        <v>2962397.4174561189</v>
      </c>
      <c r="P649" s="115">
        <f t="shared" si="260"/>
        <v>1</v>
      </c>
      <c r="Q649" s="115">
        <f t="shared" si="261"/>
        <v>1</v>
      </c>
      <c r="R649" s="115">
        <f t="shared" si="262"/>
        <v>2898838.9886440495</v>
      </c>
      <c r="S649" s="115">
        <f t="shared" si="263"/>
        <v>251654.33795875838</v>
      </c>
      <c r="T649" s="115">
        <f t="shared" si="264"/>
        <v>2909741.8077720087</v>
      </c>
      <c r="U649" s="115">
        <f t="shared" si="265"/>
        <v>1</v>
      </c>
      <c r="V649" s="115">
        <f t="shared" si="266"/>
        <v>0</v>
      </c>
      <c r="W649" s="115">
        <f t="shared" si="267"/>
        <v>1</v>
      </c>
      <c r="X649" s="115">
        <f t="shared" si="268"/>
        <v>1</v>
      </c>
      <c r="Y649" s="115">
        <f t="shared" si="269"/>
        <v>0</v>
      </c>
      <c r="Z649" s="115">
        <f t="shared" si="270"/>
        <v>1</v>
      </c>
      <c r="AA649" s="115">
        <f t="shared" si="247"/>
        <v>6.0666438330596807E-5</v>
      </c>
      <c r="AB649" s="115">
        <f t="shared" si="271"/>
        <v>0</v>
      </c>
      <c r="AC649" s="115">
        <f t="shared" si="272"/>
        <v>0</v>
      </c>
    </row>
    <row r="650" spans="2:29" s="105" customFormat="1">
      <c r="B650" s="106">
        <f t="shared" si="248"/>
        <v>4.9599999999999218</v>
      </c>
      <c r="C650" s="115">
        <f t="shared" si="249"/>
        <v>91201.083935574658</v>
      </c>
      <c r="D650" s="115">
        <f t="shared" si="250"/>
        <v>2274.5125813949867</v>
      </c>
      <c r="E650" s="115">
        <f t="shared" si="251"/>
        <v>1</v>
      </c>
      <c r="F650" s="115">
        <f t="shared" si="252"/>
        <v>1</v>
      </c>
      <c r="G650" s="115">
        <f t="shared" si="253"/>
        <v>2292.0534632662379</v>
      </c>
      <c r="H650" s="115">
        <f t="shared" si="254"/>
        <v>1</v>
      </c>
      <c r="I650" s="115">
        <f t="shared" si="255"/>
        <v>1</v>
      </c>
      <c r="J650" s="115">
        <f t="shared" si="256"/>
        <v>1.1131565530093703E-5</v>
      </c>
      <c r="K650" s="115">
        <f t="shared" si="257"/>
        <v>0</v>
      </c>
      <c r="L650" s="115">
        <f t="shared" si="258"/>
        <v>0</v>
      </c>
      <c r="M650" s="111"/>
      <c r="N650" s="123">
        <f t="shared" si="246"/>
        <v>573033.3105828549</v>
      </c>
      <c r="O650" s="115">
        <f t="shared" si="259"/>
        <v>2969518.910956827</v>
      </c>
      <c r="P650" s="115">
        <f t="shared" si="260"/>
        <v>1</v>
      </c>
      <c r="Q650" s="115">
        <f t="shared" si="261"/>
        <v>1</v>
      </c>
      <c r="R650" s="115">
        <f t="shared" si="262"/>
        <v>2906230.0615549958</v>
      </c>
      <c r="S650" s="115">
        <f t="shared" si="263"/>
        <v>251057.37130650994</v>
      </c>
      <c r="T650" s="115">
        <f t="shared" si="264"/>
        <v>2917053.8175311903</v>
      </c>
      <c r="U650" s="115">
        <f t="shared" si="265"/>
        <v>1</v>
      </c>
      <c r="V650" s="115">
        <f t="shared" si="266"/>
        <v>0</v>
      </c>
      <c r="W650" s="115">
        <f t="shared" si="267"/>
        <v>1</v>
      </c>
      <c r="X650" s="115">
        <f t="shared" si="268"/>
        <v>1</v>
      </c>
      <c r="Y650" s="115">
        <f t="shared" si="269"/>
        <v>0</v>
      </c>
      <c r="Z650" s="115">
        <f t="shared" si="270"/>
        <v>1</v>
      </c>
      <c r="AA650" s="115">
        <f t="shared" si="247"/>
        <v>5.9933202781095582E-5</v>
      </c>
      <c r="AB650" s="115">
        <f t="shared" si="271"/>
        <v>0</v>
      </c>
      <c r="AC650" s="115">
        <f t="shared" si="272"/>
        <v>0</v>
      </c>
    </row>
    <row r="651" spans="2:29" s="105" customFormat="1">
      <c r="B651" s="106">
        <f t="shared" si="248"/>
        <v>4.9799999999999214</v>
      </c>
      <c r="C651" s="115">
        <f t="shared" si="249"/>
        <v>95499.258602126327</v>
      </c>
      <c r="D651" s="115">
        <f t="shared" si="250"/>
        <v>2261.956694167307</v>
      </c>
      <c r="E651" s="115">
        <f t="shared" si="251"/>
        <v>1</v>
      </c>
      <c r="F651" s="115">
        <f t="shared" si="252"/>
        <v>1</v>
      </c>
      <c r="G651" s="115">
        <f t="shared" si="253"/>
        <v>2279.1337874010756</v>
      </c>
      <c r="H651" s="115">
        <f t="shared" si="254"/>
        <v>1</v>
      </c>
      <c r="I651" s="115">
        <f t="shared" si="255"/>
        <v>1</v>
      </c>
      <c r="J651" s="115">
        <f t="shared" si="256"/>
        <v>1.0794730188167055E-5</v>
      </c>
      <c r="K651" s="115">
        <f t="shared" si="257"/>
        <v>0</v>
      </c>
      <c r="L651" s="115">
        <f t="shared" si="258"/>
        <v>0</v>
      </c>
      <c r="M651" s="111"/>
      <c r="N651" s="123">
        <f t="shared" si="246"/>
        <v>600039.53849542385</v>
      </c>
      <c r="O651" s="115">
        <f t="shared" si="259"/>
        <v>2976583.1508094426</v>
      </c>
      <c r="P651" s="115">
        <f t="shared" si="260"/>
        <v>1</v>
      </c>
      <c r="Q651" s="115">
        <f t="shared" si="261"/>
        <v>1</v>
      </c>
      <c r="R651" s="115">
        <f t="shared" si="262"/>
        <v>2913793.020511271</v>
      </c>
      <c r="S651" s="115">
        <f t="shared" si="263"/>
        <v>250462.90592144016</v>
      </c>
      <c r="T651" s="115">
        <f t="shared" si="264"/>
        <v>2924537.8153860155</v>
      </c>
      <c r="U651" s="115">
        <f t="shared" si="265"/>
        <v>1</v>
      </c>
      <c r="V651" s="115">
        <f t="shared" si="266"/>
        <v>0</v>
      </c>
      <c r="W651" s="115">
        <f t="shared" si="267"/>
        <v>1</v>
      </c>
      <c r="X651" s="115">
        <f t="shared" si="268"/>
        <v>1</v>
      </c>
      <c r="Y651" s="115">
        <f t="shared" si="269"/>
        <v>0</v>
      </c>
      <c r="Z651" s="115">
        <f t="shared" si="270"/>
        <v>1</v>
      </c>
      <c r="AA651" s="115">
        <f t="shared" si="247"/>
        <v>5.8687515569077599E-5</v>
      </c>
      <c r="AB651" s="115">
        <f t="shared" si="271"/>
        <v>0</v>
      </c>
      <c r="AC651" s="115">
        <f t="shared" si="272"/>
        <v>0</v>
      </c>
    </row>
    <row r="652" spans="2:29" s="105" customFormat="1">
      <c r="B652" s="106">
        <f t="shared" si="248"/>
        <v>4.999999999999921</v>
      </c>
      <c r="C652" s="115">
        <f t="shared" si="249"/>
        <v>99999.999999981897</v>
      </c>
      <c r="D652" s="115">
        <f t="shared" si="250"/>
        <v>2249.5889831804957</v>
      </c>
      <c r="E652" s="115">
        <f t="shared" si="251"/>
        <v>1</v>
      </c>
      <c r="F652" s="115">
        <f t="shared" si="252"/>
        <v>1</v>
      </c>
      <c r="G652" s="115">
        <f t="shared" si="253"/>
        <v>2266.1494503874405</v>
      </c>
      <c r="H652" s="115">
        <f t="shared" si="254"/>
        <v>1</v>
      </c>
      <c r="I652" s="115">
        <f t="shared" si="255"/>
        <v>1</v>
      </c>
      <c r="J652" s="115">
        <f t="shared" si="256"/>
        <v>1.0146590222294405E-5</v>
      </c>
      <c r="K652" s="115">
        <f t="shared" si="257"/>
        <v>0</v>
      </c>
      <c r="L652" s="115">
        <f t="shared" si="258"/>
        <v>0</v>
      </c>
      <c r="M652" s="111"/>
      <c r="N652" s="123">
        <f t="shared" si="246"/>
        <v>628318.53071784484</v>
      </c>
      <c r="O652" s="115">
        <f t="shared" si="259"/>
        <v>2983590.376579477</v>
      </c>
      <c r="P652" s="115">
        <f t="shared" si="260"/>
        <v>1</v>
      </c>
      <c r="Q652" s="115">
        <f t="shared" si="261"/>
        <v>1</v>
      </c>
      <c r="R652" s="115">
        <f t="shared" si="262"/>
        <v>2921529.2201742637</v>
      </c>
      <c r="S652" s="115">
        <f t="shared" si="263"/>
        <v>249840.55525461247</v>
      </c>
      <c r="T652" s="115">
        <f t="shared" si="264"/>
        <v>2932192.5733795133</v>
      </c>
      <c r="U652" s="115">
        <f t="shared" si="265"/>
        <v>1</v>
      </c>
      <c r="V652" s="115">
        <f t="shared" si="266"/>
        <v>0</v>
      </c>
      <c r="W652" s="115">
        <f t="shared" si="267"/>
        <v>1</v>
      </c>
      <c r="X652" s="115">
        <f t="shared" si="268"/>
        <v>1</v>
      </c>
      <c r="Y652" s="115">
        <f t="shared" si="269"/>
        <v>0</v>
      </c>
      <c r="Z652" s="115">
        <f t="shared" si="270"/>
        <v>1</v>
      </c>
      <c r="AA652" s="115">
        <f t="shared" si="247"/>
        <v>5.6952805404029696E-5</v>
      </c>
      <c r="AB652" s="115">
        <f t="shared" si="271"/>
        <v>0</v>
      </c>
      <c r="AC652" s="115">
        <f t="shared" si="272"/>
        <v>0</v>
      </c>
    </row>
    <row r="653" spans="2:29" s="105" customFormat="1">
      <c r="B653" s="106">
        <f t="shared" si="248"/>
        <v>5.0199999999999205</v>
      </c>
      <c r="C653" s="115">
        <f t="shared" si="249"/>
        <v>104712.85480507098</v>
      </c>
      <c r="D653" s="115">
        <f t="shared" si="250"/>
        <v>2237.4061735990167</v>
      </c>
      <c r="E653" s="115">
        <f t="shared" si="251"/>
        <v>1</v>
      </c>
      <c r="F653" s="115">
        <f t="shared" si="252"/>
        <v>1</v>
      </c>
      <c r="G653" s="115">
        <f t="shared" si="253"/>
        <v>2253.1163358728759</v>
      </c>
      <c r="H653" s="115">
        <f t="shared" si="254"/>
        <v>1</v>
      </c>
      <c r="I653" s="115">
        <f t="shared" si="255"/>
        <v>1</v>
      </c>
      <c r="J653" s="115">
        <f t="shared" si="256"/>
        <v>9.2342099449011517E-6</v>
      </c>
      <c r="K653" s="115">
        <f t="shared" si="257"/>
        <v>0</v>
      </c>
      <c r="L653" s="115">
        <f t="shared" si="258"/>
        <v>0</v>
      </c>
      <c r="M653" s="111"/>
      <c r="N653" s="123">
        <f t="shared" si="246"/>
        <v>657930.27078405127</v>
      </c>
      <c r="O653" s="115">
        <f t="shared" si="259"/>
        <v>2990540.8316480555</v>
      </c>
      <c r="P653" s="115">
        <f t="shared" si="260"/>
        <v>1</v>
      </c>
      <c r="Q653" s="115">
        <f t="shared" si="261"/>
        <v>1</v>
      </c>
      <c r="R653" s="115">
        <f t="shared" si="262"/>
        <v>2929436.2463547052</v>
      </c>
      <c r="S653" s="115">
        <f t="shared" si="263"/>
        <v>249159.67456733261</v>
      </c>
      <c r="T653" s="115">
        <f t="shared" si="264"/>
        <v>2940013.1402575811</v>
      </c>
      <c r="U653" s="115">
        <f t="shared" si="265"/>
        <v>1</v>
      </c>
      <c r="V653" s="115">
        <f t="shared" si="266"/>
        <v>0</v>
      </c>
      <c r="W653" s="115">
        <f t="shared" si="267"/>
        <v>1</v>
      </c>
      <c r="X653" s="115">
        <f t="shared" si="268"/>
        <v>1</v>
      </c>
      <c r="Y653" s="115">
        <f t="shared" si="269"/>
        <v>0</v>
      </c>
      <c r="Z653" s="115">
        <f t="shared" si="270"/>
        <v>1</v>
      </c>
      <c r="AA653" s="115">
        <f t="shared" si="247"/>
        <v>5.4766882148154394E-5</v>
      </c>
      <c r="AB653" s="115">
        <f t="shared" si="271"/>
        <v>0</v>
      </c>
      <c r="AC653" s="115">
        <f t="shared" si="272"/>
        <v>0</v>
      </c>
    </row>
    <row r="654" spans="2:29" s="105" customFormat="1">
      <c r="B654" s="106">
        <f t="shared" si="248"/>
        <v>5.0399999999999201</v>
      </c>
      <c r="C654" s="115">
        <f t="shared" si="249"/>
        <v>109647.81961429842</v>
      </c>
      <c r="D654" s="115">
        <f t="shared" si="250"/>
        <v>2225.4050565329148</v>
      </c>
      <c r="E654" s="115">
        <f t="shared" si="251"/>
        <v>1</v>
      </c>
      <c r="F654" s="115">
        <f t="shared" si="252"/>
        <v>1</v>
      </c>
      <c r="G654" s="115">
        <f t="shared" si="253"/>
        <v>2240.0528593985478</v>
      </c>
      <c r="H654" s="115">
        <f t="shared" si="254"/>
        <v>1</v>
      </c>
      <c r="I654" s="115">
        <f t="shared" si="255"/>
        <v>1</v>
      </c>
      <c r="J654" s="115">
        <f t="shared" si="256"/>
        <v>8.1179187576862229E-6</v>
      </c>
      <c r="K654" s="115">
        <f t="shared" si="257"/>
        <v>0</v>
      </c>
      <c r="L654" s="115">
        <f t="shared" si="258"/>
        <v>0</v>
      </c>
      <c r="M654" s="111"/>
      <c r="N654" s="123">
        <f t="shared" si="246"/>
        <v>688937.56916483748</v>
      </c>
      <c r="O654" s="115">
        <f t="shared" si="259"/>
        <v>2997434.7630864596</v>
      </c>
      <c r="P654" s="115">
        <f t="shared" si="260"/>
        <v>1</v>
      </c>
      <c r="Q654" s="115">
        <f t="shared" si="261"/>
        <v>1</v>
      </c>
      <c r="R654" s="115">
        <f t="shared" si="262"/>
        <v>2937507.8410895094</v>
      </c>
      <c r="S654" s="115">
        <f t="shared" si="263"/>
        <v>248389.85341501411</v>
      </c>
      <c r="T654" s="115">
        <f t="shared" si="264"/>
        <v>2947990.8133747438</v>
      </c>
      <c r="U654" s="115">
        <f t="shared" si="265"/>
        <v>1</v>
      </c>
      <c r="V654" s="115">
        <f t="shared" si="266"/>
        <v>0</v>
      </c>
      <c r="W654" s="115">
        <f t="shared" si="267"/>
        <v>1</v>
      </c>
      <c r="X654" s="115">
        <f t="shared" si="268"/>
        <v>1</v>
      </c>
      <c r="Y654" s="115">
        <f t="shared" si="269"/>
        <v>0</v>
      </c>
      <c r="Z654" s="115">
        <f t="shared" si="270"/>
        <v>1</v>
      </c>
      <c r="AA654" s="115">
        <f t="shared" si="247"/>
        <v>5.2180598563100125E-5</v>
      </c>
      <c r="AB654" s="115">
        <f t="shared" si="271"/>
        <v>0</v>
      </c>
      <c r="AC654" s="115">
        <f t="shared" si="272"/>
        <v>0</v>
      </c>
    </row>
    <row r="655" spans="2:29" s="105" customFormat="1">
      <c r="B655" s="106">
        <f t="shared" si="248"/>
        <v>5.0599999999999197</v>
      </c>
      <c r="C655" s="115">
        <f t="shared" si="249"/>
        <v>114815.36214966723</v>
      </c>
      <c r="D655" s="115">
        <f t="shared" si="250"/>
        <v>2213.582487543873</v>
      </c>
      <c r="E655" s="115">
        <f t="shared" si="251"/>
        <v>1</v>
      </c>
      <c r="F655" s="115">
        <f t="shared" si="252"/>
        <v>1</v>
      </c>
      <c r="G655" s="115">
        <f t="shared" si="253"/>
        <v>2226.9795403978032</v>
      </c>
      <c r="H655" s="115">
        <f t="shared" si="254"/>
        <v>1</v>
      </c>
      <c r="I655" s="115">
        <f t="shared" si="255"/>
        <v>1</v>
      </c>
      <c r="J655" s="115">
        <f t="shared" si="256"/>
        <v>6.8671084958315101E-6</v>
      </c>
      <c r="K655" s="115">
        <f t="shared" si="257"/>
        <v>0</v>
      </c>
      <c r="L655" s="115">
        <f t="shared" si="258"/>
        <v>0</v>
      </c>
      <c r="M655" s="111"/>
      <c r="N655" s="123">
        <f t="shared" si="246"/>
        <v>721406.19649729237</v>
      </c>
      <c r="O655" s="115">
        <f t="shared" si="259"/>
        <v>3004272.4215324046</v>
      </c>
      <c r="P655" s="115">
        <f t="shared" si="260"/>
        <v>1</v>
      </c>
      <c r="Q655" s="115">
        <f t="shared" si="261"/>
        <v>1</v>
      </c>
      <c r="R655" s="115">
        <f t="shared" si="262"/>
        <v>2945733.8992882213</v>
      </c>
      <c r="S655" s="115">
        <f t="shared" si="263"/>
        <v>247501.43407394164</v>
      </c>
      <c r="T655" s="115">
        <f t="shared" si="264"/>
        <v>2956113.185465747</v>
      </c>
      <c r="U655" s="115">
        <f t="shared" si="265"/>
        <v>1</v>
      </c>
      <c r="V655" s="115">
        <f t="shared" si="266"/>
        <v>0</v>
      </c>
      <c r="W655" s="115">
        <f t="shared" si="267"/>
        <v>1</v>
      </c>
      <c r="X655" s="115">
        <f t="shared" si="268"/>
        <v>1</v>
      </c>
      <c r="Y655" s="115">
        <f t="shared" si="269"/>
        <v>0</v>
      </c>
      <c r="Z655" s="115">
        <f t="shared" si="270"/>
        <v>1</v>
      </c>
      <c r="AA655" s="115">
        <f t="shared" si="247"/>
        <v>4.9255868385054872E-5</v>
      </c>
      <c r="AB655" s="115">
        <f t="shared" si="271"/>
        <v>0</v>
      </c>
      <c r="AC655" s="115">
        <f t="shared" si="272"/>
        <v>0</v>
      </c>
    </row>
    <row r="656" spans="2:29" s="105" customFormat="1">
      <c r="B656" s="106">
        <f t="shared" si="248"/>
        <v>5.0799999999999192</v>
      </c>
      <c r="C656" s="115">
        <f t="shared" si="249"/>
        <v>120226.44346171901</v>
      </c>
      <c r="D656" s="115">
        <f t="shared" si="250"/>
        <v>2201.9353851880255</v>
      </c>
      <c r="E656" s="115">
        <f t="shared" si="251"/>
        <v>1</v>
      </c>
      <c r="F656" s="115">
        <f t="shared" si="252"/>
        <v>1</v>
      </c>
      <c r="G656" s="115">
        <f t="shared" si="253"/>
        <v>2213.9185975165196</v>
      </c>
      <c r="H656" s="115">
        <f t="shared" si="254"/>
        <v>1</v>
      </c>
      <c r="I656" s="115">
        <f t="shared" si="255"/>
        <v>1</v>
      </c>
      <c r="J656" s="115">
        <f t="shared" si="256"/>
        <v>5.5558159030844136E-6</v>
      </c>
      <c r="K656" s="115">
        <f t="shared" si="257"/>
        <v>0</v>
      </c>
      <c r="L656" s="115">
        <f t="shared" si="258"/>
        <v>0</v>
      </c>
      <c r="M656" s="111"/>
      <c r="N656" s="123">
        <f t="shared" si="246"/>
        <v>755405.02309313009</v>
      </c>
      <c r="O656" s="115">
        <f t="shared" si="259"/>
        <v>3011054.0610680627</v>
      </c>
      <c r="P656" s="115">
        <f t="shared" si="260"/>
        <v>1</v>
      </c>
      <c r="Q656" s="115">
        <f t="shared" si="261"/>
        <v>1</v>
      </c>
      <c r="R656" s="115">
        <f t="shared" si="262"/>
        <v>2954100.545244527</v>
      </c>
      <c r="S656" s="115">
        <f t="shared" si="263"/>
        <v>246466.04370010161</v>
      </c>
      <c r="T656" s="115">
        <f t="shared" si="264"/>
        <v>2964364.2728435369</v>
      </c>
      <c r="U656" s="115">
        <f t="shared" si="265"/>
        <v>1</v>
      </c>
      <c r="V656" s="115">
        <f t="shared" si="266"/>
        <v>0</v>
      </c>
      <c r="W656" s="115">
        <f t="shared" si="267"/>
        <v>1</v>
      </c>
      <c r="X656" s="115">
        <f t="shared" si="268"/>
        <v>1</v>
      </c>
      <c r="Y656" s="115">
        <f t="shared" si="269"/>
        <v>0</v>
      </c>
      <c r="Z656" s="115">
        <f t="shared" si="270"/>
        <v>1</v>
      </c>
      <c r="AA656" s="115">
        <f t="shared" si="247"/>
        <v>4.6063132503975981E-5</v>
      </c>
      <c r="AB656" s="115">
        <f t="shared" si="271"/>
        <v>0</v>
      </c>
      <c r="AC656" s="115">
        <f t="shared" si="272"/>
        <v>0</v>
      </c>
    </row>
    <row r="657" spans="2:29" s="105" customFormat="1">
      <c r="B657" s="106">
        <f t="shared" si="248"/>
        <v>5.0999999999999188</v>
      </c>
      <c r="C657" s="115">
        <f t="shared" si="249"/>
        <v>125892.54117939337</v>
      </c>
      <c r="D657" s="115">
        <f t="shared" si="250"/>
        <v>2190.4607295946939</v>
      </c>
      <c r="E657" s="115">
        <f t="shared" si="251"/>
        <v>1</v>
      </c>
      <c r="F657" s="115">
        <f t="shared" si="252"/>
        <v>1</v>
      </c>
      <c r="G657" s="115">
        <f t="shared" si="253"/>
        <v>2200.8935676110709</v>
      </c>
      <c r="H657" s="115">
        <f t="shared" si="254"/>
        <v>1</v>
      </c>
      <c r="I657" s="115">
        <f t="shared" si="255"/>
        <v>1</v>
      </c>
      <c r="J657" s="115">
        <f t="shared" si="256"/>
        <v>4.258319288127902E-6</v>
      </c>
      <c r="K657" s="115">
        <f t="shared" si="257"/>
        <v>0</v>
      </c>
      <c r="L657" s="115">
        <f t="shared" si="258"/>
        <v>0</v>
      </c>
      <c r="M657" s="111"/>
      <c r="N657" s="123">
        <f t="shared" si="246"/>
        <v>791006.16502186551</v>
      </c>
      <c r="O657" s="115">
        <f t="shared" si="259"/>
        <v>3017779.9390998553</v>
      </c>
      <c r="P657" s="115">
        <f t="shared" si="260"/>
        <v>1</v>
      </c>
      <c r="Q657" s="115">
        <f t="shared" si="261"/>
        <v>1</v>
      </c>
      <c r="R657" s="115">
        <f t="shared" si="262"/>
        <v>2962590.294813348</v>
      </c>
      <c r="S657" s="115">
        <f t="shared" si="263"/>
        <v>245257.12550979131</v>
      </c>
      <c r="T657" s="115">
        <f t="shared" si="264"/>
        <v>2972724.7286850438</v>
      </c>
      <c r="U657" s="115">
        <f t="shared" si="265"/>
        <v>1</v>
      </c>
      <c r="V657" s="115">
        <f t="shared" si="266"/>
        <v>0</v>
      </c>
      <c r="W657" s="115">
        <f t="shared" si="267"/>
        <v>1</v>
      </c>
      <c r="X657" s="115">
        <f t="shared" si="268"/>
        <v>1</v>
      </c>
      <c r="Y657" s="115">
        <f t="shared" si="269"/>
        <v>0</v>
      </c>
      <c r="Z657" s="115">
        <f t="shared" si="270"/>
        <v>1</v>
      </c>
      <c r="AA657" s="115">
        <f t="shared" si="247"/>
        <v>4.2678408388747692E-5</v>
      </c>
      <c r="AB657" s="115">
        <f t="shared" si="271"/>
        <v>0</v>
      </c>
      <c r="AC657" s="115">
        <f t="shared" si="272"/>
        <v>0</v>
      </c>
    </row>
    <row r="658" spans="2:29" s="105" customFormat="1">
      <c r="B658" s="106">
        <f t="shared" si="248"/>
        <v>5.1199999999999184</v>
      </c>
      <c r="C658" s="115">
        <f t="shared" si="249"/>
        <v>131825.67385561598</v>
      </c>
      <c r="D658" s="115">
        <f t="shared" si="250"/>
        <v>2179.1555610800242</v>
      </c>
      <c r="E658" s="115">
        <f t="shared" si="251"/>
        <v>1</v>
      </c>
      <c r="F658" s="115">
        <f t="shared" si="252"/>
        <v>1</v>
      </c>
      <c r="G658" s="115">
        <f t="shared" si="253"/>
        <v>2187.9289462995202</v>
      </c>
      <c r="H658" s="115">
        <f t="shared" si="254"/>
        <v>1</v>
      </c>
      <c r="I658" s="115">
        <f t="shared" si="255"/>
        <v>1</v>
      </c>
      <c r="J658" s="115">
        <f t="shared" si="256"/>
        <v>3.0449557640283274E-6</v>
      </c>
      <c r="K658" s="115">
        <f t="shared" si="257"/>
        <v>0</v>
      </c>
      <c r="L658" s="115">
        <f t="shared" si="258"/>
        <v>0</v>
      </c>
      <c r="M658" s="111"/>
      <c r="N658" s="123">
        <f t="shared" si="246"/>
        <v>828285.13707865449</v>
      </c>
      <c r="O658" s="115">
        <f t="shared" si="259"/>
        <v>3024450.3162399344</v>
      </c>
      <c r="P658" s="115">
        <f t="shared" si="260"/>
        <v>1</v>
      </c>
      <c r="Q658" s="115">
        <f t="shared" si="261"/>
        <v>1</v>
      </c>
      <c r="R658" s="115">
        <f t="shared" si="262"/>
        <v>2971182.3058119044</v>
      </c>
      <c r="S658" s="115">
        <f t="shared" si="263"/>
        <v>243850.45236417561</v>
      </c>
      <c r="T658" s="115">
        <f t="shared" si="264"/>
        <v>2981172.1415389548</v>
      </c>
      <c r="U658" s="115">
        <f t="shared" si="265"/>
        <v>1</v>
      </c>
      <c r="V658" s="115">
        <f t="shared" si="266"/>
        <v>0</v>
      </c>
      <c r="W658" s="115">
        <f t="shared" si="267"/>
        <v>1</v>
      </c>
      <c r="X658" s="115">
        <f t="shared" si="268"/>
        <v>1</v>
      </c>
      <c r="Y658" s="115">
        <f t="shared" si="269"/>
        <v>0</v>
      </c>
      <c r="Z658" s="115">
        <f t="shared" si="270"/>
        <v>1</v>
      </c>
      <c r="AA658" s="115">
        <f t="shared" si="247"/>
        <v>3.9180093428511002E-5</v>
      </c>
      <c r="AB658" s="115">
        <f t="shared" si="271"/>
        <v>0</v>
      </c>
      <c r="AC658" s="115">
        <f t="shared" si="272"/>
        <v>0</v>
      </c>
    </row>
    <row r="659" spans="2:29" s="105" customFormat="1">
      <c r="B659" s="106">
        <f t="shared" si="248"/>
        <v>5.139999999999918</v>
      </c>
      <c r="C659" s="115">
        <f t="shared" si="249"/>
        <v>138038.42646026259</v>
      </c>
      <c r="D659" s="115">
        <f t="shared" si="250"/>
        <v>2168.0169787946506</v>
      </c>
      <c r="E659" s="115">
        <f t="shared" si="251"/>
        <v>1</v>
      </c>
      <c r="F659" s="115">
        <f t="shared" si="252"/>
        <v>1</v>
      </c>
      <c r="G659" s="115">
        <f t="shared" si="253"/>
        <v>2175.0498463252957</v>
      </c>
      <c r="H659" s="115">
        <f t="shared" si="254"/>
        <v>1</v>
      </c>
      <c r="I659" s="115">
        <f t="shared" si="255"/>
        <v>1</v>
      </c>
      <c r="J659" s="115">
        <f t="shared" si="256"/>
        <v>1.9783413303826208E-6</v>
      </c>
      <c r="K659" s="115">
        <f t="shared" si="257"/>
        <v>0</v>
      </c>
      <c r="L659" s="115">
        <f t="shared" si="258"/>
        <v>0</v>
      </c>
      <c r="M659" s="111"/>
      <c r="N659" s="123">
        <f t="shared" si="246"/>
        <v>867321.01296131173</v>
      </c>
      <c r="O659" s="115">
        <f t="shared" si="259"/>
        <v>3031065.4561894876</v>
      </c>
      <c r="P659" s="115">
        <f t="shared" si="260"/>
        <v>1</v>
      </c>
      <c r="Q659" s="115">
        <f t="shared" si="261"/>
        <v>1</v>
      </c>
      <c r="R659" s="115">
        <f t="shared" si="262"/>
        <v>2979852.7153710346</v>
      </c>
      <c r="S659" s="115">
        <f t="shared" si="263"/>
        <v>242224.60505609759</v>
      </c>
      <c r="T659" s="115">
        <f t="shared" si="264"/>
        <v>2989681.4152345248</v>
      </c>
      <c r="U659" s="115">
        <f t="shared" si="265"/>
        <v>1</v>
      </c>
      <c r="V659" s="115">
        <f t="shared" si="266"/>
        <v>0</v>
      </c>
      <c r="W659" s="115">
        <f t="shared" si="267"/>
        <v>1</v>
      </c>
      <c r="X659" s="115">
        <f t="shared" si="268"/>
        <v>1</v>
      </c>
      <c r="Y659" s="115">
        <f t="shared" si="269"/>
        <v>0</v>
      </c>
      <c r="Z659" s="115">
        <f t="shared" si="270"/>
        <v>1</v>
      </c>
      <c r="AA659" s="115">
        <f t="shared" si="247"/>
        <v>3.5645716308027997E-5</v>
      </c>
      <c r="AB659" s="115">
        <f t="shared" si="271"/>
        <v>0</v>
      </c>
      <c r="AC659" s="115">
        <f t="shared" si="272"/>
        <v>0</v>
      </c>
    </row>
    <row r="660" spans="2:29" s="105" customFormat="1">
      <c r="B660" s="106">
        <f t="shared" si="248"/>
        <v>5.1599999999999175</v>
      </c>
      <c r="C660" s="115">
        <f t="shared" si="249"/>
        <v>144543.97707456534</v>
      </c>
      <c r="D660" s="115">
        <f t="shared" si="250"/>
        <v>2157.0421394045065</v>
      </c>
      <c r="E660" s="115">
        <f t="shared" si="251"/>
        <v>1</v>
      </c>
      <c r="F660" s="115">
        <f t="shared" si="252"/>
        <v>1</v>
      </c>
      <c r="G660" s="115">
        <f t="shared" si="253"/>
        <v>2162.2816692486572</v>
      </c>
      <c r="H660" s="115">
        <f t="shared" si="254"/>
        <v>1</v>
      </c>
      <c r="I660" s="115">
        <f t="shared" si="255"/>
        <v>1</v>
      </c>
      <c r="J660" s="115">
        <f t="shared" si="256"/>
        <v>1.1101512451853755E-6</v>
      </c>
      <c r="K660" s="115">
        <f t="shared" si="257"/>
        <v>0</v>
      </c>
      <c r="L660" s="115">
        <f t="shared" si="258"/>
        <v>0</v>
      </c>
      <c r="M660" s="111"/>
      <c r="N660" s="123">
        <f t="shared" si="246"/>
        <v>908196.59299621184</v>
      </c>
      <c r="O660" s="115">
        <f t="shared" si="259"/>
        <v>3037625.6256238236</v>
      </c>
      <c r="P660" s="115">
        <f t="shared" si="260"/>
        <v>1</v>
      </c>
      <c r="Q660" s="115">
        <f t="shared" si="261"/>
        <v>1</v>
      </c>
      <c r="R660" s="115">
        <f t="shared" si="262"/>
        <v>2988575.0587748964</v>
      </c>
      <c r="S660" s="115">
        <f t="shared" si="263"/>
        <v>240361.39752274938</v>
      </c>
      <c r="T660" s="115">
        <f t="shared" si="264"/>
        <v>2998225.222252402</v>
      </c>
      <c r="U660" s="115">
        <f t="shared" si="265"/>
        <v>1</v>
      </c>
      <c r="V660" s="115">
        <f t="shared" si="266"/>
        <v>0</v>
      </c>
      <c r="W660" s="115">
        <f t="shared" si="267"/>
        <v>1</v>
      </c>
      <c r="X660" s="115">
        <f t="shared" si="268"/>
        <v>1</v>
      </c>
      <c r="Y660" s="115">
        <f t="shared" si="269"/>
        <v>0</v>
      </c>
      <c r="Z660" s="115">
        <f t="shared" si="270"/>
        <v>1</v>
      </c>
      <c r="AA660" s="115">
        <f t="shared" si="247"/>
        <v>3.2148838628831768E-5</v>
      </c>
      <c r="AB660" s="115">
        <f t="shared" si="271"/>
        <v>0</v>
      </c>
      <c r="AC660" s="115">
        <f t="shared" si="272"/>
        <v>0</v>
      </c>
    </row>
    <row r="661" spans="2:29" s="105" customFormat="1">
      <c r="B661" s="106">
        <f t="shared" si="248"/>
        <v>5.1799999999999171</v>
      </c>
      <c r="C661" s="115">
        <f t="shared" si="249"/>
        <v>151356.12484359209</v>
      </c>
      <c r="D661" s="115">
        <f t="shared" si="250"/>
        <v>2146.2282558038987</v>
      </c>
      <c r="E661" s="115">
        <f t="shared" si="251"/>
        <v>1</v>
      </c>
      <c r="F661" s="115">
        <f t="shared" si="252"/>
        <v>1</v>
      </c>
      <c r="G661" s="115">
        <f t="shared" si="253"/>
        <v>2149.649786030317</v>
      </c>
      <c r="H661" s="115">
        <f t="shared" si="254"/>
        <v>1</v>
      </c>
      <c r="I661" s="115">
        <f t="shared" si="255"/>
        <v>1</v>
      </c>
      <c r="J661" s="115">
        <f t="shared" si="256"/>
        <v>4.7859226217163286E-7</v>
      </c>
      <c r="K661" s="115">
        <f t="shared" si="257"/>
        <v>0</v>
      </c>
      <c r="L661" s="115">
        <f t="shared" si="258"/>
        <v>0</v>
      </c>
      <c r="M661" s="111"/>
      <c r="N661" s="123">
        <f t="shared" si="246"/>
        <v>950998.57976889692</v>
      </c>
      <c r="O661" s="115">
        <f t="shared" si="259"/>
        <v>3044131.0940790805</v>
      </c>
      <c r="P661" s="115">
        <f t="shared" si="260"/>
        <v>1</v>
      </c>
      <c r="Q661" s="115">
        <f t="shared" si="261"/>
        <v>1</v>
      </c>
      <c r="R661" s="115">
        <f t="shared" si="262"/>
        <v>2997320.7600783845</v>
      </c>
      <c r="S661" s="115">
        <f t="shared" si="263"/>
        <v>238246.23225412553</v>
      </c>
      <c r="T661" s="115">
        <f t="shared" si="264"/>
        <v>3006774.5186462109</v>
      </c>
      <c r="U661" s="115">
        <f t="shared" si="265"/>
        <v>1</v>
      </c>
      <c r="V661" s="115">
        <f t="shared" si="266"/>
        <v>0</v>
      </c>
      <c r="W661" s="115">
        <f t="shared" si="267"/>
        <v>1</v>
      </c>
      <c r="X661" s="115">
        <f t="shared" si="268"/>
        <v>1</v>
      </c>
      <c r="Y661" s="115">
        <f t="shared" si="269"/>
        <v>0</v>
      </c>
      <c r="Z661" s="115">
        <f t="shared" si="270"/>
        <v>1</v>
      </c>
      <c r="AA661" s="115">
        <f t="shared" si="247"/>
        <v>2.875629999269177E-5</v>
      </c>
      <c r="AB661" s="115">
        <f t="shared" si="271"/>
        <v>0</v>
      </c>
      <c r="AC661" s="115">
        <f t="shared" si="272"/>
        <v>0</v>
      </c>
    </row>
    <row r="662" spans="2:29" s="105" customFormat="1">
      <c r="B662" s="106">
        <f t="shared" si="248"/>
        <v>5.1999999999999167</v>
      </c>
      <c r="C662" s="115">
        <f t="shared" si="249"/>
        <v>158489.31924608123</v>
      </c>
      <c r="D662" s="115">
        <f t="shared" si="250"/>
        <v>2135.5725958600328</v>
      </c>
      <c r="E662" s="115">
        <f t="shared" si="251"/>
        <v>1</v>
      </c>
      <c r="F662" s="115">
        <f t="shared" si="252"/>
        <v>1</v>
      </c>
      <c r="G662" s="115">
        <f t="shared" si="253"/>
        <v>2137.1792227717601</v>
      </c>
      <c r="H662" s="115">
        <f t="shared" si="254"/>
        <v>1</v>
      </c>
      <c r="I662" s="115">
        <f t="shared" si="255"/>
        <v>1</v>
      </c>
      <c r="J662" s="115">
        <f t="shared" si="256"/>
        <v>1.0667026993572637E-7</v>
      </c>
      <c r="K662" s="115">
        <f t="shared" si="257"/>
        <v>0</v>
      </c>
      <c r="L662" s="115">
        <f t="shared" si="258"/>
        <v>0</v>
      </c>
      <c r="M662" s="111"/>
      <c r="N662" s="123">
        <f t="shared" si="246"/>
        <v>995817.76203187241</v>
      </c>
      <c r="O662" s="115">
        <f t="shared" si="259"/>
        <v>3050582.1338408361</v>
      </c>
      <c r="P662" s="115">
        <f t="shared" si="260"/>
        <v>1</v>
      </c>
      <c r="Q662" s="115">
        <f t="shared" si="261"/>
        <v>1</v>
      </c>
      <c r="R662" s="115">
        <f t="shared" si="262"/>
        <v>3006059.6808131002</v>
      </c>
      <c r="S662" s="115">
        <f t="shared" si="263"/>
        <v>235868.37135123659</v>
      </c>
      <c r="T662" s="115">
        <f t="shared" si="264"/>
        <v>3015299.1050995328</v>
      </c>
      <c r="U662" s="115">
        <f t="shared" si="265"/>
        <v>1</v>
      </c>
      <c r="V662" s="115">
        <f t="shared" si="266"/>
        <v>0</v>
      </c>
      <c r="W662" s="115">
        <f t="shared" si="267"/>
        <v>1</v>
      </c>
      <c r="X662" s="115">
        <f t="shared" si="268"/>
        <v>1</v>
      </c>
      <c r="Y662" s="115">
        <f t="shared" si="269"/>
        <v>0</v>
      </c>
      <c r="Z662" s="115">
        <f t="shared" si="270"/>
        <v>1</v>
      </c>
      <c r="AA662" s="115">
        <f t="shared" si="247"/>
        <v>2.552597386944519E-5</v>
      </c>
      <c r="AB662" s="115">
        <f t="shared" si="271"/>
        <v>0</v>
      </c>
      <c r="AC662" s="115">
        <f t="shared" si="272"/>
        <v>0</v>
      </c>
    </row>
    <row r="663" spans="2:29" s="105" customFormat="1">
      <c r="B663" s="106">
        <f t="shared" si="248"/>
        <v>5.2199999999999163</v>
      </c>
      <c r="C663" s="115">
        <f t="shared" si="249"/>
        <v>165958.6907437242</v>
      </c>
      <c r="D663" s="115">
        <f t="shared" si="250"/>
        <v>2125.0724811881691</v>
      </c>
      <c r="E663" s="115">
        <f t="shared" si="251"/>
        <v>1</v>
      </c>
      <c r="F663" s="115">
        <f t="shared" si="252"/>
        <v>1</v>
      </c>
      <c r="G663" s="115">
        <f t="shared" si="253"/>
        <v>2124.8943490513525</v>
      </c>
      <c r="H663" s="115">
        <f t="shared" si="254"/>
        <v>1</v>
      </c>
      <c r="I663" s="115">
        <f t="shared" si="255"/>
        <v>1</v>
      </c>
      <c r="J663" s="115">
        <f t="shared" si="256"/>
        <v>1.3253851141910479E-9</v>
      </c>
      <c r="K663" s="115">
        <f t="shared" si="257"/>
        <v>0</v>
      </c>
      <c r="L663" s="115">
        <f t="shared" si="258"/>
        <v>0</v>
      </c>
      <c r="M663" s="111"/>
      <c r="N663" s="123">
        <f t="shared" si="246"/>
        <v>1042749.2072797287</v>
      </c>
      <c r="O663" s="115">
        <f t="shared" si="259"/>
        <v>3056979.019834388</v>
      </c>
      <c r="P663" s="115">
        <f t="shared" si="260"/>
        <v>1</v>
      </c>
      <c r="Q663" s="115">
        <f t="shared" si="261"/>
        <v>1</v>
      </c>
      <c r="R663" s="115">
        <f t="shared" si="262"/>
        <v>3014760.709717555</v>
      </c>
      <c r="S663" s="115">
        <f t="shared" si="263"/>
        <v>233221.11191978847</v>
      </c>
      <c r="T663" s="115">
        <f t="shared" si="264"/>
        <v>3023768.2159685781</v>
      </c>
      <c r="U663" s="115">
        <f t="shared" si="265"/>
        <v>1</v>
      </c>
      <c r="V663" s="115">
        <f t="shared" si="266"/>
        <v>0</v>
      </c>
      <c r="W663" s="115">
        <f t="shared" si="267"/>
        <v>1</v>
      </c>
      <c r="X663" s="115">
        <f t="shared" si="268"/>
        <v>1</v>
      </c>
      <c r="Y663" s="115">
        <f t="shared" si="269"/>
        <v>0</v>
      </c>
      <c r="Z663" s="115">
        <f t="shared" si="270"/>
        <v>1</v>
      </c>
      <c r="AA663" s="115">
        <f t="shared" si="247"/>
        <v>2.2505160991812308E-5</v>
      </c>
      <c r="AB663" s="115">
        <f t="shared" si="271"/>
        <v>0</v>
      </c>
      <c r="AC663" s="115">
        <f t="shared" si="272"/>
        <v>0</v>
      </c>
    </row>
    <row r="664" spans="2:29" s="105" customFormat="1">
      <c r="B664" s="106">
        <f t="shared" si="248"/>
        <v>5.2399999999999158</v>
      </c>
      <c r="C664" s="115">
        <f t="shared" si="249"/>
        <v>173780.08287490415</v>
      </c>
      <c r="D664" s="115">
        <f t="shared" si="250"/>
        <v>2114.7252859565815</v>
      </c>
      <c r="E664" s="115">
        <f t="shared" si="251"/>
        <v>1</v>
      </c>
      <c r="F664" s="115">
        <f t="shared" si="252"/>
        <v>1</v>
      </c>
      <c r="G664" s="115">
        <f t="shared" si="253"/>
        <v>2112.8185677602792</v>
      </c>
      <c r="H664" s="115">
        <f t="shared" si="254"/>
        <v>1</v>
      </c>
      <c r="I664" s="115">
        <f t="shared" si="255"/>
        <v>1</v>
      </c>
      <c r="J664" s="115">
        <f t="shared" si="256"/>
        <v>1.5347069237554683E-7</v>
      </c>
      <c r="K664" s="115">
        <f t="shared" si="257"/>
        <v>0</v>
      </c>
      <c r="L664" s="115">
        <f t="shared" si="258"/>
        <v>0</v>
      </c>
      <c r="M664" s="111"/>
      <c r="N664" s="123">
        <f t="shared" si="246"/>
        <v>1091892.4634000487</v>
      </c>
      <c r="O664" s="115">
        <f t="shared" si="259"/>
        <v>3063322.0295168129</v>
      </c>
      <c r="P664" s="115">
        <f t="shared" si="260"/>
        <v>1</v>
      </c>
      <c r="Q664" s="115">
        <f t="shared" si="261"/>
        <v>1</v>
      </c>
      <c r="R664" s="115">
        <f t="shared" si="262"/>
        <v>3023392.3739530551</v>
      </c>
      <c r="S664" s="115">
        <f t="shared" si="263"/>
        <v>230301.85856910422</v>
      </c>
      <c r="T664" s="115">
        <f t="shared" si="264"/>
        <v>3032151.1164415721</v>
      </c>
      <c r="U664" s="115">
        <f t="shared" si="265"/>
        <v>1</v>
      </c>
      <c r="V664" s="115">
        <f t="shared" si="266"/>
        <v>0</v>
      </c>
      <c r="W664" s="115">
        <f t="shared" si="267"/>
        <v>1</v>
      </c>
      <c r="X664" s="115">
        <f t="shared" si="268"/>
        <v>1</v>
      </c>
      <c r="Y664" s="115">
        <f t="shared" si="269"/>
        <v>0</v>
      </c>
      <c r="Z664" s="115">
        <f t="shared" si="270"/>
        <v>1</v>
      </c>
      <c r="AA664" s="115">
        <f t="shared" si="247"/>
        <v>1.9729695789374288E-5</v>
      </c>
      <c r="AB664" s="115">
        <f t="shared" si="271"/>
        <v>0</v>
      </c>
      <c r="AC664" s="115">
        <f t="shared" si="272"/>
        <v>0</v>
      </c>
    </row>
    <row r="665" spans="2:29" s="105" customFormat="1">
      <c r="B665" s="106">
        <f t="shared" si="248"/>
        <v>5.2599999999999154</v>
      </c>
      <c r="C665" s="115">
        <f t="shared" si="249"/>
        <v>181970.08586096301</v>
      </c>
      <c r="D665" s="115">
        <f t="shared" si="250"/>
        <v>2104.5284357206024</v>
      </c>
      <c r="E665" s="115">
        <f t="shared" si="251"/>
        <v>1</v>
      </c>
      <c r="F665" s="115">
        <f t="shared" si="252"/>
        <v>1</v>
      </c>
      <c r="G665" s="115">
        <f t="shared" si="253"/>
        <v>2100.9740069279246</v>
      </c>
      <c r="H665" s="115">
        <f t="shared" si="254"/>
        <v>1</v>
      </c>
      <c r="I665" s="115">
        <f t="shared" si="255"/>
        <v>1</v>
      </c>
      <c r="J665" s="115">
        <f t="shared" si="256"/>
        <v>5.3893039523087913E-7</v>
      </c>
      <c r="K665" s="115">
        <f t="shared" si="257"/>
        <v>0</v>
      </c>
      <c r="L665" s="115">
        <f t="shared" si="258"/>
        <v>0</v>
      </c>
      <c r="M665" s="111"/>
      <c r="N665" s="123">
        <f t="shared" si="246"/>
        <v>1143351.7698278106</v>
      </c>
      <c r="O665" s="115">
        <f t="shared" si="259"/>
        <v>3069611.4427707735</v>
      </c>
      <c r="P665" s="115">
        <f t="shared" si="260"/>
        <v>1</v>
      </c>
      <c r="Q665" s="115">
        <f t="shared" si="261"/>
        <v>1</v>
      </c>
      <c r="R665" s="115">
        <f t="shared" si="262"/>
        <v>3031923.4509200016</v>
      </c>
      <c r="S665" s="115">
        <f t="shared" si="263"/>
        <v>227112.09043735269</v>
      </c>
      <c r="T665" s="115">
        <f t="shared" si="264"/>
        <v>3040417.6874011038</v>
      </c>
      <c r="U665" s="115">
        <f t="shared" si="265"/>
        <v>1</v>
      </c>
      <c r="V665" s="115">
        <f t="shared" si="266"/>
        <v>0</v>
      </c>
      <c r="W665" s="115">
        <f t="shared" si="267"/>
        <v>1</v>
      </c>
      <c r="X665" s="115">
        <f t="shared" si="268"/>
        <v>1</v>
      </c>
      <c r="Y665" s="115">
        <f t="shared" si="269"/>
        <v>0</v>
      </c>
      <c r="Z665" s="115">
        <f t="shared" si="270"/>
        <v>1</v>
      </c>
      <c r="AA665" s="115">
        <f t="shared" si="247"/>
        <v>1.7223784823375865E-5</v>
      </c>
      <c r="AB665" s="115">
        <f t="shared" si="271"/>
        <v>0</v>
      </c>
      <c r="AC665" s="115">
        <f t="shared" si="272"/>
        <v>0</v>
      </c>
    </row>
    <row r="666" spans="2:29" s="105" customFormat="1">
      <c r="B666" s="106">
        <f t="shared" si="248"/>
        <v>5.279999999999915</v>
      </c>
      <c r="C666" s="115">
        <f t="shared" si="249"/>
        <v>190546.0717962877</v>
      </c>
      <c r="D666" s="115">
        <f t="shared" si="250"/>
        <v>2094.4794062849619</v>
      </c>
      <c r="E666" s="115">
        <f t="shared" si="251"/>
        <v>1</v>
      </c>
      <c r="F666" s="115">
        <f t="shared" si="252"/>
        <v>1</v>
      </c>
      <c r="G666" s="115">
        <f t="shared" si="253"/>
        <v>2089.3812155911564</v>
      </c>
      <c r="H666" s="115">
        <f t="shared" si="254"/>
        <v>1</v>
      </c>
      <c r="I666" s="115">
        <f t="shared" si="255"/>
        <v>1</v>
      </c>
      <c r="J666" s="115">
        <f t="shared" si="256"/>
        <v>1.1202289165187934E-6</v>
      </c>
      <c r="K666" s="115">
        <f t="shared" si="257"/>
        <v>0</v>
      </c>
      <c r="L666" s="115">
        <f t="shared" si="258"/>
        <v>0</v>
      </c>
      <c r="M666" s="111"/>
      <c r="N666" s="123">
        <f t="shared" si="246"/>
        <v>1197236.2786512214</v>
      </c>
      <c r="O666" s="115">
        <f t="shared" si="259"/>
        <v>3075847.5418000738</v>
      </c>
      <c r="P666" s="115">
        <f t="shared" si="260"/>
        <v>1</v>
      </c>
      <c r="Q666" s="115">
        <f t="shared" si="261"/>
        <v>1</v>
      </c>
      <c r="R666" s="115">
        <f t="shared" si="262"/>
        <v>3040323.5596973747</v>
      </c>
      <c r="S666" s="115">
        <f t="shared" si="263"/>
        <v>223657.22503598189</v>
      </c>
      <c r="T666" s="115">
        <f t="shared" si="264"/>
        <v>3048538.9782585544</v>
      </c>
      <c r="U666" s="115">
        <f t="shared" si="265"/>
        <v>1</v>
      </c>
      <c r="V666" s="115">
        <f t="shared" si="266"/>
        <v>0</v>
      </c>
      <c r="W666" s="115">
        <f t="shared" si="267"/>
        <v>1</v>
      </c>
      <c r="X666" s="115">
        <f t="shared" si="268"/>
        <v>1</v>
      </c>
      <c r="Y666" s="115">
        <f t="shared" si="269"/>
        <v>0</v>
      </c>
      <c r="Z666" s="115">
        <f t="shared" si="270"/>
        <v>1</v>
      </c>
      <c r="AA666" s="115">
        <f t="shared" si="247"/>
        <v>1.5000540212519773E-5</v>
      </c>
      <c r="AB666" s="115">
        <f t="shared" si="271"/>
        <v>0</v>
      </c>
      <c r="AC666" s="115">
        <f t="shared" si="272"/>
        <v>0</v>
      </c>
    </row>
    <row r="667" spans="2:29" s="105" customFormat="1">
      <c r="B667" s="106">
        <f t="shared" si="248"/>
        <v>5.2999999999999146</v>
      </c>
      <c r="C667" s="115">
        <f t="shared" si="249"/>
        <v>199526.23149684881</v>
      </c>
      <c r="D667" s="115">
        <f t="shared" si="250"/>
        <v>2084.5757225937068</v>
      </c>
      <c r="E667" s="115">
        <f t="shared" si="251"/>
        <v>1</v>
      </c>
      <c r="F667" s="115">
        <f t="shared" si="252"/>
        <v>1</v>
      </c>
      <c r="G667" s="115">
        <f t="shared" si="253"/>
        <v>2078.0588671988426</v>
      </c>
      <c r="H667" s="115">
        <f t="shared" si="254"/>
        <v>1</v>
      </c>
      <c r="I667" s="115">
        <f t="shared" si="255"/>
        <v>1</v>
      </c>
      <c r="J667" s="115">
        <f t="shared" si="256"/>
        <v>1.8491362601524249E-6</v>
      </c>
      <c r="K667" s="115">
        <f t="shared" si="257"/>
        <v>0</v>
      </c>
      <c r="L667" s="115">
        <f t="shared" si="258"/>
        <v>0</v>
      </c>
      <c r="M667" s="111"/>
      <c r="N667" s="123">
        <f t="shared" si="246"/>
        <v>1253660.2861379131</v>
      </c>
      <c r="O667" s="115">
        <f t="shared" si="259"/>
        <v>3082030.6110269306</v>
      </c>
      <c r="P667" s="115">
        <f t="shared" si="260"/>
        <v>1</v>
      </c>
      <c r="Q667" s="115">
        <f t="shared" si="261"/>
        <v>1</v>
      </c>
      <c r="R667" s="115">
        <f t="shared" si="262"/>
        <v>3048563.7123027304</v>
      </c>
      <c r="S667" s="115">
        <f t="shared" si="263"/>
        <v>219946.38592773941</v>
      </c>
      <c r="T667" s="115">
        <f t="shared" si="264"/>
        <v>3056487.7098806854</v>
      </c>
      <c r="U667" s="115">
        <f t="shared" si="265"/>
        <v>1</v>
      </c>
      <c r="V667" s="115">
        <f t="shared" si="266"/>
        <v>0</v>
      </c>
      <c r="W667" s="115">
        <f t="shared" si="267"/>
        <v>1</v>
      </c>
      <c r="X667" s="115">
        <f t="shared" si="268"/>
        <v>1</v>
      </c>
      <c r="Y667" s="115">
        <f t="shared" si="269"/>
        <v>0</v>
      </c>
      <c r="Z667" s="115">
        <f t="shared" si="270"/>
        <v>1</v>
      </c>
      <c r="AA667" s="115">
        <f t="shared" si="247"/>
        <v>1.3063121299238322E-5</v>
      </c>
      <c r="AB667" s="115">
        <f t="shared" si="271"/>
        <v>0</v>
      </c>
      <c r="AC667" s="115">
        <f t="shared" si="272"/>
        <v>0</v>
      </c>
    </row>
    <row r="668" spans="2:29" s="105" customFormat="1">
      <c r="B668" s="106">
        <f t="shared" si="248"/>
        <v>5.3199999999999141</v>
      </c>
      <c r="C668" s="115">
        <f t="shared" si="249"/>
        <v>208929.61308536289</v>
      </c>
      <c r="D668" s="115">
        <f t="shared" si="250"/>
        <v>2074.8149576469846</v>
      </c>
      <c r="E668" s="115">
        <f t="shared" si="251"/>
        <v>1</v>
      </c>
      <c r="F668" s="115">
        <f t="shared" si="252"/>
        <v>1</v>
      </c>
      <c r="G668" s="115">
        <f t="shared" si="253"/>
        <v>2067.0234752773213</v>
      </c>
      <c r="H668" s="115">
        <f t="shared" si="254"/>
        <v>1</v>
      </c>
      <c r="I668" s="115">
        <f t="shared" si="255"/>
        <v>1</v>
      </c>
      <c r="J668" s="115">
        <f t="shared" si="256"/>
        <v>2.6698294279316104E-6</v>
      </c>
      <c r="K668" s="115">
        <f t="shared" si="257"/>
        <v>0</v>
      </c>
      <c r="L668" s="115">
        <f t="shared" si="258"/>
        <v>0</v>
      </c>
      <c r="M668" s="111"/>
      <c r="N668" s="123">
        <f t="shared" si="246"/>
        <v>1312743.475172668</v>
      </c>
      <c r="O668" s="115">
        <f t="shared" si="259"/>
        <v>3088160.9369910141</v>
      </c>
      <c r="P668" s="115">
        <f t="shared" si="260"/>
        <v>1</v>
      </c>
      <c r="Q668" s="115">
        <f t="shared" si="261"/>
        <v>1</v>
      </c>
      <c r="R668" s="115">
        <f t="shared" si="262"/>
        <v>3056616.8073059879</v>
      </c>
      <c r="S668" s="115">
        <f t="shared" si="263"/>
        <v>215992.08546947272</v>
      </c>
      <c r="T668" s="115">
        <f t="shared" si="264"/>
        <v>3064238.7125827684</v>
      </c>
      <c r="U668" s="115">
        <f t="shared" si="265"/>
        <v>1</v>
      </c>
      <c r="V668" s="115">
        <f t="shared" si="266"/>
        <v>0</v>
      </c>
      <c r="W668" s="115">
        <f t="shared" si="267"/>
        <v>1</v>
      </c>
      <c r="X668" s="115">
        <f t="shared" si="268"/>
        <v>1</v>
      </c>
      <c r="Y668" s="115">
        <f t="shared" si="269"/>
        <v>0</v>
      </c>
      <c r="Z668" s="115">
        <f t="shared" si="270"/>
        <v>1</v>
      </c>
      <c r="AA668" s="115">
        <f t="shared" si="247"/>
        <v>1.1406358936874882E-5</v>
      </c>
      <c r="AB668" s="115">
        <f t="shared" si="271"/>
        <v>0</v>
      </c>
      <c r="AC668" s="115">
        <f t="shared" si="272"/>
        <v>0</v>
      </c>
    </row>
    <row r="669" spans="2:29" s="105" customFormat="1">
      <c r="B669" s="106">
        <f t="shared" si="248"/>
        <v>5.3399999999999137</v>
      </c>
      <c r="C669" s="115">
        <f t="shared" si="249"/>
        <v>218776.16239491221</v>
      </c>
      <c r="D669" s="115">
        <f t="shared" si="250"/>
        <v>2065.1947314439972</v>
      </c>
      <c r="E669" s="115">
        <f t="shared" si="251"/>
        <v>1</v>
      </c>
      <c r="F669" s="115">
        <f t="shared" si="252"/>
        <v>1</v>
      </c>
      <c r="G669" s="115">
        <f t="shared" si="253"/>
        <v>2056.2891270673181</v>
      </c>
      <c r="H669" s="115">
        <f t="shared" si="254"/>
        <v>1</v>
      </c>
      <c r="I669" s="115">
        <f t="shared" si="255"/>
        <v>1</v>
      </c>
      <c r="J669" s="115">
        <f t="shared" si="256"/>
        <v>3.5224882678916382E-6</v>
      </c>
      <c r="K669" s="115">
        <f t="shared" si="257"/>
        <v>0</v>
      </c>
      <c r="L669" s="115">
        <f t="shared" si="258"/>
        <v>0</v>
      </c>
      <c r="M669" s="111"/>
      <c r="N669" s="123">
        <f t="shared" si="246"/>
        <v>1374611.1691208475</v>
      </c>
      <c r="O669" s="115">
        <f t="shared" si="259"/>
        <v>3094238.8082501637</v>
      </c>
      <c r="P669" s="115">
        <f t="shared" si="260"/>
        <v>1</v>
      </c>
      <c r="Q669" s="115">
        <f t="shared" si="261"/>
        <v>1</v>
      </c>
      <c r="R669" s="115">
        <f t="shared" si="262"/>
        <v>3064458.0516189872</v>
      </c>
      <c r="S669" s="115">
        <f t="shared" si="263"/>
        <v>211809.83726377119</v>
      </c>
      <c r="T669" s="115">
        <f t="shared" si="264"/>
        <v>3071769.2877711607</v>
      </c>
      <c r="U669" s="115">
        <f t="shared" si="265"/>
        <v>1</v>
      </c>
      <c r="V669" s="115">
        <f t="shared" si="266"/>
        <v>0</v>
      </c>
      <c r="W669" s="115">
        <f t="shared" si="267"/>
        <v>1</v>
      </c>
      <c r="X669" s="115">
        <f t="shared" si="268"/>
        <v>1</v>
      </c>
      <c r="Y669" s="115">
        <f t="shared" si="269"/>
        <v>0</v>
      </c>
      <c r="Z669" s="115">
        <f t="shared" si="270"/>
        <v>1</v>
      </c>
      <c r="AA669" s="115">
        <f t="shared" si="247"/>
        <v>1.001871185115733E-5</v>
      </c>
      <c r="AB669" s="115">
        <f t="shared" si="271"/>
        <v>0</v>
      </c>
      <c r="AC669" s="115">
        <f t="shared" si="272"/>
        <v>0</v>
      </c>
    </row>
    <row r="670" spans="2:29" s="105" customFormat="1">
      <c r="B670" s="106">
        <f t="shared" si="248"/>
        <v>5.3599999999999133</v>
      </c>
      <c r="C670" s="115">
        <f t="shared" si="249"/>
        <v>229086.76527673181</v>
      </c>
      <c r="D670" s="115">
        <f t="shared" si="250"/>
        <v>2055.712709951451</v>
      </c>
      <c r="E670" s="115">
        <f t="shared" si="251"/>
        <v>1</v>
      </c>
      <c r="F670" s="115">
        <f t="shared" si="252"/>
        <v>1</v>
      </c>
      <c r="G670" s="115">
        <f t="shared" si="253"/>
        <v>2045.8672415493349</v>
      </c>
      <c r="H670" s="115">
        <f t="shared" si="254"/>
        <v>1</v>
      </c>
      <c r="I670" s="115">
        <f t="shared" si="255"/>
        <v>1</v>
      </c>
      <c r="J670" s="115">
        <f t="shared" si="256"/>
        <v>4.3471105463739805E-6</v>
      </c>
      <c r="K670" s="115">
        <f t="shared" si="257"/>
        <v>0</v>
      </c>
      <c r="L670" s="115">
        <f t="shared" si="258"/>
        <v>0</v>
      </c>
      <c r="M670" s="111"/>
      <c r="N670" s="123">
        <f t="shared" si="246"/>
        <v>1439394.59765606</v>
      </c>
      <c r="O670" s="115">
        <f t="shared" si="259"/>
        <v>3100264.515282908</v>
      </c>
      <c r="P670" s="115">
        <f t="shared" si="260"/>
        <v>1</v>
      </c>
      <c r="Q670" s="115">
        <f t="shared" si="261"/>
        <v>1</v>
      </c>
      <c r="R670" s="115">
        <f t="shared" si="262"/>
        <v>3072065.3002392477</v>
      </c>
      <c r="S670" s="115">
        <f t="shared" si="263"/>
        <v>207417.71535827714</v>
      </c>
      <c r="T670" s="115">
        <f t="shared" si="264"/>
        <v>3079059.4858785216</v>
      </c>
      <c r="U670" s="115">
        <f t="shared" si="265"/>
        <v>1</v>
      </c>
      <c r="V670" s="115">
        <f t="shared" si="266"/>
        <v>0</v>
      </c>
      <c r="W670" s="115">
        <f t="shared" si="267"/>
        <v>1</v>
      </c>
      <c r="X670" s="115">
        <f t="shared" si="268"/>
        <v>1</v>
      </c>
      <c r="Y670" s="115">
        <f t="shared" si="269"/>
        <v>0</v>
      </c>
      <c r="Z670" s="115">
        <f t="shared" si="270"/>
        <v>1</v>
      </c>
      <c r="AA670" s="115">
        <f t="shared" si="247"/>
        <v>8.8843947545272097E-6</v>
      </c>
      <c r="AB670" s="115">
        <f t="shared" si="271"/>
        <v>0</v>
      </c>
      <c r="AC670" s="115">
        <f t="shared" si="272"/>
        <v>0</v>
      </c>
    </row>
    <row r="671" spans="2:29" s="105" customFormat="1">
      <c r="B671" s="106">
        <f t="shared" si="248"/>
        <v>5.3799999999999129</v>
      </c>
      <c r="C671" s="115">
        <f t="shared" si="249"/>
        <v>239883.29190190136</v>
      </c>
      <c r="D671" s="115">
        <f t="shared" si="250"/>
        <v>2046.3666040968662</v>
      </c>
      <c r="E671" s="115">
        <f t="shared" si="251"/>
        <v>1</v>
      </c>
      <c r="F671" s="115">
        <f t="shared" si="252"/>
        <v>1</v>
      </c>
      <c r="G671" s="115">
        <f t="shared" si="253"/>
        <v>2035.7663586862536</v>
      </c>
      <c r="H671" s="115">
        <f t="shared" si="254"/>
        <v>1</v>
      </c>
      <c r="I671" s="115">
        <f t="shared" si="255"/>
        <v>1</v>
      </c>
      <c r="J671" s="115">
        <f t="shared" si="256"/>
        <v>5.0873089538253846E-6</v>
      </c>
      <c r="K671" s="115">
        <f t="shared" si="257"/>
        <v>0</v>
      </c>
      <c r="L671" s="115">
        <f t="shared" si="258"/>
        <v>0</v>
      </c>
      <c r="M671" s="111"/>
      <c r="N671" s="123">
        <f t="shared" si="246"/>
        <v>1507231.1751158985</v>
      </c>
      <c r="O671" s="115">
        <f t="shared" si="259"/>
        <v>3106238.3503925805</v>
      </c>
      <c r="P671" s="115">
        <f t="shared" si="260"/>
        <v>1</v>
      </c>
      <c r="Q671" s="115">
        <f t="shared" si="261"/>
        <v>1</v>
      </c>
      <c r="R671" s="115">
        <f t="shared" si="262"/>
        <v>3079419.3080226947</v>
      </c>
      <c r="S671" s="115">
        <f t="shared" si="263"/>
        <v>202835.87849723606</v>
      </c>
      <c r="T671" s="115">
        <f t="shared" si="264"/>
        <v>3086092.297425454</v>
      </c>
      <c r="U671" s="115">
        <f t="shared" si="265"/>
        <v>1</v>
      </c>
      <c r="V671" s="115">
        <f t="shared" si="266"/>
        <v>0</v>
      </c>
      <c r="W671" s="115">
        <f t="shared" si="267"/>
        <v>1</v>
      </c>
      <c r="X671" s="115">
        <f t="shared" si="268"/>
        <v>1</v>
      </c>
      <c r="Y671" s="115">
        <f t="shared" si="269"/>
        <v>0</v>
      </c>
      <c r="Z671" s="115">
        <f t="shared" si="270"/>
        <v>1</v>
      </c>
      <c r="AA671" s="115">
        <f t="shared" si="247"/>
        <v>7.9855226400688849E-6</v>
      </c>
      <c r="AB671" s="115">
        <f t="shared" si="271"/>
        <v>0</v>
      </c>
      <c r="AC671" s="115">
        <f t="shared" si="272"/>
        <v>0</v>
      </c>
    </row>
    <row r="672" spans="2:29" s="105" customFormat="1">
      <c r="B672" s="106">
        <f t="shared" si="248"/>
        <v>5.3999999999999124</v>
      </c>
      <c r="C672" s="115">
        <f t="shared" si="249"/>
        <v>251188.64315090756</v>
      </c>
      <c r="D672" s="115">
        <f t="shared" si="250"/>
        <v>2037.1541687860624</v>
      </c>
      <c r="E672" s="115">
        <f t="shared" si="251"/>
        <v>1</v>
      </c>
      <c r="F672" s="115">
        <f t="shared" si="252"/>
        <v>1</v>
      </c>
      <c r="G672" s="115">
        <f t="shared" si="253"/>
        <v>2025.9919668173754</v>
      </c>
      <c r="H672" s="115">
        <f t="shared" si="254"/>
        <v>1</v>
      </c>
      <c r="I672" s="115">
        <f t="shared" si="255"/>
        <v>1</v>
      </c>
      <c r="J672" s="115">
        <f t="shared" si="256"/>
        <v>5.6938453451077173E-6</v>
      </c>
      <c r="K672" s="115">
        <f t="shared" si="257"/>
        <v>0</v>
      </c>
      <c r="L672" s="115">
        <f t="shared" si="258"/>
        <v>0</v>
      </c>
      <c r="M672" s="111"/>
      <c r="N672" s="123">
        <f t="shared" si="246"/>
        <v>1578264.7919761585</v>
      </c>
      <c r="O672" s="115">
        <f t="shared" si="259"/>
        <v>3112160.6076132408</v>
      </c>
      <c r="P672" s="115">
        <f t="shared" si="260"/>
        <v>1</v>
      </c>
      <c r="Q672" s="115">
        <f t="shared" si="261"/>
        <v>1</v>
      </c>
      <c r="R672" s="115">
        <f t="shared" si="262"/>
        <v>3086503.891864391</v>
      </c>
      <c r="S672" s="115">
        <f t="shared" si="263"/>
        <v>198086.07786269576</v>
      </c>
      <c r="T672" s="115">
        <f t="shared" si="264"/>
        <v>3092853.7580585764</v>
      </c>
      <c r="U672" s="115">
        <f t="shared" si="265"/>
        <v>1</v>
      </c>
      <c r="V672" s="115">
        <f t="shared" si="266"/>
        <v>0</v>
      </c>
      <c r="W672" s="115">
        <f t="shared" si="267"/>
        <v>1</v>
      </c>
      <c r="X672" s="115">
        <f t="shared" si="268"/>
        <v>1</v>
      </c>
      <c r="Y672" s="115">
        <f t="shared" si="269"/>
        <v>0</v>
      </c>
      <c r="Z672" s="115">
        <f t="shared" si="270"/>
        <v>1</v>
      </c>
      <c r="AA672" s="115">
        <f t="shared" si="247"/>
        <v>7.3041327752119159E-6</v>
      </c>
      <c r="AB672" s="115">
        <f t="shared" si="271"/>
        <v>0</v>
      </c>
      <c r="AC672" s="115">
        <f t="shared" si="272"/>
        <v>0</v>
      </c>
    </row>
    <row r="673" spans="2:29" s="105" customFormat="1">
      <c r="B673" s="106">
        <f t="shared" si="248"/>
        <v>5.419999999999912</v>
      </c>
      <c r="C673" s="115">
        <f t="shared" si="249"/>
        <v>263026.79918948532</v>
      </c>
      <c r="D673" s="115">
        <f t="shared" si="250"/>
        <v>2028.0732019442505</v>
      </c>
      <c r="E673" s="115">
        <f t="shared" si="251"/>
        <v>1</v>
      </c>
      <c r="F673" s="115">
        <f t="shared" si="252"/>
        <v>1</v>
      </c>
      <c r="G673" s="115">
        <f t="shared" si="253"/>
        <v>2016.5463749292037</v>
      </c>
      <c r="H673" s="115">
        <f t="shared" si="254"/>
        <v>1</v>
      </c>
      <c r="I673" s="115">
        <f t="shared" si="255"/>
        <v>1</v>
      </c>
      <c r="J673" s="115">
        <f t="shared" si="256"/>
        <v>6.1276670217407806E-6</v>
      </c>
      <c r="K673" s="115">
        <f t="shared" si="257"/>
        <v>0</v>
      </c>
      <c r="L673" s="115">
        <f t="shared" si="258"/>
        <v>0</v>
      </c>
      <c r="M673" s="111"/>
      <c r="N673" s="123">
        <f t="shared" si="246"/>
        <v>1652646.1200618497</v>
      </c>
      <c r="O673" s="115">
        <f t="shared" si="259"/>
        <v>3118031.5826172605</v>
      </c>
      <c r="P673" s="115">
        <f t="shared" si="260"/>
        <v>1</v>
      </c>
      <c r="Q673" s="115">
        <f t="shared" si="261"/>
        <v>1</v>
      </c>
      <c r="R673" s="115">
        <f t="shared" si="262"/>
        <v>3093306.0056760497</v>
      </c>
      <c r="S673" s="115">
        <f t="shared" si="263"/>
        <v>193191.16583652445</v>
      </c>
      <c r="T673" s="115">
        <f t="shared" si="264"/>
        <v>3099332.971997167</v>
      </c>
      <c r="U673" s="115">
        <f t="shared" si="265"/>
        <v>1</v>
      </c>
      <c r="V673" s="115">
        <f t="shared" si="266"/>
        <v>0</v>
      </c>
      <c r="W673" s="115">
        <f t="shared" si="267"/>
        <v>1</v>
      </c>
      <c r="X673" s="115">
        <f t="shared" si="268"/>
        <v>1</v>
      </c>
      <c r="Y673" s="115">
        <f t="shared" si="269"/>
        <v>0</v>
      </c>
      <c r="Z673" s="115">
        <f t="shared" si="270"/>
        <v>1</v>
      </c>
      <c r="AA673" s="115">
        <f t="shared" si="247"/>
        <v>6.8239721036002087E-6</v>
      </c>
      <c r="AB673" s="115">
        <f t="shared" si="271"/>
        <v>0</v>
      </c>
      <c r="AC673" s="115">
        <f t="shared" si="272"/>
        <v>0</v>
      </c>
    </row>
    <row r="674" spans="2:29" s="105" customFormat="1">
      <c r="B674" s="106">
        <f t="shared" si="248"/>
        <v>5.4399999999999116</v>
      </c>
      <c r="C674" s="115">
        <f t="shared" si="249"/>
        <v>275422.87033376074</v>
      </c>
      <c r="D674" s="115">
        <f t="shared" si="250"/>
        <v>2019.1215435800948</v>
      </c>
      <c r="E674" s="115">
        <f t="shared" si="251"/>
        <v>1</v>
      </c>
      <c r="F674" s="115">
        <f t="shared" si="252"/>
        <v>1</v>
      </c>
      <c r="G674" s="115">
        <f t="shared" si="253"/>
        <v>2007.428635998961</v>
      </c>
      <c r="H674" s="115">
        <f t="shared" si="254"/>
        <v>1</v>
      </c>
      <c r="I674" s="115">
        <f t="shared" si="255"/>
        <v>1</v>
      </c>
      <c r="J674" s="115">
        <f t="shared" si="256"/>
        <v>6.3622372240559645E-6</v>
      </c>
      <c r="K674" s="115">
        <f t="shared" si="257"/>
        <v>0</v>
      </c>
      <c r="L674" s="115">
        <f t="shared" si="258"/>
        <v>0</v>
      </c>
      <c r="M674" s="111"/>
      <c r="N674" s="123">
        <f t="shared" si="246"/>
        <v>1730532.9321423138</v>
      </c>
      <c r="O674" s="115">
        <f t="shared" si="259"/>
        <v>3123851.5726245656</v>
      </c>
      <c r="P674" s="115">
        <f t="shared" si="260"/>
        <v>1</v>
      </c>
      <c r="Q674" s="115">
        <f t="shared" si="261"/>
        <v>1</v>
      </c>
      <c r="R674" s="115">
        <f t="shared" si="262"/>
        <v>3099815.734019442</v>
      </c>
      <c r="S674" s="115">
        <f t="shared" si="263"/>
        <v>188174.62154048946</v>
      </c>
      <c r="T674" s="115">
        <f t="shared" si="264"/>
        <v>3105522.0612751083</v>
      </c>
      <c r="U674" s="115">
        <f t="shared" si="265"/>
        <v>1</v>
      </c>
      <c r="V674" s="115">
        <f t="shared" si="266"/>
        <v>0</v>
      </c>
      <c r="W674" s="115">
        <f t="shared" si="267"/>
        <v>1</v>
      </c>
      <c r="X674" s="115">
        <f t="shared" si="268"/>
        <v>1</v>
      </c>
      <c r="Y674" s="115">
        <f t="shared" si="269"/>
        <v>0</v>
      </c>
      <c r="Z674" s="115">
        <f t="shared" si="270"/>
        <v>1</v>
      </c>
      <c r="AA674" s="115">
        <f t="shared" si="247"/>
        <v>6.5319692902894274E-6</v>
      </c>
      <c r="AB674" s="115">
        <f t="shared" si="271"/>
        <v>0</v>
      </c>
      <c r="AC674" s="115">
        <f t="shared" si="272"/>
        <v>0</v>
      </c>
    </row>
    <row r="675" spans="2:29" s="105" customFormat="1">
      <c r="B675" s="106">
        <f t="shared" si="248"/>
        <v>5.4599999999999111</v>
      </c>
      <c r="C675" s="115">
        <f t="shared" si="249"/>
        <v>288403.150312602</v>
      </c>
      <c r="D675" s="115">
        <f t="shared" si="250"/>
        <v>2010.2970748721709</v>
      </c>
      <c r="E675" s="115">
        <f t="shared" si="251"/>
        <v>1</v>
      </c>
      <c r="F675" s="115">
        <f t="shared" si="252"/>
        <v>1</v>
      </c>
      <c r="G675" s="115">
        <f t="shared" si="253"/>
        <v>1998.6345267556264</v>
      </c>
      <c r="H675" s="115">
        <f t="shared" si="254"/>
        <v>1</v>
      </c>
      <c r="I675" s="115">
        <f t="shared" si="255"/>
        <v>1</v>
      </c>
      <c r="J675" s="115">
        <f t="shared" si="256"/>
        <v>6.3849965676616791E-6</v>
      </c>
      <c r="K675" s="115">
        <f t="shared" si="257"/>
        <v>0</v>
      </c>
      <c r="L675" s="115">
        <f t="shared" si="258"/>
        <v>0</v>
      </c>
      <c r="M675" s="111"/>
      <c r="N675" s="123">
        <f t="shared" si="246"/>
        <v>1812090.4365884466</v>
      </c>
      <c r="O675" s="115">
        <f t="shared" si="259"/>
        <v>3129620.876313569</v>
      </c>
      <c r="P675" s="115">
        <f t="shared" si="260"/>
        <v>1</v>
      </c>
      <c r="Q675" s="115">
        <f t="shared" si="261"/>
        <v>1</v>
      </c>
      <c r="R675" s="115">
        <f t="shared" si="262"/>
        <v>3106026.2130152402</v>
      </c>
      <c r="S675" s="115">
        <f t="shared" si="263"/>
        <v>183060.1064922428</v>
      </c>
      <c r="T675" s="115">
        <f t="shared" si="264"/>
        <v>3111416.05037429</v>
      </c>
      <c r="U675" s="115">
        <f t="shared" si="265"/>
        <v>1</v>
      </c>
      <c r="V675" s="115">
        <f t="shared" si="266"/>
        <v>0</v>
      </c>
      <c r="W675" s="115">
        <f t="shared" si="267"/>
        <v>1</v>
      </c>
      <c r="X675" s="115">
        <f t="shared" si="268"/>
        <v>1</v>
      </c>
      <c r="Y675" s="115">
        <f t="shared" si="269"/>
        <v>0</v>
      </c>
      <c r="Z675" s="115">
        <f t="shared" si="270"/>
        <v>1</v>
      </c>
      <c r="AA675" s="115">
        <f t="shared" si="247"/>
        <v>6.4193437861327901E-6</v>
      </c>
      <c r="AB675" s="115">
        <f t="shared" si="271"/>
        <v>0</v>
      </c>
      <c r="AC675" s="115">
        <f t="shared" si="272"/>
        <v>0</v>
      </c>
    </row>
    <row r="676" spans="2:29" s="105" customFormat="1">
      <c r="B676" s="106">
        <f t="shared" si="248"/>
        <v>5.4799999999999107</v>
      </c>
      <c r="C676" s="115">
        <f t="shared" si="249"/>
        <v>301995.17204013967</v>
      </c>
      <c r="D676" s="115">
        <f t="shared" si="250"/>
        <v>2001.5977172772311</v>
      </c>
      <c r="E676" s="115">
        <f t="shared" si="251"/>
        <v>1</v>
      </c>
      <c r="F676" s="115">
        <f t="shared" si="252"/>
        <v>1</v>
      </c>
      <c r="G676" s="115">
        <f t="shared" si="253"/>
        <v>1990.1565880361254</v>
      </c>
      <c r="H676" s="115">
        <f t="shared" si="254"/>
        <v>1</v>
      </c>
      <c r="I676" s="115">
        <f t="shared" si="255"/>
        <v>1</v>
      </c>
      <c r="J676" s="115">
        <f t="shared" si="256"/>
        <v>6.1978515617322332E-6</v>
      </c>
      <c r="K676" s="115">
        <f t="shared" si="257"/>
        <v>0</v>
      </c>
      <c r="L676" s="115">
        <f t="shared" si="258"/>
        <v>0</v>
      </c>
      <c r="M676" s="111"/>
      <c r="N676" s="123">
        <f t="shared" si="246"/>
        <v>1897491.6278017771</v>
      </c>
      <c r="O676" s="115">
        <f t="shared" si="259"/>
        <v>3135339.7937337835</v>
      </c>
      <c r="P676" s="115">
        <f t="shared" si="260"/>
        <v>1</v>
      </c>
      <c r="Q676" s="115">
        <f t="shared" si="261"/>
        <v>1</v>
      </c>
      <c r="R676" s="115">
        <f t="shared" si="262"/>
        <v>3111933.4891075934</v>
      </c>
      <c r="S676" s="115">
        <f t="shared" si="263"/>
        <v>177871.06089464144</v>
      </c>
      <c r="T676" s="115">
        <f t="shared" si="264"/>
        <v>3117012.6972685154</v>
      </c>
      <c r="U676" s="115">
        <f t="shared" si="265"/>
        <v>1</v>
      </c>
      <c r="V676" s="115">
        <f t="shared" si="266"/>
        <v>0</v>
      </c>
      <c r="W676" s="115">
        <f t="shared" si="267"/>
        <v>1</v>
      </c>
      <c r="X676" s="115">
        <f t="shared" si="268"/>
        <v>1</v>
      </c>
      <c r="Y676" s="115">
        <f t="shared" si="269"/>
        <v>0</v>
      </c>
      <c r="Z676" s="115">
        <f t="shared" si="270"/>
        <v>1</v>
      </c>
      <c r="AA676" s="115">
        <f t="shared" si="247"/>
        <v>6.4823357944124108E-6</v>
      </c>
      <c r="AB676" s="115">
        <f t="shared" si="271"/>
        <v>0</v>
      </c>
      <c r="AC676" s="115">
        <f t="shared" si="272"/>
        <v>0</v>
      </c>
    </row>
    <row r="677" spans="2:29" s="105" customFormat="1">
      <c r="B677" s="106">
        <f t="shared" si="248"/>
        <v>5.4999999999999103</v>
      </c>
      <c r="C677" s="115">
        <f t="shared" si="249"/>
        <v>316227.76601677301</v>
      </c>
      <c r="D677" s="115">
        <f t="shared" si="250"/>
        <v>1993.021431659738</v>
      </c>
      <c r="E677" s="115">
        <f t="shared" si="251"/>
        <v>1</v>
      </c>
      <c r="F677" s="115">
        <f t="shared" si="252"/>
        <v>1</v>
      </c>
      <c r="G677" s="115">
        <f t="shared" si="253"/>
        <v>1981.9842284482268</v>
      </c>
      <c r="H677" s="115">
        <f t="shared" si="254"/>
        <v>1</v>
      </c>
      <c r="I677" s="115">
        <f t="shared" si="255"/>
        <v>1</v>
      </c>
      <c r="J677" s="115">
        <f t="shared" si="256"/>
        <v>5.8166565421057375E-6</v>
      </c>
      <c r="K677" s="115">
        <f t="shared" si="257"/>
        <v>0</v>
      </c>
      <c r="L677" s="115">
        <f t="shared" si="258"/>
        <v>0</v>
      </c>
      <c r="M677" s="111"/>
      <c r="N677" s="123">
        <f t="shared" si="246"/>
        <v>1986917.6531588123</v>
      </c>
      <c r="O677" s="115">
        <f t="shared" si="259"/>
        <v>3141008.626220061</v>
      </c>
      <c r="P677" s="115">
        <f t="shared" si="260"/>
        <v>1</v>
      </c>
      <c r="Q677" s="115">
        <f t="shared" si="261"/>
        <v>1</v>
      </c>
      <c r="R677" s="115">
        <f t="shared" si="262"/>
        <v>3117536.3274129233</v>
      </c>
      <c r="S677" s="115">
        <f t="shared" si="263"/>
        <v>172630.34809415051</v>
      </c>
      <c r="T677" s="115">
        <f t="shared" si="264"/>
        <v>3122312.2825595723</v>
      </c>
      <c r="U677" s="115">
        <f t="shared" si="265"/>
        <v>1</v>
      </c>
      <c r="V677" s="115">
        <f t="shared" si="266"/>
        <v>0</v>
      </c>
      <c r="W677" s="115">
        <f t="shared" si="267"/>
        <v>1</v>
      </c>
      <c r="X677" s="115">
        <f t="shared" si="268"/>
        <v>1</v>
      </c>
      <c r="Y677" s="115">
        <f t="shared" si="269"/>
        <v>0</v>
      </c>
      <c r="Z677" s="115">
        <f t="shared" si="270"/>
        <v>1</v>
      </c>
      <c r="AA677" s="115">
        <f t="shared" si="247"/>
        <v>6.7225684142956016E-6</v>
      </c>
      <c r="AB677" s="115">
        <f t="shared" si="271"/>
        <v>0</v>
      </c>
      <c r="AC677" s="115">
        <f t="shared" si="272"/>
        <v>0</v>
      </c>
    </row>
    <row r="678" spans="2:29" s="105" customFormat="1">
      <c r="B678" s="106">
        <f t="shared" si="248"/>
        <v>5.5199999999999099</v>
      </c>
      <c r="C678" s="115">
        <f t="shared" si="249"/>
        <v>331131.12148252304</v>
      </c>
      <c r="D678" s="115">
        <f t="shared" si="250"/>
        <v>1984.5662174421198</v>
      </c>
      <c r="E678" s="115">
        <f t="shared" si="251"/>
        <v>1</v>
      </c>
      <c r="F678" s="115">
        <f t="shared" si="252"/>
        <v>1</v>
      </c>
      <c r="G678" s="115">
        <f t="shared" si="253"/>
        <v>1974.1038923183021</v>
      </c>
      <c r="H678" s="115">
        <f t="shared" si="254"/>
        <v>1</v>
      </c>
      <c r="I678" s="115">
        <f t="shared" si="255"/>
        <v>1</v>
      </c>
      <c r="J678" s="115">
        <f t="shared" si="256"/>
        <v>5.2697308726297494E-6</v>
      </c>
      <c r="K678" s="115">
        <f t="shared" si="257"/>
        <v>0</v>
      </c>
      <c r="L678" s="115">
        <f t="shared" si="258"/>
        <v>0</v>
      </c>
      <c r="M678" s="111"/>
      <c r="N678" s="123">
        <f t="shared" si="246"/>
        <v>2080558.1972488875</v>
      </c>
      <c r="O678" s="115">
        <f t="shared" si="259"/>
        <v>3146627.6763085113</v>
      </c>
      <c r="P678" s="115">
        <f t="shared" si="260"/>
        <v>1</v>
      </c>
      <c r="Q678" s="115">
        <f t="shared" si="261"/>
        <v>1</v>
      </c>
      <c r="R678" s="115">
        <f t="shared" si="262"/>
        <v>3122835.9817691287</v>
      </c>
      <c r="S678" s="115">
        <f t="shared" si="263"/>
        <v>167359.95181485862</v>
      </c>
      <c r="T678" s="115">
        <f t="shared" si="264"/>
        <v>3127317.3683691635</v>
      </c>
      <c r="U678" s="115">
        <f t="shared" si="265"/>
        <v>1</v>
      </c>
      <c r="V678" s="115">
        <f t="shared" si="266"/>
        <v>0</v>
      </c>
      <c r="W678" s="115">
        <f t="shared" si="267"/>
        <v>1</v>
      </c>
      <c r="X678" s="115">
        <f t="shared" si="268"/>
        <v>1</v>
      </c>
      <c r="Y678" s="115">
        <f t="shared" si="269"/>
        <v>0</v>
      </c>
      <c r="Z678" s="115">
        <f t="shared" si="270"/>
        <v>1</v>
      </c>
      <c r="AA678" s="115">
        <f t="shared" si="247"/>
        <v>7.1470749278916215E-6</v>
      </c>
      <c r="AB678" s="115">
        <f t="shared" si="271"/>
        <v>0</v>
      </c>
      <c r="AC678" s="115">
        <f t="shared" si="272"/>
        <v>0</v>
      </c>
    </row>
    <row r="679" spans="2:29" s="105" customFormat="1">
      <c r="B679" s="106">
        <f t="shared" si="248"/>
        <v>5.5399999999999094</v>
      </c>
      <c r="C679" s="115">
        <f t="shared" si="249"/>
        <v>346736.85045245971</v>
      </c>
      <c r="D679" s="115">
        <f t="shared" si="250"/>
        <v>1976.2301117752138</v>
      </c>
      <c r="E679" s="115">
        <f t="shared" si="251"/>
        <v>1</v>
      </c>
      <c r="F679" s="115">
        <f t="shared" si="252"/>
        <v>1</v>
      </c>
      <c r="G679" s="115">
        <f t="shared" si="253"/>
        <v>1966.4992909498474</v>
      </c>
      <c r="H679" s="115">
        <f t="shared" si="254"/>
        <v>1</v>
      </c>
      <c r="I679" s="115">
        <f t="shared" si="255"/>
        <v>1</v>
      </c>
      <c r="J679" s="115">
        <f t="shared" si="256"/>
        <v>4.5955276782231713E-6</v>
      </c>
      <c r="K679" s="115">
        <f t="shared" si="257"/>
        <v>0</v>
      </c>
      <c r="L679" s="115">
        <f t="shared" si="258"/>
        <v>0</v>
      </c>
      <c r="M679" s="111"/>
      <c r="N679" s="123">
        <f t="shared" si="246"/>
        <v>2178611.8842206202</v>
      </c>
      <c r="O679" s="115">
        <f t="shared" si="259"/>
        <v>3152197.2476539877</v>
      </c>
      <c r="P679" s="115">
        <f t="shared" si="260"/>
        <v>1</v>
      </c>
      <c r="Q679" s="115">
        <f t="shared" si="261"/>
        <v>1</v>
      </c>
      <c r="R679" s="115">
        <f t="shared" si="262"/>
        <v>3127835.9383295975</v>
      </c>
      <c r="S679" s="115">
        <f t="shared" si="263"/>
        <v>162080.72807058506</v>
      </c>
      <c r="T679" s="115">
        <f t="shared" si="264"/>
        <v>3132032.5380682247</v>
      </c>
      <c r="U679" s="115">
        <f t="shared" si="265"/>
        <v>1</v>
      </c>
      <c r="V679" s="115">
        <f t="shared" si="266"/>
        <v>0</v>
      </c>
      <c r="W679" s="115">
        <f t="shared" si="267"/>
        <v>1</v>
      </c>
      <c r="X679" s="115">
        <f t="shared" si="268"/>
        <v>1</v>
      </c>
      <c r="Y679" s="115">
        <f t="shared" si="269"/>
        <v>0</v>
      </c>
      <c r="Z679" s="115">
        <f t="shared" si="270"/>
        <v>1</v>
      </c>
      <c r="AA679" s="115">
        <f t="shared" si="247"/>
        <v>7.7680394884268251E-6</v>
      </c>
      <c r="AB679" s="115">
        <f t="shared" si="271"/>
        <v>0</v>
      </c>
      <c r="AC679" s="115">
        <f t="shared" si="272"/>
        <v>0</v>
      </c>
    </row>
    <row r="680" spans="2:29" s="105" customFormat="1">
      <c r="B680" s="106">
        <f t="shared" si="248"/>
        <v>5.559999999999909</v>
      </c>
      <c r="C680" s="115">
        <f t="shared" si="249"/>
        <v>363078.05477002595</v>
      </c>
      <c r="D680" s="115">
        <f t="shared" si="250"/>
        <v>1968.0111887283663</v>
      </c>
      <c r="E680" s="115">
        <f t="shared" si="251"/>
        <v>1</v>
      </c>
      <c r="F680" s="115">
        <f t="shared" si="252"/>
        <v>1</v>
      </c>
      <c r="G680" s="115">
        <f t="shared" si="253"/>
        <v>1959.151694114312</v>
      </c>
      <c r="H680" s="115">
        <f t="shared" si="254"/>
        <v>1</v>
      </c>
      <c r="I680" s="115">
        <f t="shared" si="255"/>
        <v>1</v>
      </c>
      <c r="J680" s="115">
        <f t="shared" si="256"/>
        <v>3.8396368893348363E-6</v>
      </c>
      <c r="K680" s="115">
        <f t="shared" si="257"/>
        <v>0</v>
      </c>
      <c r="L680" s="115">
        <f t="shared" si="258"/>
        <v>0</v>
      </c>
      <c r="M680" s="111"/>
      <c r="N680" s="123">
        <f t="shared" si="246"/>
        <v>2281286.6990903723</v>
      </c>
      <c r="O680" s="115">
        <f t="shared" si="259"/>
        <v>3157717.6449492481</v>
      </c>
      <c r="P680" s="115">
        <f t="shared" si="260"/>
        <v>1</v>
      </c>
      <c r="Q680" s="115">
        <f t="shared" si="261"/>
        <v>1</v>
      </c>
      <c r="R680" s="115">
        <f t="shared" si="262"/>
        <v>3132541.6437461395</v>
      </c>
      <c r="S680" s="115">
        <f t="shared" si="263"/>
        <v>156812.21130308049</v>
      </c>
      <c r="T680" s="115">
        <f t="shared" si="264"/>
        <v>3136464.1269138609</v>
      </c>
      <c r="U680" s="115">
        <f t="shared" si="265"/>
        <v>1</v>
      </c>
      <c r="V680" s="115">
        <f t="shared" si="266"/>
        <v>0</v>
      </c>
      <c r="W680" s="115">
        <f t="shared" si="267"/>
        <v>1</v>
      </c>
      <c r="X680" s="115">
        <f t="shared" si="268"/>
        <v>1</v>
      </c>
      <c r="Y680" s="115">
        <f t="shared" si="269"/>
        <v>0</v>
      </c>
      <c r="Z680" s="115">
        <f t="shared" si="270"/>
        <v>1</v>
      </c>
      <c r="AA680" s="115">
        <f t="shared" si="247"/>
        <v>8.6023084165139616E-6</v>
      </c>
      <c r="AB680" s="115">
        <f t="shared" si="271"/>
        <v>0</v>
      </c>
      <c r="AC680" s="115">
        <f t="shared" si="272"/>
        <v>0</v>
      </c>
    </row>
    <row r="681" spans="2:29" s="105" customFormat="1">
      <c r="B681" s="106">
        <f t="shared" si="248"/>
        <v>5.5799999999999086</v>
      </c>
      <c r="C681" s="115">
        <f t="shared" si="249"/>
        <v>380189.39632048149</v>
      </c>
      <c r="D681" s="115">
        <f t="shared" si="250"/>
        <v>1959.9075584987579</v>
      </c>
      <c r="E681" s="115">
        <f t="shared" si="251"/>
        <v>1</v>
      </c>
      <c r="F681" s="115">
        <f t="shared" si="252"/>
        <v>1</v>
      </c>
      <c r="G681" s="115">
        <f t="shared" si="253"/>
        <v>1952.0402765239066</v>
      </c>
      <c r="H681" s="115">
        <f t="shared" si="254"/>
        <v>1</v>
      </c>
      <c r="I681" s="115">
        <f t="shared" si="255"/>
        <v>1</v>
      </c>
      <c r="J681" s="115">
        <f t="shared" si="256"/>
        <v>3.0513576016817391E-6</v>
      </c>
      <c r="K681" s="115">
        <f t="shared" si="257"/>
        <v>0</v>
      </c>
      <c r="L681" s="115">
        <f t="shared" si="258"/>
        <v>0</v>
      </c>
      <c r="M681" s="111"/>
      <c r="N681" s="123">
        <f t="shared" si="246"/>
        <v>2388800.4289063262</v>
      </c>
      <c r="O681" s="115">
        <f t="shared" si="259"/>
        <v>3163189.1738456944</v>
      </c>
      <c r="P681" s="115">
        <f t="shared" si="260"/>
        <v>1</v>
      </c>
      <c r="Q681" s="115">
        <f t="shared" si="261"/>
        <v>1</v>
      </c>
      <c r="R681" s="115">
        <f t="shared" si="262"/>
        <v>3136960.2278001527</v>
      </c>
      <c r="S681" s="115">
        <f t="shared" si="263"/>
        <v>151572.47236442141</v>
      </c>
      <c r="T681" s="115">
        <f t="shared" si="264"/>
        <v>3140619.9523626938</v>
      </c>
      <c r="U681" s="115">
        <f t="shared" si="265"/>
        <v>1</v>
      </c>
      <c r="V681" s="115">
        <f t="shared" si="266"/>
        <v>0</v>
      </c>
      <c r="W681" s="115">
        <f t="shared" si="267"/>
        <v>1</v>
      </c>
      <c r="X681" s="115">
        <f t="shared" si="268"/>
        <v>1</v>
      </c>
      <c r="Y681" s="115">
        <f t="shared" si="269"/>
        <v>0</v>
      </c>
      <c r="Z681" s="115">
        <f t="shared" si="270"/>
        <v>1</v>
      </c>
      <c r="AA681" s="115">
        <f t="shared" si="247"/>
        <v>9.6707325541166565E-6</v>
      </c>
      <c r="AB681" s="115">
        <f t="shared" si="271"/>
        <v>0</v>
      </c>
      <c r="AC681" s="115">
        <f t="shared" si="272"/>
        <v>0</v>
      </c>
    </row>
    <row r="682" spans="2:29" s="105" customFormat="1">
      <c r="B682" s="106">
        <f t="shared" si="248"/>
        <v>5.5999999999999082</v>
      </c>
      <c r="C682" s="115">
        <f t="shared" si="249"/>
        <v>398107.17055341374</v>
      </c>
      <c r="D682" s="115">
        <f t="shared" si="250"/>
        <v>1951.917366639359</v>
      </c>
      <c r="E682" s="115">
        <f t="shared" si="251"/>
        <v>1</v>
      </c>
      <c r="F682" s="115">
        <f t="shared" si="252"/>
        <v>1</v>
      </c>
      <c r="G682" s="115">
        <f t="shared" si="253"/>
        <v>1945.1425118968084</v>
      </c>
      <c r="H682" s="115">
        <f t="shared" si="254"/>
        <v>1</v>
      </c>
      <c r="I682" s="115">
        <f t="shared" si="255"/>
        <v>1</v>
      </c>
      <c r="J682" s="115">
        <f t="shared" si="256"/>
        <v>2.280107418024514E-6</v>
      </c>
      <c r="K682" s="115">
        <f t="shared" si="257"/>
        <v>0</v>
      </c>
      <c r="L682" s="115">
        <f t="shared" si="258"/>
        <v>0</v>
      </c>
      <c r="M682" s="111"/>
      <c r="N682" s="123">
        <f t="shared" si="246"/>
        <v>2501381.1247040466</v>
      </c>
      <c r="O682" s="115">
        <f t="shared" si="259"/>
        <v>3168612.1408756697</v>
      </c>
      <c r="P682" s="115">
        <f t="shared" si="260"/>
        <v>1</v>
      </c>
      <c r="Q682" s="115">
        <f t="shared" si="261"/>
        <v>1</v>
      </c>
      <c r="R682" s="115">
        <f t="shared" si="262"/>
        <v>3141100.2289138418</v>
      </c>
      <c r="S682" s="115">
        <f t="shared" si="263"/>
        <v>146378.02448625068</v>
      </c>
      <c r="T682" s="115">
        <f t="shared" si="264"/>
        <v>3144509.0513679697</v>
      </c>
      <c r="U682" s="115">
        <f t="shared" si="265"/>
        <v>1</v>
      </c>
      <c r="V682" s="115">
        <f t="shared" si="266"/>
        <v>0</v>
      </c>
      <c r="W682" s="115">
        <f t="shared" si="267"/>
        <v>1</v>
      </c>
      <c r="X682" s="115">
        <f t="shared" si="268"/>
        <v>1</v>
      </c>
      <c r="Y682" s="115">
        <f t="shared" si="269"/>
        <v>0</v>
      </c>
      <c r="Z682" s="115">
        <f t="shared" si="270"/>
        <v>1</v>
      </c>
      <c r="AA682" s="115">
        <f t="shared" si="247"/>
        <v>1.0997399665164993E-5</v>
      </c>
      <c r="AB682" s="115">
        <f t="shared" si="271"/>
        <v>0</v>
      </c>
      <c r="AC682" s="115">
        <f t="shared" si="272"/>
        <v>0</v>
      </c>
    </row>
    <row r="683" spans="2:29" s="105" customFormat="1">
      <c r="B683" s="106">
        <f t="shared" si="248"/>
        <v>5.6199999999999077</v>
      </c>
      <c r="C683" s="115">
        <f t="shared" si="249"/>
        <v>416869.38347024709</v>
      </c>
      <c r="D683" s="115">
        <f t="shared" si="250"/>
        <v>1944.0387933051436</v>
      </c>
      <c r="E683" s="115">
        <f t="shared" si="251"/>
        <v>1</v>
      </c>
      <c r="F683" s="115">
        <f t="shared" si="252"/>
        <v>1</v>
      </c>
      <c r="G683" s="115">
        <f t="shared" si="253"/>
        <v>1938.4346052304454</v>
      </c>
      <c r="H683" s="115">
        <f t="shared" si="254"/>
        <v>1</v>
      </c>
      <c r="I683" s="115">
        <f t="shared" si="255"/>
        <v>1</v>
      </c>
      <c r="J683" s="115">
        <f t="shared" si="256"/>
        <v>1.5719460723827691E-6</v>
      </c>
      <c r="K683" s="115">
        <f t="shared" si="257"/>
        <v>0</v>
      </c>
      <c r="L683" s="115">
        <f t="shared" si="258"/>
        <v>0</v>
      </c>
      <c r="M683" s="111"/>
      <c r="N683" s="123">
        <f t="shared" si="246"/>
        <v>2619267.5852332693</v>
      </c>
      <c r="O683" s="115">
        <f t="shared" si="259"/>
        <v>3173986.8533764123</v>
      </c>
      <c r="P683" s="115">
        <f t="shared" si="260"/>
        <v>1</v>
      </c>
      <c r="Q683" s="115">
        <f t="shared" si="261"/>
        <v>1</v>
      </c>
      <c r="R683" s="115">
        <f t="shared" si="262"/>
        <v>3144971.3294313704</v>
      </c>
      <c r="S683" s="115">
        <f t="shared" si="263"/>
        <v>141243.77234992344</v>
      </c>
      <c r="T683" s="115">
        <f t="shared" si="264"/>
        <v>3148141.4304590821</v>
      </c>
      <c r="U683" s="115">
        <f t="shared" si="265"/>
        <v>1</v>
      </c>
      <c r="V683" s="115">
        <f t="shared" si="266"/>
        <v>0</v>
      </c>
      <c r="W683" s="115">
        <f t="shared" si="267"/>
        <v>1</v>
      </c>
      <c r="X683" s="115">
        <f t="shared" si="268"/>
        <v>1</v>
      </c>
      <c r="Y683" s="115">
        <f t="shared" si="269"/>
        <v>0</v>
      </c>
      <c r="Z683" s="115">
        <f t="shared" si="270"/>
        <v>1</v>
      </c>
      <c r="AA683" s="115">
        <f t="shared" si="247"/>
        <v>1.2608810884243346E-5</v>
      </c>
      <c r="AB683" s="115">
        <f t="shared" si="271"/>
        <v>0</v>
      </c>
      <c r="AC683" s="115">
        <f t="shared" si="272"/>
        <v>0</v>
      </c>
    </row>
    <row r="684" spans="2:29" s="105" customFormat="1">
      <c r="B684" s="106">
        <f t="shared" si="248"/>
        <v>5.6399999999999073</v>
      </c>
      <c r="C684" s="115">
        <f t="shared" si="249"/>
        <v>436515.83224007342</v>
      </c>
      <c r="D684" s="115">
        <f t="shared" si="250"/>
        <v>1936.2700525170444</v>
      </c>
      <c r="E684" s="115">
        <f t="shared" si="251"/>
        <v>1</v>
      </c>
      <c r="F684" s="115">
        <f t="shared" si="252"/>
        <v>1</v>
      </c>
      <c r="G684" s="115">
        <f t="shared" si="253"/>
        <v>1931.8919521657483</v>
      </c>
      <c r="H684" s="115">
        <f t="shared" si="254"/>
        <v>1</v>
      </c>
      <c r="I684" s="115">
        <f t="shared" si="255"/>
        <v>1</v>
      </c>
      <c r="J684" s="115">
        <f t="shared" si="256"/>
        <v>9.6647605625809575E-7</v>
      </c>
      <c r="K684" s="115">
        <f t="shared" si="257"/>
        <v>0</v>
      </c>
      <c r="L684" s="115">
        <f t="shared" si="258"/>
        <v>0</v>
      </c>
      <c r="M684" s="111"/>
      <c r="N684" s="123">
        <f t="shared" si="246"/>
        <v>2742709.8634820986</v>
      </c>
      <c r="O684" s="115">
        <f t="shared" si="259"/>
        <v>3179313.6194154774</v>
      </c>
      <c r="P684" s="115">
        <f t="shared" si="260"/>
        <v>1</v>
      </c>
      <c r="Q684" s="115">
        <f t="shared" si="261"/>
        <v>1</v>
      </c>
      <c r="R684" s="115">
        <f t="shared" si="262"/>
        <v>3148584.106011562</v>
      </c>
      <c r="S684" s="115">
        <f t="shared" si="263"/>
        <v>136182.99875401112</v>
      </c>
      <c r="T684" s="115">
        <f t="shared" si="264"/>
        <v>3151527.8329372662</v>
      </c>
      <c r="U684" s="115">
        <f t="shared" si="265"/>
        <v>1</v>
      </c>
      <c r="V684" s="115">
        <f t="shared" si="266"/>
        <v>0</v>
      </c>
      <c r="W684" s="115">
        <f t="shared" si="267"/>
        <v>1</v>
      </c>
      <c r="X684" s="115">
        <f t="shared" si="268"/>
        <v>1</v>
      </c>
      <c r="Y684" s="115">
        <f t="shared" si="269"/>
        <v>0</v>
      </c>
      <c r="Z684" s="115">
        <f t="shared" si="270"/>
        <v>1</v>
      </c>
      <c r="AA684" s="115">
        <f t="shared" si="247"/>
        <v>1.453304788709982E-5</v>
      </c>
      <c r="AB684" s="115">
        <f t="shared" si="271"/>
        <v>0</v>
      </c>
      <c r="AC684" s="115">
        <f t="shared" si="272"/>
        <v>0</v>
      </c>
    </row>
    <row r="685" spans="2:29" s="105" customFormat="1">
      <c r="B685" s="106">
        <f t="shared" si="248"/>
        <v>5.6599999999999069</v>
      </c>
      <c r="C685" s="115">
        <f t="shared" si="249"/>
        <v>457088.18961477722</v>
      </c>
      <c r="D685" s="115">
        <f t="shared" si="250"/>
        <v>1928.6093914432115</v>
      </c>
      <c r="E685" s="115">
        <f t="shared" si="251"/>
        <v>1</v>
      </c>
      <c r="F685" s="115">
        <f t="shared" si="252"/>
        <v>1</v>
      </c>
      <c r="G685" s="115">
        <f t="shared" si="253"/>
        <v>1925.4896129700849</v>
      </c>
      <c r="H685" s="115">
        <f t="shared" si="254"/>
        <v>1</v>
      </c>
      <c r="I685" s="115">
        <f t="shared" si="255"/>
        <v>1</v>
      </c>
      <c r="J685" s="115">
        <f t="shared" si="256"/>
        <v>4.9434549919932597E-7</v>
      </c>
      <c r="K685" s="115">
        <f t="shared" si="257"/>
        <v>0</v>
      </c>
      <c r="L685" s="115">
        <f t="shared" si="258"/>
        <v>0</v>
      </c>
      <c r="M685" s="111"/>
      <c r="N685" s="123">
        <f t="shared" si="246"/>
        <v>2871969.7970728851</v>
      </c>
      <c r="O685" s="115">
        <f t="shared" si="259"/>
        <v>3184592.7477177675</v>
      </c>
      <c r="P685" s="115">
        <f t="shared" si="260"/>
        <v>1</v>
      </c>
      <c r="Q685" s="115">
        <f t="shared" si="261"/>
        <v>1</v>
      </c>
      <c r="R685" s="115">
        <f t="shared" si="262"/>
        <v>3151949.7990027294</v>
      </c>
      <c r="S685" s="115">
        <f t="shared" si="263"/>
        <v>131207.38311459555</v>
      </c>
      <c r="T685" s="115">
        <f t="shared" si="264"/>
        <v>3154679.5261669806</v>
      </c>
      <c r="U685" s="115">
        <f t="shared" si="265"/>
        <v>1</v>
      </c>
      <c r="V685" s="115">
        <f t="shared" si="266"/>
        <v>0</v>
      </c>
      <c r="W685" s="115">
        <f t="shared" si="267"/>
        <v>1</v>
      </c>
      <c r="X685" s="115">
        <f t="shared" si="268"/>
        <v>1</v>
      </c>
      <c r="Y685" s="115">
        <f t="shared" si="269"/>
        <v>0</v>
      </c>
      <c r="Z685" s="115">
        <f t="shared" si="270"/>
        <v>1</v>
      </c>
      <c r="AA685" s="115">
        <f t="shared" si="247"/>
        <v>1.6798968871199575E-5</v>
      </c>
      <c r="AB685" s="115">
        <f t="shared" si="271"/>
        <v>0</v>
      </c>
      <c r="AC685" s="115">
        <f t="shared" si="272"/>
        <v>0</v>
      </c>
    </row>
    <row r="686" spans="2:29" s="105" customFormat="1">
      <c r="B686" s="106">
        <f t="shared" si="248"/>
        <v>5.6799999999999065</v>
      </c>
      <c r="C686" s="115">
        <f t="shared" si="249"/>
        <v>478630.09232253587</v>
      </c>
      <c r="D686" s="115">
        <f t="shared" si="250"/>
        <v>1921.0550896971297</v>
      </c>
      <c r="E686" s="115">
        <f t="shared" si="251"/>
        <v>1</v>
      </c>
      <c r="F686" s="115">
        <f t="shared" si="252"/>
        <v>1</v>
      </c>
      <c r="G686" s="115">
        <f t="shared" si="253"/>
        <v>1919.2027877940027</v>
      </c>
      <c r="H686" s="115">
        <f t="shared" si="254"/>
        <v>1</v>
      </c>
      <c r="I686" s="115">
        <f t="shared" si="255"/>
        <v>1</v>
      </c>
      <c r="J686" s="115">
        <f t="shared" si="256"/>
        <v>1.7552195591243583E-7</v>
      </c>
      <c r="K686" s="115">
        <f t="shared" si="257"/>
        <v>0</v>
      </c>
      <c r="L686" s="115">
        <f t="shared" si="258"/>
        <v>0</v>
      </c>
      <c r="M686" s="111"/>
      <c r="N686" s="123">
        <f t="shared" si="246"/>
        <v>3007321.5636549662</v>
      </c>
      <c r="O686" s="115">
        <f t="shared" si="259"/>
        <v>3189824.5475940639</v>
      </c>
      <c r="P686" s="115">
        <f t="shared" si="260"/>
        <v>1</v>
      </c>
      <c r="Q686" s="115">
        <f t="shared" si="261"/>
        <v>1</v>
      </c>
      <c r="R686" s="115">
        <f t="shared" si="262"/>
        <v>3155080.1033359701</v>
      </c>
      <c r="S686" s="115">
        <f t="shared" si="263"/>
        <v>126327.04606499334</v>
      </c>
      <c r="T686" s="115">
        <f t="shared" si="264"/>
        <v>3157608.1107436405</v>
      </c>
      <c r="U686" s="115">
        <f t="shared" si="265"/>
        <v>1</v>
      </c>
      <c r="V686" s="115">
        <f t="shared" si="266"/>
        <v>0</v>
      </c>
      <c r="W686" s="115">
        <f t="shared" si="267"/>
        <v>1</v>
      </c>
      <c r="X686" s="115">
        <f t="shared" si="268"/>
        <v>1</v>
      </c>
      <c r="Y686" s="115">
        <f t="shared" si="269"/>
        <v>0</v>
      </c>
      <c r="Z686" s="115">
        <f t="shared" si="270"/>
        <v>1</v>
      </c>
      <c r="AA686" s="115">
        <f t="shared" si="247"/>
        <v>1.9435462492563401E-5</v>
      </c>
      <c r="AB686" s="115">
        <f t="shared" si="271"/>
        <v>0</v>
      </c>
      <c r="AC686" s="115">
        <f t="shared" si="272"/>
        <v>0</v>
      </c>
    </row>
    <row r="687" spans="2:29" s="105" customFormat="1">
      <c r="B687" s="106">
        <f t="shared" si="248"/>
        <v>5.699999999999906</v>
      </c>
      <c r="C687" s="115">
        <f t="shared" si="249"/>
        <v>501187.23362716485</v>
      </c>
      <c r="D687" s="115">
        <f t="shared" si="250"/>
        <v>1913.6054586522068</v>
      </c>
      <c r="E687" s="115">
        <f t="shared" si="251"/>
        <v>1</v>
      </c>
      <c r="F687" s="115">
        <f t="shared" si="252"/>
        <v>1</v>
      </c>
      <c r="G687" s="115">
        <f t="shared" si="253"/>
        <v>1913.0072795519513</v>
      </c>
      <c r="H687" s="115">
        <f t="shared" si="254"/>
        <v>1</v>
      </c>
      <c r="I687" s="115">
        <f t="shared" si="255"/>
        <v>1</v>
      </c>
      <c r="J687" s="115">
        <f t="shared" si="256"/>
        <v>1.8435803292005715E-8</v>
      </c>
      <c r="K687" s="115">
        <f t="shared" si="257"/>
        <v>0</v>
      </c>
      <c r="L687" s="115">
        <f t="shared" si="258"/>
        <v>0</v>
      </c>
      <c r="M687" s="111"/>
      <c r="N687" s="123">
        <f t="shared" si="246"/>
        <v>3149052.2624721848</v>
      </c>
      <c r="O687" s="115">
        <f t="shared" si="259"/>
        <v>3195009.3288711268</v>
      </c>
      <c r="P687" s="115">
        <f t="shared" si="260"/>
        <v>1</v>
      </c>
      <c r="Q687" s="115">
        <f t="shared" si="261"/>
        <v>1</v>
      </c>
      <c r="R687" s="115">
        <f t="shared" si="262"/>
        <v>3157986.9823123752</v>
      </c>
      <c r="S687" s="115">
        <f t="shared" si="263"/>
        <v>121550.61467811106</v>
      </c>
      <c r="T687" s="115">
        <f t="shared" si="264"/>
        <v>3160325.3522988814</v>
      </c>
      <c r="U687" s="115">
        <f t="shared" si="265"/>
        <v>1</v>
      </c>
      <c r="V687" s="115">
        <f t="shared" si="266"/>
        <v>0</v>
      </c>
      <c r="W687" s="115">
        <f t="shared" si="267"/>
        <v>1</v>
      </c>
      <c r="X687" s="115">
        <f t="shared" si="268"/>
        <v>1</v>
      </c>
      <c r="Y687" s="115">
        <f t="shared" si="269"/>
        <v>0</v>
      </c>
      <c r="Z687" s="115">
        <f t="shared" si="270"/>
        <v>1</v>
      </c>
      <c r="AA687" s="115">
        <f t="shared" si="247"/>
        <v>2.2470780300584031E-5</v>
      </c>
      <c r="AB687" s="115">
        <f t="shared" si="271"/>
        <v>0</v>
      </c>
      <c r="AC687" s="115">
        <f t="shared" si="272"/>
        <v>0</v>
      </c>
    </row>
    <row r="688" spans="2:29" s="105" customFormat="1">
      <c r="B688" s="106">
        <f t="shared" si="248"/>
        <v>5.7199999999999056</v>
      </c>
      <c r="C688" s="115">
        <f t="shared" si="249"/>
        <v>524807.46024965914</v>
      </c>
      <c r="D688" s="115">
        <f t="shared" si="250"/>
        <v>1906.2588407723642</v>
      </c>
      <c r="E688" s="115">
        <f t="shared" si="251"/>
        <v>1</v>
      </c>
      <c r="F688" s="115">
        <f t="shared" si="252"/>
        <v>1</v>
      </c>
      <c r="G688" s="115">
        <f t="shared" si="253"/>
        <v>1906.8799310954905</v>
      </c>
      <c r="H688" s="115">
        <f t="shared" si="254"/>
        <v>1</v>
      </c>
      <c r="I688" s="115">
        <f t="shared" si="255"/>
        <v>1</v>
      </c>
      <c r="J688" s="115">
        <f t="shared" si="256"/>
        <v>2.0015798736475253E-8</v>
      </c>
      <c r="K688" s="115">
        <f t="shared" si="257"/>
        <v>0</v>
      </c>
      <c r="L688" s="115">
        <f t="shared" si="258"/>
        <v>0</v>
      </c>
      <c r="M688" s="111"/>
      <c r="N688" s="123">
        <f t="shared" si="246"/>
        <v>3297462.523338893</v>
      </c>
      <c r="O688" s="115">
        <f t="shared" si="259"/>
        <v>3200147.4018231616</v>
      </c>
      <c r="P688" s="115">
        <f t="shared" si="260"/>
        <v>1</v>
      </c>
      <c r="Q688" s="115">
        <f t="shared" si="261"/>
        <v>1</v>
      </c>
      <c r="R688" s="115">
        <f t="shared" si="262"/>
        <v>3160682.5046895207</v>
      </c>
      <c r="S688" s="115">
        <f t="shared" si="263"/>
        <v>116885.30325246742</v>
      </c>
      <c r="T688" s="115">
        <f t="shared" si="264"/>
        <v>3162843.0358724482</v>
      </c>
      <c r="U688" s="115">
        <f t="shared" si="265"/>
        <v>1</v>
      </c>
      <c r="V688" s="115">
        <f t="shared" si="266"/>
        <v>0</v>
      </c>
      <c r="W688" s="115">
        <f t="shared" si="267"/>
        <v>1</v>
      </c>
      <c r="X688" s="115">
        <f t="shared" si="268"/>
        <v>1</v>
      </c>
      <c r="Y688" s="115">
        <f t="shared" si="269"/>
        <v>0</v>
      </c>
      <c r="Z688" s="115">
        <f t="shared" si="270"/>
        <v>1</v>
      </c>
      <c r="AA688" s="115">
        <f t="shared" si="247"/>
        <v>2.5931960423323302E-5</v>
      </c>
      <c r="AB688" s="115">
        <f t="shared" si="271"/>
        <v>0</v>
      </c>
      <c r="AC688" s="115">
        <f t="shared" si="272"/>
        <v>0</v>
      </c>
    </row>
    <row r="689" spans="2:29" s="105" customFormat="1">
      <c r="B689" s="106">
        <f t="shared" si="248"/>
        <v>5.7399999999999052</v>
      </c>
      <c r="C689" s="115">
        <f t="shared" si="249"/>
        <v>549540.87385750562</v>
      </c>
      <c r="D689" s="115">
        <f t="shared" si="250"/>
        <v>1899.0136089582627</v>
      </c>
      <c r="E689" s="115">
        <f t="shared" si="251"/>
        <v>1</v>
      </c>
      <c r="F689" s="115">
        <f t="shared" si="252"/>
        <v>1</v>
      </c>
      <c r="G689" s="115">
        <f t="shared" si="253"/>
        <v>1900.7990243077561</v>
      </c>
      <c r="H689" s="115">
        <f t="shared" si="254"/>
        <v>1</v>
      </c>
      <c r="I689" s="115">
        <f t="shared" si="255"/>
        <v>1</v>
      </c>
      <c r="J689" s="115">
        <f t="shared" si="256"/>
        <v>1.6656465189776767E-7</v>
      </c>
      <c r="K689" s="115">
        <f t="shared" si="257"/>
        <v>0</v>
      </c>
      <c r="L689" s="115">
        <f t="shared" si="258"/>
        <v>0</v>
      </c>
      <c r="M689" s="111"/>
      <c r="N689" s="123">
        <f t="shared" si="246"/>
        <v>3452867.1443161098</v>
      </c>
      <c r="O689" s="115">
        <f t="shared" si="259"/>
        <v>3205239.0771049736</v>
      </c>
      <c r="P689" s="115">
        <f t="shared" si="260"/>
        <v>1</v>
      </c>
      <c r="Q689" s="115">
        <f t="shared" si="261"/>
        <v>1</v>
      </c>
      <c r="R689" s="115">
        <f t="shared" si="262"/>
        <v>3163178.7046951661</v>
      </c>
      <c r="S689" s="115">
        <f t="shared" si="263"/>
        <v>112337.0051246337</v>
      </c>
      <c r="T689" s="115">
        <f t="shared" si="264"/>
        <v>3165172.8421300091</v>
      </c>
      <c r="U689" s="115">
        <f t="shared" si="265"/>
        <v>1</v>
      </c>
      <c r="V689" s="115">
        <f t="shared" si="266"/>
        <v>0</v>
      </c>
      <c r="W689" s="115">
        <f t="shared" si="267"/>
        <v>1</v>
      </c>
      <c r="X689" s="115">
        <f t="shared" si="268"/>
        <v>1</v>
      </c>
      <c r="Y689" s="115">
        <f t="shared" si="269"/>
        <v>0</v>
      </c>
      <c r="Z689" s="115">
        <f t="shared" si="270"/>
        <v>1</v>
      </c>
      <c r="AA689" s="115">
        <f t="shared" si="247"/>
        <v>2.9844348574376548E-5</v>
      </c>
      <c r="AB689" s="115">
        <f t="shared" si="271"/>
        <v>0</v>
      </c>
      <c r="AC689" s="115">
        <f t="shared" si="272"/>
        <v>0</v>
      </c>
    </row>
    <row r="690" spans="2:29" s="105" customFormat="1">
      <c r="B690" s="106">
        <f t="shared" si="248"/>
        <v>5.7599999999999048</v>
      </c>
      <c r="C690" s="115">
        <f t="shared" si="249"/>
        <v>575439.93733703124</v>
      </c>
      <c r="D690" s="115">
        <f t="shared" si="250"/>
        <v>1891.8681659087626</v>
      </c>
      <c r="E690" s="115">
        <f t="shared" si="251"/>
        <v>1</v>
      </c>
      <c r="F690" s="115">
        <f t="shared" si="252"/>
        <v>1</v>
      </c>
      <c r="G690" s="115">
        <f t="shared" si="253"/>
        <v>1894.7446303255824</v>
      </c>
      <c r="H690" s="115">
        <f t="shared" si="254"/>
        <v>1</v>
      </c>
      <c r="I690" s="115">
        <f t="shared" si="255"/>
        <v>1</v>
      </c>
      <c r="J690" s="115">
        <f t="shared" si="256"/>
        <v>4.3535646349813408E-7</v>
      </c>
      <c r="K690" s="115">
        <f t="shared" si="257"/>
        <v>0</v>
      </c>
      <c r="L690" s="115">
        <f t="shared" si="258"/>
        <v>0</v>
      </c>
      <c r="M690" s="111"/>
      <c r="N690" s="123">
        <f t="shared" si="246"/>
        <v>3615595.7594403764</v>
      </c>
      <c r="O690" s="115">
        <f t="shared" si="259"/>
        <v>3210284.6656864476</v>
      </c>
      <c r="P690" s="115">
        <f t="shared" si="260"/>
        <v>1</v>
      </c>
      <c r="Q690" s="115">
        <f t="shared" si="261"/>
        <v>1</v>
      </c>
      <c r="R690" s="115">
        <f t="shared" si="262"/>
        <v>3165487.4640018023</v>
      </c>
      <c r="S690" s="115">
        <f t="shared" si="263"/>
        <v>107910.39154767677</v>
      </c>
      <c r="T690" s="115">
        <f t="shared" si="264"/>
        <v>3167326.244225014</v>
      </c>
      <c r="U690" s="115">
        <f t="shared" si="265"/>
        <v>1</v>
      </c>
      <c r="V690" s="115">
        <f t="shared" si="266"/>
        <v>0</v>
      </c>
      <c r="W690" s="115">
        <f t="shared" si="267"/>
        <v>1</v>
      </c>
      <c r="X690" s="115">
        <f t="shared" si="268"/>
        <v>1</v>
      </c>
      <c r="Y690" s="115">
        <f t="shared" si="269"/>
        <v>0</v>
      </c>
      <c r="Z690" s="115">
        <f t="shared" si="270"/>
        <v>1</v>
      </c>
      <c r="AA690" s="115">
        <f t="shared" si="247"/>
        <v>3.4231217003050089E-5</v>
      </c>
      <c r="AB690" s="115">
        <f t="shared" si="271"/>
        <v>0</v>
      </c>
      <c r="AC690" s="115">
        <f t="shared" si="272"/>
        <v>0</v>
      </c>
    </row>
    <row r="691" spans="2:29" s="105" customFormat="1">
      <c r="B691" s="106">
        <f t="shared" si="248"/>
        <v>5.7799999999999043</v>
      </c>
      <c r="C691" s="115">
        <f t="shared" si="249"/>
        <v>602559.58607422595</v>
      </c>
      <c r="D691" s="115">
        <f t="shared" si="250"/>
        <v>1884.8209434972289</v>
      </c>
      <c r="E691" s="115">
        <f t="shared" si="251"/>
        <v>1</v>
      </c>
      <c r="F691" s="115">
        <f t="shared" si="252"/>
        <v>1</v>
      </c>
      <c r="G691" s="115">
        <f t="shared" si="253"/>
        <v>1888.6989022205635</v>
      </c>
      <c r="H691" s="115">
        <f t="shared" si="254"/>
        <v>1</v>
      </c>
      <c r="I691" s="115">
        <f t="shared" si="255"/>
        <v>1</v>
      </c>
      <c r="J691" s="115">
        <f t="shared" si="256"/>
        <v>7.967865735657488E-7</v>
      </c>
      <c r="K691" s="115">
        <f t="shared" si="257"/>
        <v>0</v>
      </c>
      <c r="L691" s="115">
        <f t="shared" si="258"/>
        <v>0</v>
      </c>
      <c r="M691" s="111"/>
      <c r="N691" s="123">
        <f t="shared" si="246"/>
        <v>3785993.5379217896</v>
      </c>
      <c r="O691" s="115">
        <f t="shared" si="259"/>
        <v>3215284.4787884606</v>
      </c>
      <c r="P691" s="115">
        <f t="shared" si="260"/>
        <v>1</v>
      </c>
      <c r="Q691" s="115">
        <f t="shared" si="261"/>
        <v>1</v>
      </c>
      <c r="R691" s="115">
        <f t="shared" si="262"/>
        <v>3167620.4142675102</v>
      </c>
      <c r="S691" s="115">
        <f t="shared" si="263"/>
        <v>103609.01426795336</v>
      </c>
      <c r="T691" s="115">
        <f t="shared" si="264"/>
        <v>3169314.4237708333</v>
      </c>
      <c r="U691" s="115">
        <f t="shared" si="265"/>
        <v>1</v>
      </c>
      <c r="V691" s="115">
        <f t="shared" si="266"/>
        <v>0</v>
      </c>
      <c r="W691" s="115">
        <f t="shared" si="267"/>
        <v>1</v>
      </c>
      <c r="X691" s="115">
        <f t="shared" si="268"/>
        <v>1</v>
      </c>
      <c r="Y691" s="115">
        <f t="shared" si="269"/>
        <v>0</v>
      </c>
      <c r="Z691" s="115">
        <f t="shared" si="270"/>
        <v>1</v>
      </c>
      <c r="AA691" s="115">
        <f t="shared" si="247"/>
        <v>3.9113477804383383E-5</v>
      </c>
      <c r="AB691" s="115">
        <f t="shared" si="271"/>
        <v>0</v>
      </c>
      <c r="AC691" s="115">
        <f t="shared" si="272"/>
        <v>0</v>
      </c>
    </row>
    <row r="692" spans="2:29" s="105" customFormat="1">
      <c r="B692" s="106">
        <f t="shared" si="248"/>
        <v>5.7999999999999039</v>
      </c>
      <c r="C692" s="115">
        <f t="shared" si="249"/>
        <v>630957.3444800541</v>
      </c>
      <c r="D692" s="115">
        <f t="shared" si="250"/>
        <v>1877.8704021623264</v>
      </c>
      <c r="E692" s="115">
        <f t="shared" si="251"/>
        <v>1</v>
      </c>
      <c r="F692" s="115">
        <f t="shared" si="252"/>
        <v>1</v>
      </c>
      <c r="G692" s="115">
        <f t="shared" si="253"/>
        <v>1882.6463040281644</v>
      </c>
      <c r="H692" s="115">
        <f t="shared" si="254"/>
        <v>1</v>
      </c>
      <c r="I692" s="115">
        <f t="shared" si="255"/>
        <v>1</v>
      </c>
      <c r="J692" s="115">
        <f t="shared" si="256"/>
        <v>1.2168717949733208E-6</v>
      </c>
      <c r="K692" s="115">
        <f t="shared" si="257"/>
        <v>0</v>
      </c>
      <c r="L692" s="115">
        <f t="shared" si="258"/>
        <v>0</v>
      </c>
      <c r="M692" s="111"/>
      <c r="N692" s="123">
        <f t="shared" ref="N692:N752" si="273">2*PI()*C692</f>
        <v>3964421.9162941249</v>
      </c>
      <c r="O692" s="115">
        <f t="shared" si="259"/>
        <v>3220238.8278203602</v>
      </c>
      <c r="P692" s="115">
        <f t="shared" si="260"/>
        <v>1</v>
      </c>
      <c r="Q692" s="115">
        <f t="shared" si="261"/>
        <v>1</v>
      </c>
      <c r="R692" s="115">
        <f t="shared" si="262"/>
        <v>3169588.8585648625</v>
      </c>
      <c r="S692" s="115">
        <f t="shared" si="263"/>
        <v>99435.409011497875</v>
      </c>
      <c r="T692" s="115">
        <f t="shared" si="264"/>
        <v>3171148.204184691</v>
      </c>
      <c r="U692" s="115">
        <f t="shared" si="265"/>
        <v>1</v>
      </c>
      <c r="V692" s="115">
        <f t="shared" si="266"/>
        <v>0</v>
      </c>
      <c r="W692" s="115">
        <f t="shared" si="267"/>
        <v>1</v>
      </c>
      <c r="X692" s="115">
        <f t="shared" si="268"/>
        <v>1</v>
      </c>
      <c r="Y692" s="115">
        <f t="shared" si="269"/>
        <v>0</v>
      </c>
      <c r="Z692" s="115">
        <f t="shared" si="270"/>
        <v>1</v>
      </c>
      <c r="AA692" s="115">
        <f t="shared" ref="AA692:AA752" si="274">(LOG10(O692)-LOG10(T692))^2</f>
        <v>4.4509483962143347E-5</v>
      </c>
      <c r="AB692" s="115">
        <f t="shared" si="271"/>
        <v>0</v>
      </c>
      <c r="AC692" s="115">
        <f t="shared" si="272"/>
        <v>0</v>
      </c>
    </row>
    <row r="693" spans="2:29" s="105" customFormat="1">
      <c r="B693" s="106">
        <f t="shared" ref="B693:B752" si="275">B692+0.02</f>
        <v>5.8199999999999035</v>
      </c>
      <c r="C693" s="115">
        <f t="shared" ref="C693:C752" si="276">10^B693</f>
        <v>660693.44800745009</v>
      </c>
      <c r="D693" s="115">
        <f t="shared" ref="D693:D752" si="277">IF(AND($D$12&lt;&gt;"",$E$12&lt;&gt;"",$F$12&lt;&gt;"",$G$12&lt;&gt;""),10^($D$12+$E$12/(1+EXP($F$12+$G$12*LOG10($C693)))),1)</f>
        <v>1871.0150303129199</v>
      </c>
      <c r="E693" s="115">
        <f t="shared" ref="E693:E752" si="278">IF(AND($D$13&lt;&gt;"",$E$13&lt;&gt;"",$F$13&lt;&gt;"",$G$13&lt;&gt;""),10^($D$13+$E$13/(1+EXP($F$13+$G$13*LOG10($C693)))),1)</f>
        <v>1</v>
      </c>
      <c r="F693" s="115">
        <f t="shared" ref="F693:F752" si="279">IF(AND($D$14&lt;&gt;"",$E$14&lt;&gt;"",$F$14&lt;&gt;"",$G$14&lt;&gt;""),10^($D$14+$E$14/(1+EXP($F$14+$G$14*LOG10($C693)))),1)</f>
        <v>1</v>
      </c>
      <c r="G693" s="115">
        <f t="shared" ref="G693:G752" si="280">IF(OR($C$28="",$C$28=0),1,$C$28+$C$29*EXP(-C693/$F$29)+$C$30*EXP(-C693/$F$30)+$C$31*EXP(-C693/$F$31)+$C$32*EXP(-C693/$F$32)+$C$33*EXP(-C693/$F$33)+$C$34*EXP(-C693/$F$34)+$C$35*EXP(-C693/$F$35)+$C$36*EXP(-C693/$F$36)+$C$37*EXP(-C693/$F$37)+$C$38*EXP(-C693/$F$38)+$C$39*EXP(-C693/$F$39)+$C$40*EXP(-C693/$F$40)+$C$41*EXP(-C693/$F$41)+$C$42*EXP(-C693/$F$42))</f>
        <v>1876.5737728520905</v>
      </c>
      <c r="H693" s="115">
        <f t="shared" ref="H693:H752" si="281">IF(OR($D$28="",$D$28=0),1,$D$28+$D$29*EXP(-C693/$F$29)+$D$30*EXP(-C693/$F$30)+$D$31*EXP(-C693/$F$31)+$D$32*EXP(-C693/$F$32)+$D$33*EXP(-C693/$F$33)+$D$34*EXP(-C693/$F$34)+$D$35*EXP(-C693/$F$35)+$D$36*EXP(-C693/$F$36)+$D$37*EXP(-C693/$F$37)+$D$38*EXP(-C693/$F$38)+$D$39*EXP(-C693/$F$39)+$D$40*EXP(-C693/$F$40)+$D$41*EXP(-C693/$F$41)+$D$42*EXP(-C693/$F$42))</f>
        <v>1</v>
      </c>
      <c r="I693" s="115">
        <f t="shared" ref="I693:I752" si="282">IF(OR($E$28="",$E$28=0),1,$E$28+$E$29*EXP(-C693/$F$29)+$E$30*EXP(-C693/$F$30)+$E$31*EXP(-C693/$F$31)+$E$32*EXP(-C693/$F$32)+$E$33*EXP(-C693/$F$33)+$E$34*EXP(-C693/$F$34)+$E$35*EXP(-C693/$F$35)+$E$36*EXP(-C693/$F$36)+$E$37*EXP(-C693/$F$37)+$E$38*EXP(-C693/$F$38)+$E$39*EXP(-C693/$F$39)+$E$40*EXP(-C693/$F$40)+$E$41*EXP(-C693/$F$41)+$E$42*EXP(-C693/$F$42))</f>
        <v>1</v>
      </c>
      <c r="J693" s="115">
        <f t="shared" ref="J693:J752" si="283">(LOG10(D693)-LOG10(G693))^2</f>
        <v>1.6598869273579187E-6</v>
      </c>
      <c r="K693" s="115">
        <f t="shared" ref="K693:K752" si="284">(LOG10(E693)-LOG10(H693))^2</f>
        <v>0</v>
      </c>
      <c r="L693" s="115">
        <f t="shared" ref="L693:L752" si="285">(LOG10(F693)-LOG10(I693))^2</f>
        <v>0</v>
      </c>
      <c r="M693" s="111"/>
      <c r="N693" s="123">
        <f t="shared" si="273"/>
        <v>4151259.3650702303</v>
      </c>
      <c r="O693" s="115">
        <f t="shared" ref="O693:O752" si="286">IF(AND($L$12&lt;&gt;"",$M$12&lt;&gt;"",$N$12&lt;&gt;"",$O$12&lt;&gt;""),10^($L$12+$M$12/(1+EXP($N$12+$O$12*LOG10($C693)))),1)</f>
        <v>3225148.0243187677</v>
      </c>
      <c r="P693" s="115">
        <f t="shared" ref="P693:P752" si="287">IF(AND($L$13&lt;&gt;"",$M$13&lt;&gt;"",$N$13&lt;&gt;"",$O$13&lt;&gt;""),10^($L$13+$M$13/(1+EXP($N$13+$O$13*LOG10($C693)))),1)</f>
        <v>1</v>
      </c>
      <c r="Q693" s="115">
        <f t="shared" ref="Q693:Q752" si="288">IF(AND($L$14&lt;&gt;"",$M$14&lt;&gt;"",$N$14&lt;&gt;"",$O$14&lt;&gt;""),10^($L$14+$M$14/(1+EXP($N$14+$O$14*LOG10($C693)))),1)</f>
        <v>1</v>
      </c>
      <c r="R693" s="115">
        <f t="shared" ref="R693:R752" si="289">IF(OR($C$28="",$C$28=0),1,$C$28+($N693^2*$F$29^2*$C$29)/($N693^2*$F$29^2+1)+($N693^2*$F$30^2*$C$30)/($N693^2*$F$30^2+1)+($N693^2*$F$31^2*$C$31)/($N693^2*$F$31^2+1)+($N693^2*$F$32^2*$C$32)/($N693^2*$F$32^2+1)+($N693^2*$F$33^2*$C$33)/($N693^2*$F$33^2+1)+($N693^2*$F$34^2*$C$34)/($N693^2*$F$34^2+1)+($N693^2*$F$35^2*$C$35)/($N693^2*$F$35^2+1)+($N693^2*$F$36^2*$C$36)/($N693^2*$F$36^2+1)+($N693^2*$F$37^2*$C$37)/($N693^2*$F$37^2+1)+($N693^2*$F$38^2*$C$38)/($N693^2*$F$38^2+1)+($N693^2*$F$39^2*$C$39)/($N693^2*$F$39^2+1)+($N693^2*$F$40^2*$C$40)/($N693^2*$F$40^2+1)+($N693^2*$F$41^2*$C$41)/($N693^2*$F$41^2+1)+($N693^2*$F$42^2*$C$42)/($N693^2*$F$42^2+1))</f>
        <v>3171403.7098571565</v>
      </c>
      <c r="S693" s="115">
        <f t="shared" ref="S693:S752" si="290">IF(OR($C$28="",$C$28=0),0,($N693*$F$29*$C$29)/($N693^2*$F$29^2+1)+($N693*$F$30*$C$30)/($N693^2*$F$30^2+1)+($N693*$F$31*$C$31)/($N693^2*$F$31^2+1)+($N693*$F$32*$C$32)/($N693^2*$F$32^2+1)+($N693*$F$33*$C$33)/($N693^2*$F$33^2+1)+($N693*$F$34*$C$34)/($N693^2*$F$34^2+1)+($N693*$F$35*$C$35)/($N693^2*$F$35^2+1)+($N693*$F$36*$C$36)/($N693^2*$F$36^2+1)+($N693*$F$37*$C$37)/($N693^2*$F$37^2+1)+($N693*$F$38*$C$38)/($N693^2*$F$38^2+1)+($N693*$F$39*$C$39)/($N693^2*$F$39^2+1)+($N693*$F$40*$C$40)/($N693^2*$F$40^2+1)+($N693*$F$41*$C$41)/($N693^2*$F$41^2+1)+($N693*$F$42*$C$42)/($N693^2*$F$42^2+1))</f>
        <v>95391.197635021337</v>
      </c>
      <c r="T693" s="115">
        <f t="shared" ref="T693:T752" si="291">SQRT(R693^2+S693^2)</f>
        <v>3172837.9995647394</v>
      </c>
      <c r="U693" s="115">
        <f t="shared" ref="U693:U752" si="292">IF(OR($D$28="",$D$28=0),1,$D$28+($N693^2*$F$29^2*$D$29)/($N693^2*$F$29^2+1)+($N693^2*$F$30^2*$D$30)/($N693^2*$F$30^2+1)+($N693^2*$F$31^2*$D$31)/($N693^2*$F$31^2+1)+($N693^2*$F$32^2*$D$32)/($N693^2*$F$32^2+1)+($N693^2*$F$33^2*$D$33)/($N693^2*$F$33^2+1)+($N693^2*$F$34^2*$D$34)/($N693^2*$F$34^2+1)+($N693^2*$F$35^2*$D$35)/($N693^2*$F$35^2+1)+($N693^2*$F$36^2*$D$36)/($N693^2*$F$36^2+1)+($N693^2*$F$37^2*$D$37)/($N693^2*$F$37^2+1)+($N693^2*$F$38^2*$D$38)/($N693^2*$F$38^2+1)+($N693^2*$F$39^2*$D$39)/($N693^2*$F$39^2+1)+($N693^2*$F$40^2*$D$40)/($N693^2*$F$40^2+1)+($N693^2*$F$41^2*$D$41)/($N693^2*$F$41^2+1)+($N693^2*$F$42^2*$D$42)/($N693^2*$F$42^2+1))</f>
        <v>1</v>
      </c>
      <c r="V693" s="115">
        <f t="shared" ref="V693:V752" si="293">IF(OR($D$28="",$D$28=0),0,($N693*$F$29*$D$29)/($N693^2*$F$29^2+1)+($N693*$F$30*$D$30)/($N693^2*$F$30^2+1)+($N693*$F$31*$D$31)/($N693^2*$F$31^2+1)+($N693*$F$32*$D$32)/($N693^2*$F$32^2+1)+($N693*$F$33*$D$33)/($N693^2*$F$33^2+1)+($N693*$F$34*$D$34)/($N693^2*$F$34^2+1)+($N693*$F$35*$D$35)/($N693^2*$F$35^2+1)+($N693*$F$36*$D$36)/($N693^2*$F$36^2+1)+($N693*$F$37*$D$37)/($N693^2*$F$37^2+1)+($N693*$F$38*$D$38)/($N693^2*$F$38^2+1)+($N693*$F$39*$D$39)/($N693^2*$F$39^2+1)+($N693*$F$40*$D$40)/($N693^2*$F$40^2+1)+($N693*$F$41*$D$41)/($N693^2*$F$41^2+1)+($N693*$F$42*$D$42)/($N693^2*$F$42^2+1))</f>
        <v>0</v>
      </c>
      <c r="W693" s="115">
        <f t="shared" ref="W693:W752" si="294">SQRT(U693^2+V693^2)</f>
        <v>1</v>
      </c>
      <c r="X693" s="115">
        <f t="shared" ref="X693:X752" si="295">IF(OR($E$28="",$E$28=0),1,$E$28+($N693^2*$F$29^2*$E$29)/($N693^2*$F$29^2+1)+($N693^2*$F$30^2*$E$30)/($N693^2*$F$30^2+1)+($N693^2*$F$31^2*$E$31)/($N693^2*$F$31^2+1)+($N693^2*$F$32^2*$E$32)/($N693^2*$F$32^2+1)+($N693^2*$F$33^2*$E$33)/($N693^2*$F$33^2+1)+($N693^2*$F$34^2*$E$34)/($N693^2*$F$34^2+1)+($N693^2*$F$35^2*$E$35)/($N693^2*$F$35^2+1)+($N693^2*$F$36^2*$E$36)/($N693^2*$F$36^2+1)+($N693^2*$F$37^2*$E$37)/($N693^2*$F$37^2+1)+($N693^2*$F$38^2*$E$38)/($N693^2*$F$38^2+1)+($N693^2*$F$39^2*$E$39)/($N693^2*$F$39^2+1)+($N693^2*$F$40^2*$E$40)/($N693^2*$F$40^2+1)+($N693^2*$F$41^2*$E$41)/($N693^2*$F$41^2+1)+($N693^2*$F$42^2*$E$42)/($N693^2*$F$42^2+1))</f>
        <v>1</v>
      </c>
      <c r="Y693" s="115">
        <f t="shared" ref="Y693:Y752" si="296">IF(OR($E$28="",$E$28=0),0,($N693*$F$29*$E$29)/($N693^2*$F$29^2+1)+($N693*$F$30*$E$30)/($N693^2*$F$30^2+1)+($N693*$F$31*$E$31)/($N693^2*$F$31^2+1)+($N693*$F$32*$E$32)/($N693^2*$F$32^2+1)+($N693*$F$33*$E$33)/($N693^2*$F$33^2+1)+($N693*$F$34*$E$34)/($N693^2*$F$34^2+1)+($N693*$F$35*$E$35)/($N693^2*$F$35^2+1)+($N693*$F$36*$E$36)/($N693^2*$F$36^2+1)+($N693*$F$37*$E$37)/($N693^2*$F$37^2+1)+($N693*$F$38*$E$38)/($N693^2*$F$38^2+1)+($N693*$F$39*$E$39)/($N693^2*$F$39^2+1)+($N693*$F$40*$E$40)/($N693^2*$F$40^2+1)+($N693*$F$41*$E$41)/($N693^2*$F$41^2+1)+($N693*$F$42*$E$42)/($N693^2*$F$42^2+1))</f>
        <v>0</v>
      </c>
      <c r="Z693" s="115">
        <f t="shared" ref="Z693:Z752" si="297">SQRT(X693^2+Y693^2)</f>
        <v>1</v>
      </c>
      <c r="AA693" s="115">
        <f t="shared" si="274"/>
        <v>5.0434909482690214E-5</v>
      </c>
      <c r="AB693" s="115">
        <f t="shared" ref="AB693:AB752" si="298">(LOG10(P693)-LOG10(W693))^2</f>
        <v>0</v>
      </c>
      <c r="AC693" s="115">
        <f t="shared" ref="AC693:AC752" si="299">(LOG10(Q693)-LOG10(Z693))^2</f>
        <v>0</v>
      </c>
    </row>
    <row r="694" spans="2:29" s="105" customFormat="1">
      <c r="B694" s="106">
        <f t="shared" si="275"/>
        <v>5.839999999999903</v>
      </c>
      <c r="C694" s="115">
        <f t="shared" si="276"/>
        <v>691830.9709187824</v>
      </c>
      <c r="D694" s="115">
        <f t="shared" si="277"/>
        <v>1864.2533437467384</v>
      </c>
      <c r="E694" s="115">
        <f t="shared" si="278"/>
        <v>1</v>
      </c>
      <c r="F694" s="115">
        <f t="shared" si="279"/>
        <v>1</v>
      </c>
      <c r="G694" s="115">
        <f t="shared" si="280"/>
        <v>1870.4708137088505</v>
      </c>
      <c r="H694" s="115">
        <f t="shared" si="281"/>
        <v>1</v>
      </c>
      <c r="I694" s="115">
        <f t="shared" si="282"/>
        <v>1</v>
      </c>
      <c r="J694" s="115">
        <f t="shared" si="283"/>
        <v>2.0909312155156258E-6</v>
      </c>
      <c r="K694" s="115">
        <f t="shared" si="284"/>
        <v>0</v>
      </c>
      <c r="L694" s="115">
        <f t="shared" si="285"/>
        <v>0</v>
      </c>
      <c r="M694" s="111"/>
      <c r="N694" s="123">
        <f t="shared" si="273"/>
        <v>4346902.1915286817</v>
      </c>
      <c r="O694" s="115">
        <f t="shared" si="286"/>
        <v>3230012.3798878193</v>
      </c>
      <c r="P694" s="115">
        <f t="shared" si="287"/>
        <v>1</v>
      </c>
      <c r="Q694" s="115">
        <f t="shared" si="288"/>
        <v>1</v>
      </c>
      <c r="R694" s="115">
        <f t="shared" si="289"/>
        <v>3173075.44461666</v>
      </c>
      <c r="S694" s="115">
        <f t="shared" si="290"/>
        <v>91477.187191437479</v>
      </c>
      <c r="T694" s="115">
        <f t="shared" si="291"/>
        <v>3174393.7772440379</v>
      </c>
      <c r="U694" s="115">
        <f t="shared" si="292"/>
        <v>1</v>
      </c>
      <c r="V694" s="115">
        <f t="shared" si="293"/>
        <v>0</v>
      </c>
      <c r="W694" s="115">
        <f t="shared" si="294"/>
        <v>1</v>
      </c>
      <c r="X694" s="115">
        <f t="shared" si="295"/>
        <v>1</v>
      </c>
      <c r="Y694" s="115">
        <f t="shared" si="296"/>
        <v>0</v>
      </c>
      <c r="Z694" s="115">
        <f t="shared" si="297"/>
        <v>1</v>
      </c>
      <c r="AA694" s="115">
        <f t="shared" si="274"/>
        <v>5.690269883263805E-5</v>
      </c>
      <c r="AB694" s="115">
        <f t="shared" si="298"/>
        <v>0</v>
      </c>
      <c r="AC694" s="115">
        <f t="shared" si="299"/>
        <v>0</v>
      </c>
    </row>
    <row r="695" spans="2:29" s="105" customFormat="1">
      <c r="B695" s="106">
        <f t="shared" si="275"/>
        <v>5.8599999999999026</v>
      </c>
      <c r="C695" s="115">
        <f t="shared" si="276"/>
        <v>724435.96007482859</v>
      </c>
      <c r="D695" s="115">
        <f t="shared" si="277"/>
        <v>1857.5838850824687</v>
      </c>
      <c r="E695" s="115">
        <f t="shared" si="278"/>
        <v>1</v>
      </c>
      <c r="F695" s="115">
        <f t="shared" si="279"/>
        <v>1</v>
      </c>
      <c r="G695" s="115">
        <f t="shared" si="280"/>
        <v>1864.3295296204003</v>
      </c>
      <c r="H695" s="115">
        <f t="shared" si="281"/>
        <v>1</v>
      </c>
      <c r="I695" s="115">
        <f t="shared" si="282"/>
        <v>1</v>
      </c>
      <c r="J695" s="115">
        <f t="shared" si="283"/>
        <v>2.4782432861085299E-6</v>
      </c>
      <c r="K695" s="115">
        <f t="shared" si="284"/>
        <v>0</v>
      </c>
      <c r="L695" s="115">
        <f t="shared" si="285"/>
        <v>0</v>
      </c>
      <c r="M695" s="111"/>
      <c r="N695" s="123">
        <f t="shared" si="273"/>
        <v>4551765.3803347005</v>
      </c>
      <c r="O695" s="115">
        <f t="shared" si="286"/>
        <v>3234832.2061407687</v>
      </c>
      <c r="P695" s="115">
        <f t="shared" si="287"/>
        <v>1</v>
      </c>
      <c r="Q695" s="115">
        <f t="shared" si="288"/>
        <v>1</v>
      </c>
      <c r="R695" s="115">
        <f t="shared" si="289"/>
        <v>3174614.0696912296</v>
      </c>
      <c r="S695" s="115">
        <f t="shared" si="290"/>
        <v>87693.464598127612</v>
      </c>
      <c r="T695" s="115">
        <f t="shared" si="291"/>
        <v>3175825.032210486</v>
      </c>
      <c r="U695" s="115">
        <f t="shared" si="292"/>
        <v>1</v>
      </c>
      <c r="V695" s="115">
        <f t="shared" si="293"/>
        <v>0</v>
      </c>
      <c r="W695" s="115">
        <f t="shared" si="294"/>
        <v>1</v>
      </c>
      <c r="X695" s="115">
        <f t="shared" si="295"/>
        <v>1</v>
      </c>
      <c r="Y695" s="115">
        <f t="shared" si="296"/>
        <v>0</v>
      </c>
      <c r="Z695" s="115">
        <f t="shared" si="297"/>
        <v>1</v>
      </c>
      <c r="AA695" s="115">
        <f t="shared" si="274"/>
        <v>6.392307544666216E-5</v>
      </c>
      <c r="AB695" s="115">
        <f t="shared" si="298"/>
        <v>0</v>
      </c>
      <c r="AC695" s="115">
        <f t="shared" si="299"/>
        <v>0</v>
      </c>
    </row>
    <row r="696" spans="2:29" s="105" customFormat="1">
      <c r="B696" s="106">
        <f t="shared" si="275"/>
        <v>5.8799999999999022</v>
      </c>
      <c r="C696" s="115">
        <f t="shared" si="276"/>
        <v>758577.57502901449</v>
      </c>
      <c r="D696" s="115">
        <f t="shared" si="277"/>
        <v>1851.005223204925</v>
      </c>
      <c r="E696" s="115">
        <f t="shared" si="278"/>
        <v>1</v>
      </c>
      <c r="F696" s="115">
        <f t="shared" si="279"/>
        <v>1</v>
      </c>
      <c r="G696" s="115">
        <f t="shared" si="280"/>
        <v>1858.144592019657</v>
      </c>
      <c r="H696" s="115">
        <f t="shared" si="281"/>
        <v>1</v>
      </c>
      <c r="I696" s="115">
        <f t="shared" si="282"/>
        <v>1</v>
      </c>
      <c r="J696" s="115">
        <f t="shared" si="283"/>
        <v>2.7951207357943116E-6</v>
      </c>
      <c r="K696" s="115">
        <f t="shared" si="284"/>
        <v>0</v>
      </c>
      <c r="L696" s="115">
        <f t="shared" si="285"/>
        <v>0</v>
      </c>
      <c r="M696" s="111"/>
      <c r="N696" s="123">
        <f t="shared" si="273"/>
        <v>4766283.4737782236</v>
      </c>
      <c r="O696" s="115">
        <f t="shared" si="286"/>
        <v>3239607.8146429909</v>
      </c>
      <c r="P696" s="115">
        <f t="shared" si="287"/>
        <v>1</v>
      </c>
      <c r="Q696" s="115">
        <f t="shared" si="288"/>
        <v>1</v>
      </c>
      <c r="R696" s="115">
        <f t="shared" si="289"/>
        <v>3176029.1005938491</v>
      </c>
      <c r="S696" s="115">
        <f t="shared" si="290"/>
        <v>84039.485974961761</v>
      </c>
      <c r="T696" s="115">
        <f t="shared" si="291"/>
        <v>3177140.7716722139</v>
      </c>
      <c r="U696" s="115">
        <f t="shared" si="292"/>
        <v>1</v>
      </c>
      <c r="V696" s="115">
        <f t="shared" si="293"/>
        <v>0</v>
      </c>
      <c r="W696" s="115">
        <f t="shared" si="294"/>
        <v>1</v>
      </c>
      <c r="X696" s="115">
        <f t="shared" si="295"/>
        <v>1</v>
      </c>
      <c r="Y696" s="115">
        <f t="shared" si="296"/>
        <v>0</v>
      </c>
      <c r="Z696" s="115">
        <f t="shared" si="297"/>
        <v>1</v>
      </c>
      <c r="AA696" s="115">
        <f t="shared" si="274"/>
        <v>7.1503599163750457E-5</v>
      </c>
      <c r="AB696" s="115">
        <f t="shared" si="298"/>
        <v>0</v>
      </c>
      <c r="AC696" s="115">
        <f t="shared" si="299"/>
        <v>0</v>
      </c>
    </row>
    <row r="697" spans="2:29" s="105" customFormat="1">
      <c r="B697" s="106">
        <f t="shared" si="275"/>
        <v>5.8999999999999018</v>
      </c>
      <c r="C697" s="115">
        <f t="shared" si="276"/>
        <v>794328.23472410266</v>
      </c>
      <c r="D697" s="115">
        <f t="shared" si="277"/>
        <v>1844.5159527229896</v>
      </c>
      <c r="E697" s="115">
        <f t="shared" si="278"/>
        <v>1</v>
      </c>
      <c r="F697" s="115">
        <f t="shared" si="279"/>
        <v>1</v>
      </c>
      <c r="G697" s="115">
        <f t="shared" si="280"/>
        <v>1851.9131586342262</v>
      </c>
      <c r="H697" s="115">
        <f t="shared" si="281"/>
        <v>1</v>
      </c>
      <c r="I697" s="115">
        <f t="shared" si="282"/>
        <v>1</v>
      </c>
      <c r="J697" s="115">
        <f t="shared" si="283"/>
        <v>3.0213457415872958E-6</v>
      </c>
      <c r="K697" s="115">
        <f t="shared" si="284"/>
        <v>0</v>
      </c>
      <c r="L697" s="115">
        <f t="shared" si="285"/>
        <v>0</v>
      </c>
      <c r="M697" s="111"/>
      <c r="N697" s="123">
        <f t="shared" si="273"/>
        <v>4990911.4934963798</v>
      </c>
      <c r="O697" s="115">
        <f t="shared" si="286"/>
        <v>3244339.5168563169</v>
      </c>
      <c r="P697" s="115">
        <f t="shared" si="287"/>
        <v>1</v>
      </c>
      <c r="Q697" s="115">
        <f t="shared" si="288"/>
        <v>1</v>
      </c>
      <c r="R697" s="115">
        <f t="shared" si="289"/>
        <v>3177329.5494977599</v>
      </c>
      <c r="S697" s="115">
        <f t="shared" si="290"/>
        <v>80514.160039004404</v>
      </c>
      <c r="T697" s="115">
        <f t="shared" si="291"/>
        <v>3178349.5081690475</v>
      </c>
      <c r="U697" s="115">
        <f t="shared" si="292"/>
        <v>1</v>
      </c>
      <c r="V697" s="115">
        <f t="shared" si="293"/>
        <v>0</v>
      </c>
      <c r="W697" s="115">
        <f t="shared" si="294"/>
        <v>1</v>
      </c>
      <c r="X697" s="115">
        <f t="shared" si="295"/>
        <v>1</v>
      </c>
      <c r="Y697" s="115">
        <f t="shared" si="296"/>
        <v>0</v>
      </c>
      <c r="Z697" s="115">
        <f t="shared" si="297"/>
        <v>1</v>
      </c>
      <c r="AA697" s="115">
        <f t="shared" si="274"/>
        <v>7.9649262933858913E-5</v>
      </c>
      <c r="AB697" s="115">
        <f t="shared" si="298"/>
        <v>0</v>
      </c>
      <c r="AC697" s="115">
        <f t="shared" si="299"/>
        <v>0</v>
      </c>
    </row>
    <row r="698" spans="2:29" s="105" customFormat="1">
      <c r="B698" s="106">
        <f t="shared" si="275"/>
        <v>5.9199999999999013</v>
      </c>
      <c r="C698" s="115">
        <f t="shared" si="276"/>
        <v>831763.77110248362</v>
      </c>
      <c r="D698" s="115">
        <f t="shared" si="277"/>
        <v>1838.1146934399824</v>
      </c>
      <c r="E698" s="115">
        <f t="shared" si="278"/>
        <v>1</v>
      </c>
      <c r="F698" s="115">
        <f t="shared" si="279"/>
        <v>1</v>
      </c>
      <c r="G698" s="115">
        <f t="shared" si="280"/>
        <v>1845.6347475255634</v>
      </c>
      <c r="H698" s="115">
        <f t="shared" si="281"/>
        <v>1</v>
      </c>
      <c r="I698" s="115">
        <f t="shared" si="282"/>
        <v>1</v>
      </c>
      <c r="J698" s="115">
        <f t="shared" si="283"/>
        <v>3.1440654839638768E-6</v>
      </c>
      <c r="K698" s="115">
        <f t="shared" si="284"/>
        <v>0</v>
      </c>
      <c r="L698" s="115">
        <f t="shared" si="285"/>
        <v>0</v>
      </c>
      <c r="M698" s="111"/>
      <c r="N698" s="123">
        <f t="shared" si="273"/>
        <v>5226125.90563541</v>
      </c>
      <c r="O698" s="115">
        <f t="shared" si="286"/>
        <v>3249027.624084732</v>
      </c>
      <c r="P698" s="115">
        <f t="shared" si="287"/>
        <v>1</v>
      </c>
      <c r="Q698" s="115">
        <f t="shared" si="288"/>
        <v>1</v>
      </c>
      <c r="R698" s="115">
        <f t="shared" si="289"/>
        <v>3178523.9213536466</v>
      </c>
      <c r="S698" s="115">
        <f t="shared" si="290"/>
        <v>77115.925206971966</v>
      </c>
      <c r="T698" s="115">
        <f t="shared" si="291"/>
        <v>3179459.2597701093</v>
      </c>
      <c r="U698" s="115">
        <f t="shared" si="292"/>
        <v>1</v>
      </c>
      <c r="V698" s="115">
        <f t="shared" si="293"/>
        <v>0</v>
      </c>
      <c r="W698" s="115">
        <f t="shared" si="294"/>
        <v>1</v>
      </c>
      <c r="X698" s="115">
        <f t="shared" si="295"/>
        <v>1</v>
      </c>
      <c r="Y698" s="115">
        <f t="shared" si="296"/>
        <v>0</v>
      </c>
      <c r="Z698" s="115">
        <f t="shared" si="297"/>
        <v>1</v>
      </c>
      <c r="AA698" s="115">
        <f t="shared" si="274"/>
        <v>8.8362619884533412E-5</v>
      </c>
      <c r="AB698" s="115">
        <f t="shared" si="298"/>
        <v>0</v>
      </c>
      <c r="AC698" s="115">
        <f t="shared" si="299"/>
        <v>0</v>
      </c>
    </row>
    <row r="699" spans="2:29" s="105" customFormat="1">
      <c r="B699" s="106">
        <f t="shared" si="275"/>
        <v>5.9399999999999009</v>
      </c>
      <c r="C699" s="115">
        <f t="shared" si="276"/>
        <v>870963.58995588263</v>
      </c>
      <c r="D699" s="115">
        <f t="shared" si="277"/>
        <v>1831.8000898361781</v>
      </c>
      <c r="E699" s="115">
        <f t="shared" si="278"/>
        <v>1</v>
      </c>
      <c r="F699" s="115">
        <f t="shared" si="279"/>
        <v>1</v>
      </c>
      <c r="G699" s="115">
        <f t="shared" si="280"/>
        <v>1839.3110768030144</v>
      </c>
      <c r="H699" s="115">
        <f t="shared" si="281"/>
        <v>1</v>
      </c>
      <c r="I699" s="115">
        <f t="shared" si="282"/>
        <v>1</v>
      </c>
      <c r="J699" s="115">
        <f t="shared" si="283"/>
        <v>3.1581210407553535E-6</v>
      </c>
      <c r="K699" s="115">
        <f t="shared" si="284"/>
        <v>0</v>
      </c>
      <c r="L699" s="115">
        <f t="shared" si="285"/>
        <v>0</v>
      </c>
      <c r="M699" s="111"/>
      <c r="N699" s="123">
        <f t="shared" si="273"/>
        <v>5472425.631499188</v>
      </c>
      <c r="O699" s="115">
        <f t="shared" si="286"/>
        <v>3253672.4474213808</v>
      </c>
      <c r="P699" s="115">
        <f t="shared" si="287"/>
        <v>1</v>
      </c>
      <c r="Q699" s="115">
        <f t="shared" si="288"/>
        <v>1</v>
      </c>
      <c r="R699" s="115">
        <f t="shared" si="289"/>
        <v>3179620.2166936779</v>
      </c>
      <c r="S699" s="115">
        <f t="shared" si="290"/>
        <v>73842.82026954116</v>
      </c>
      <c r="T699" s="115">
        <f t="shared" si="291"/>
        <v>3180477.5560460272</v>
      </c>
      <c r="U699" s="115">
        <f t="shared" si="292"/>
        <v>1</v>
      </c>
      <c r="V699" s="115">
        <f t="shared" si="293"/>
        <v>0</v>
      </c>
      <c r="W699" s="115">
        <f t="shared" si="294"/>
        <v>1</v>
      </c>
      <c r="X699" s="115">
        <f t="shared" si="295"/>
        <v>1</v>
      </c>
      <c r="Y699" s="115">
        <f t="shared" si="296"/>
        <v>0</v>
      </c>
      <c r="Z699" s="115">
        <f t="shared" si="297"/>
        <v>1</v>
      </c>
      <c r="AA699" s="115">
        <f t="shared" si="274"/>
        <v>9.7643932746845988E-5</v>
      </c>
      <c r="AB699" s="115">
        <f t="shared" si="298"/>
        <v>0</v>
      </c>
      <c r="AC699" s="115">
        <f t="shared" si="299"/>
        <v>0</v>
      </c>
    </row>
    <row r="700" spans="2:29" s="105" customFormat="1">
      <c r="B700" s="106">
        <f t="shared" si="275"/>
        <v>5.9599999999999005</v>
      </c>
      <c r="C700" s="115">
        <f t="shared" si="276"/>
        <v>912010.83935570228</v>
      </c>
      <c r="D700" s="115">
        <f t="shared" si="277"/>
        <v>1825.5708105631556</v>
      </c>
      <c r="E700" s="115">
        <f t="shared" si="278"/>
        <v>1</v>
      </c>
      <c r="F700" s="115">
        <f t="shared" si="279"/>
        <v>1</v>
      </c>
      <c r="G700" s="115">
        <f t="shared" si="280"/>
        <v>1832.9458796837839</v>
      </c>
      <c r="H700" s="115">
        <f t="shared" si="281"/>
        <v>1</v>
      </c>
      <c r="I700" s="115">
        <f t="shared" si="282"/>
        <v>1</v>
      </c>
      <c r="J700" s="115">
        <f t="shared" si="283"/>
        <v>3.0658570342219391E-6</v>
      </c>
      <c r="K700" s="115">
        <f t="shared" si="284"/>
        <v>0</v>
      </c>
      <c r="L700" s="115">
        <f t="shared" si="285"/>
        <v>0</v>
      </c>
      <c r="M700" s="111"/>
      <c r="N700" s="123">
        <f t="shared" si="273"/>
        <v>5730333.1058282703</v>
      </c>
      <c r="O700" s="115">
        <f t="shared" si="286"/>
        <v>3258274.297696854</v>
      </c>
      <c r="P700" s="115">
        <f t="shared" si="287"/>
        <v>1</v>
      </c>
      <c r="Q700" s="115">
        <f t="shared" si="288"/>
        <v>1</v>
      </c>
      <c r="R700" s="115">
        <f t="shared" si="289"/>
        <v>3180625.9398411922</v>
      </c>
      <c r="S700" s="115">
        <f t="shared" si="290"/>
        <v>70692.548669093361</v>
      </c>
      <c r="T700" s="115">
        <f t="shared" si="291"/>
        <v>3181411.4486541976</v>
      </c>
      <c r="U700" s="115">
        <f t="shared" si="292"/>
        <v>1</v>
      </c>
      <c r="V700" s="115">
        <f t="shared" si="293"/>
        <v>0</v>
      </c>
      <c r="W700" s="115">
        <f t="shared" si="294"/>
        <v>1</v>
      </c>
      <c r="X700" s="115">
        <f t="shared" si="295"/>
        <v>1</v>
      </c>
      <c r="Y700" s="115">
        <f t="shared" si="296"/>
        <v>0</v>
      </c>
      <c r="Z700" s="115">
        <f t="shared" si="297"/>
        <v>1</v>
      </c>
      <c r="AA700" s="115">
        <f t="shared" si="274"/>
        <v>1.0749133862628304E-4</v>
      </c>
      <c r="AB700" s="115">
        <f t="shared" si="298"/>
        <v>0</v>
      </c>
      <c r="AC700" s="115">
        <f t="shared" si="299"/>
        <v>0</v>
      </c>
    </row>
    <row r="701" spans="2:29" s="105" customFormat="1">
      <c r="B701" s="106">
        <f t="shared" si="275"/>
        <v>5.9799999999999001</v>
      </c>
      <c r="C701" s="115">
        <f t="shared" si="276"/>
        <v>954992.58602121682</v>
      </c>
      <c r="D701" s="115">
        <f t="shared" si="277"/>
        <v>1819.4255479496765</v>
      </c>
      <c r="E701" s="115">
        <f t="shared" si="278"/>
        <v>1</v>
      </c>
      <c r="F701" s="115">
        <f t="shared" si="279"/>
        <v>1</v>
      </c>
      <c r="G701" s="115">
        <f t="shared" si="280"/>
        <v>1826.5447040717215</v>
      </c>
      <c r="H701" s="115">
        <f t="shared" si="281"/>
        <v>1</v>
      </c>
      <c r="I701" s="115">
        <f t="shared" si="282"/>
        <v>1</v>
      </c>
      <c r="J701" s="115">
        <f t="shared" si="283"/>
        <v>2.8764743797750722E-6</v>
      </c>
      <c r="K701" s="115">
        <f t="shared" si="284"/>
        <v>0</v>
      </c>
      <c r="L701" s="115">
        <f t="shared" si="285"/>
        <v>0</v>
      </c>
      <c r="M701" s="111"/>
      <c r="N701" s="123">
        <f t="shared" si="273"/>
        <v>6000395.3849539468</v>
      </c>
      <c r="O701" s="115">
        <f t="shared" si="286"/>
        <v>3262833.485428764</v>
      </c>
      <c r="P701" s="115">
        <f t="shared" si="287"/>
        <v>1</v>
      </c>
      <c r="Q701" s="115">
        <f t="shared" si="288"/>
        <v>1</v>
      </c>
      <c r="R701" s="115">
        <f t="shared" si="289"/>
        <v>3181548.1113977702</v>
      </c>
      <c r="S701" s="115">
        <f t="shared" si="290"/>
        <v>67662.536540342408</v>
      </c>
      <c r="T701" s="115">
        <f t="shared" si="291"/>
        <v>3182267.5255216667</v>
      </c>
      <c r="U701" s="115">
        <f t="shared" si="292"/>
        <v>1</v>
      </c>
      <c r="V701" s="115">
        <f t="shared" si="293"/>
        <v>0</v>
      </c>
      <c r="W701" s="115">
        <f t="shared" si="294"/>
        <v>1</v>
      </c>
      <c r="X701" s="115">
        <f t="shared" si="295"/>
        <v>1</v>
      </c>
      <c r="Y701" s="115">
        <f t="shared" si="296"/>
        <v>0</v>
      </c>
      <c r="Z701" s="115">
        <f t="shared" si="297"/>
        <v>1</v>
      </c>
      <c r="AA701" s="115">
        <f t="shared" si="274"/>
        <v>1.1790102310703306E-4</v>
      </c>
      <c r="AB701" s="115">
        <f t="shared" si="298"/>
        <v>0</v>
      </c>
      <c r="AC701" s="115">
        <f t="shared" si="299"/>
        <v>0</v>
      </c>
    </row>
    <row r="702" spans="2:29" s="105" customFormat="1">
      <c r="B702" s="106">
        <f t="shared" si="275"/>
        <v>5.9999999999998996</v>
      </c>
      <c r="C702" s="115">
        <f t="shared" si="276"/>
        <v>999999.99999977043</v>
      </c>
      <c r="D702" s="115">
        <f t="shared" si="277"/>
        <v>1813.363017518835</v>
      </c>
      <c r="E702" s="115">
        <f t="shared" si="278"/>
        <v>1</v>
      </c>
      <c r="F702" s="115">
        <f t="shared" si="279"/>
        <v>1</v>
      </c>
      <c r="G702" s="115">
        <f t="shared" si="280"/>
        <v>1820.1147047773056</v>
      </c>
      <c r="H702" s="115">
        <f t="shared" si="281"/>
        <v>1</v>
      </c>
      <c r="I702" s="115">
        <f t="shared" si="282"/>
        <v>1</v>
      </c>
      <c r="J702" s="115">
        <f t="shared" si="283"/>
        <v>2.6050091001856836E-6</v>
      </c>
      <c r="K702" s="115">
        <f t="shared" si="284"/>
        <v>0</v>
      </c>
      <c r="L702" s="115">
        <f t="shared" si="285"/>
        <v>0</v>
      </c>
      <c r="M702" s="111"/>
      <c r="N702" s="123">
        <f t="shared" si="273"/>
        <v>6283185.3071781434</v>
      </c>
      <c r="O702" s="115">
        <f t="shared" si="286"/>
        <v>3267350.3207726697</v>
      </c>
      <c r="P702" s="115">
        <f t="shared" si="287"/>
        <v>1</v>
      </c>
      <c r="Q702" s="115">
        <f t="shared" si="288"/>
        <v>1</v>
      </c>
      <c r="R702" s="115">
        <f t="shared" si="289"/>
        <v>3182393.2840267536</v>
      </c>
      <c r="S702" s="115">
        <f t="shared" si="290"/>
        <v>64749.984767372327</v>
      </c>
      <c r="T702" s="115">
        <f t="shared" si="291"/>
        <v>3183051.9277488957</v>
      </c>
      <c r="U702" s="115">
        <f t="shared" si="292"/>
        <v>1</v>
      </c>
      <c r="V702" s="115">
        <f t="shared" si="293"/>
        <v>0</v>
      </c>
      <c r="W702" s="115">
        <f t="shared" si="294"/>
        <v>1</v>
      </c>
      <c r="X702" s="115">
        <f t="shared" si="295"/>
        <v>1</v>
      </c>
      <c r="Y702" s="115">
        <f t="shared" si="296"/>
        <v>0</v>
      </c>
      <c r="Z702" s="115">
        <f t="shared" si="297"/>
        <v>1</v>
      </c>
      <c r="AA702" s="115">
        <f t="shared" si="274"/>
        <v>1.288673986495531E-4</v>
      </c>
      <c r="AB702" s="115">
        <f t="shared" si="298"/>
        <v>0</v>
      </c>
      <c r="AC702" s="115">
        <f t="shared" si="299"/>
        <v>0</v>
      </c>
    </row>
    <row r="703" spans="2:29" s="105" customFormat="1">
      <c r="B703" s="106">
        <f t="shared" si="275"/>
        <v>6.0199999999998992</v>
      </c>
      <c r="C703" s="115">
        <f t="shared" si="276"/>
        <v>1047128.548050657</v>
      </c>
      <c r="D703" s="115">
        <f t="shared" si="277"/>
        <v>1807.3819575161795</v>
      </c>
      <c r="E703" s="115">
        <f t="shared" si="278"/>
        <v>1</v>
      </c>
      <c r="F703" s="115">
        <f t="shared" si="279"/>
        <v>1</v>
      </c>
      <c r="G703" s="115">
        <f t="shared" si="280"/>
        <v>1813.6644350407373</v>
      </c>
      <c r="H703" s="115">
        <f t="shared" si="281"/>
        <v>1</v>
      </c>
      <c r="I703" s="115">
        <f t="shared" si="282"/>
        <v>1</v>
      </c>
      <c r="J703" s="115">
        <f t="shared" si="283"/>
        <v>2.2710316912248138E-6</v>
      </c>
      <c r="K703" s="115">
        <f t="shared" si="284"/>
        <v>0</v>
      </c>
      <c r="L703" s="115">
        <f t="shared" si="285"/>
        <v>0</v>
      </c>
      <c r="M703" s="111"/>
      <c r="N703" s="123">
        <f t="shared" si="273"/>
        <v>6579302.7078401819</v>
      </c>
      <c r="O703" s="115">
        <f t="shared" si="286"/>
        <v>3271825.1134740934</v>
      </c>
      <c r="P703" s="115">
        <f t="shared" si="287"/>
        <v>1</v>
      </c>
      <c r="Q703" s="115">
        <f t="shared" si="288"/>
        <v>1</v>
      </c>
      <c r="R703" s="115">
        <f t="shared" si="289"/>
        <v>3183167.5606905101</v>
      </c>
      <c r="S703" s="115">
        <f t="shared" si="290"/>
        <v>61951.915376501987</v>
      </c>
      <c r="T703" s="115">
        <f t="shared" si="291"/>
        <v>3183770.3684862684</v>
      </c>
      <c r="U703" s="115">
        <f t="shared" si="292"/>
        <v>1</v>
      </c>
      <c r="V703" s="115">
        <f t="shared" si="293"/>
        <v>0</v>
      </c>
      <c r="W703" s="115">
        <f t="shared" si="294"/>
        <v>1</v>
      </c>
      <c r="X703" s="115">
        <f t="shared" si="295"/>
        <v>1</v>
      </c>
      <c r="Y703" s="115">
        <f t="shared" si="296"/>
        <v>0</v>
      </c>
      <c r="Z703" s="115">
        <f t="shared" si="297"/>
        <v>1</v>
      </c>
      <c r="AA703" s="115">
        <f t="shared" si="274"/>
        <v>1.4038328315083617E-4</v>
      </c>
      <c r="AB703" s="115">
        <f t="shared" si="298"/>
        <v>0</v>
      </c>
      <c r="AC703" s="115">
        <f t="shared" si="299"/>
        <v>0</v>
      </c>
    </row>
    <row r="704" spans="2:29" s="105" customFormat="1">
      <c r="B704" s="106">
        <f t="shared" si="275"/>
        <v>6.0399999999998988</v>
      </c>
      <c r="C704" s="115">
        <f t="shared" si="276"/>
        <v>1096478.1961429308</v>
      </c>
      <c r="D704" s="115">
        <f t="shared" si="277"/>
        <v>1801.4811284485447</v>
      </c>
      <c r="E704" s="115">
        <f t="shared" si="278"/>
        <v>1</v>
      </c>
      <c r="F704" s="115">
        <f t="shared" si="279"/>
        <v>1</v>
      </c>
      <c r="G704" s="115">
        <f t="shared" si="280"/>
        <v>1807.2036423196864</v>
      </c>
      <c r="H704" s="115">
        <f t="shared" si="281"/>
        <v>1</v>
      </c>
      <c r="I704" s="115">
        <f t="shared" si="282"/>
        <v>1</v>
      </c>
      <c r="J704" s="115">
        <f t="shared" si="283"/>
        <v>1.8971652295338283E-6</v>
      </c>
      <c r="K704" s="115">
        <f t="shared" si="284"/>
        <v>0</v>
      </c>
      <c r="L704" s="115">
        <f t="shared" si="285"/>
        <v>0</v>
      </c>
      <c r="M704" s="111"/>
      <c r="N704" s="123">
        <f t="shared" si="273"/>
        <v>6889375.691648039</v>
      </c>
      <c r="O704" s="115">
        <f t="shared" si="286"/>
        <v>3276258.1728219301</v>
      </c>
      <c r="P704" s="115">
        <f t="shared" si="287"/>
        <v>1</v>
      </c>
      <c r="Q704" s="115">
        <f t="shared" si="288"/>
        <v>1</v>
      </c>
      <c r="R704" s="115">
        <f t="shared" si="289"/>
        <v>3183876.6146260733</v>
      </c>
      <c r="S704" s="115">
        <f t="shared" si="290"/>
        <v>59265.212627170142</v>
      </c>
      <c r="T704" s="115">
        <f t="shared" si="291"/>
        <v>3184428.153152545</v>
      </c>
      <c r="U704" s="115">
        <f t="shared" si="292"/>
        <v>1</v>
      </c>
      <c r="V704" s="115">
        <f t="shared" si="293"/>
        <v>0</v>
      </c>
      <c r="W704" s="115">
        <f t="shared" si="294"/>
        <v>1</v>
      </c>
      <c r="X704" s="115">
        <f t="shared" si="295"/>
        <v>1</v>
      </c>
      <c r="Y704" s="115">
        <f t="shared" si="296"/>
        <v>0</v>
      </c>
      <c r="Z704" s="115">
        <f t="shared" si="297"/>
        <v>1</v>
      </c>
      <c r="AA704" s="115">
        <f t="shared" si="274"/>
        <v>1.5244007536728175E-4</v>
      </c>
      <c r="AB704" s="115">
        <f t="shared" si="298"/>
        <v>0</v>
      </c>
      <c r="AC704" s="115">
        <f t="shared" si="299"/>
        <v>0</v>
      </c>
    </row>
    <row r="705" spans="2:29" s="105" customFormat="1">
      <c r="B705" s="106">
        <f t="shared" si="275"/>
        <v>6.0599999999998984</v>
      </c>
      <c r="C705" s="115">
        <f t="shared" si="276"/>
        <v>1148153.6214966164</v>
      </c>
      <c r="D705" s="115">
        <f t="shared" si="277"/>
        <v>1795.6593126333235</v>
      </c>
      <c r="E705" s="115">
        <f t="shared" si="278"/>
        <v>1</v>
      </c>
      <c r="F705" s="115">
        <f t="shared" si="279"/>
        <v>1</v>
      </c>
      <c r="G705" s="115">
        <f t="shared" si="280"/>
        <v>1800.7430715412281</v>
      </c>
      <c r="H705" s="115">
        <f t="shared" si="281"/>
        <v>1</v>
      </c>
      <c r="I705" s="115">
        <f t="shared" si="282"/>
        <v>1</v>
      </c>
      <c r="J705" s="115">
        <f t="shared" si="283"/>
        <v>1.5075180869966593E-6</v>
      </c>
      <c r="K705" s="115">
        <f t="shared" si="284"/>
        <v>0</v>
      </c>
      <c r="L705" s="115">
        <f t="shared" si="285"/>
        <v>0</v>
      </c>
      <c r="M705" s="111"/>
      <c r="N705" s="123">
        <f t="shared" si="273"/>
        <v>7214061.9649725724</v>
      </c>
      <c r="O705" s="115">
        <f t="shared" si="286"/>
        <v>3280649.8076029681</v>
      </c>
      <c r="P705" s="115">
        <f t="shared" si="287"/>
        <v>1</v>
      </c>
      <c r="Q705" s="115">
        <f t="shared" si="288"/>
        <v>1</v>
      </c>
      <c r="R705" s="115">
        <f t="shared" si="289"/>
        <v>3184525.710459047</v>
      </c>
      <c r="S705" s="115">
        <f t="shared" si="290"/>
        <v>56686.659187271325</v>
      </c>
      <c r="T705" s="115">
        <f t="shared" si="291"/>
        <v>3185030.2004697714</v>
      </c>
      <c r="U705" s="115">
        <f t="shared" si="292"/>
        <v>1</v>
      </c>
      <c r="V705" s="115">
        <f t="shared" si="293"/>
        <v>0</v>
      </c>
      <c r="W705" s="115">
        <f t="shared" si="294"/>
        <v>1</v>
      </c>
      <c r="X705" s="115">
        <f t="shared" si="295"/>
        <v>1</v>
      </c>
      <c r="Y705" s="115">
        <f t="shared" si="296"/>
        <v>0</v>
      </c>
      <c r="Z705" s="115">
        <f t="shared" si="297"/>
        <v>1</v>
      </c>
      <c r="AA705" s="115">
        <f t="shared" si="274"/>
        <v>1.6502792463684993E-4</v>
      </c>
      <c r="AB705" s="115">
        <f t="shared" si="298"/>
        <v>0</v>
      </c>
      <c r="AC705" s="115">
        <f t="shared" si="299"/>
        <v>0</v>
      </c>
    </row>
    <row r="706" spans="2:29" s="105" customFormat="1">
      <c r="B706" s="106">
        <f t="shared" si="275"/>
        <v>6.0799999999998979</v>
      </c>
      <c r="C706" s="115">
        <f t="shared" si="276"/>
        <v>1202264.4346171317</v>
      </c>
      <c r="D706" s="115">
        <f t="shared" si="277"/>
        <v>1789.9153137579283</v>
      </c>
      <c r="E706" s="115">
        <f t="shared" si="278"/>
        <v>1</v>
      </c>
      <c r="F706" s="115">
        <f t="shared" si="279"/>
        <v>1</v>
      </c>
      <c r="G706" s="115">
        <f t="shared" si="280"/>
        <v>1794.2942773600964</v>
      </c>
      <c r="H706" s="115">
        <f t="shared" si="281"/>
        <v>1</v>
      </c>
      <c r="I706" s="115">
        <f t="shared" si="282"/>
        <v>1</v>
      </c>
      <c r="J706" s="115">
        <f t="shared" si="283"/>
        <v>1.1261206479351368E-6</v>
      </c>
      <c r="K706" s="115">
        <f t="shared" si="284"/>
        <v>0</v>
      </c>
      <c r="L706" s="115">
        <f t="shared" si="285"/>
        <v>0</v>
      </c>
      <c r="M706" s="111"/>
      <c r="N706" s="123">
        <f t="shared" si="273"/>
        <v>7554050.2309309347</v>
      </c>
      <c r="O706" s="115">
        <f t="shared" si="286"/>
        <v>3285000.3260576692</v>
      </c>
      <c r="P706" s="115">
        <f t="shared" si="287"/>
        <v>1</v>
      </c>
      <c r="Q706" s="115">
        <f t="shared" si="288"/>
        <v>1</v>
      </c>
      <c r="R706" s="115">
        <f t="shared" si="289"/>
        <v>3185119.7259585639</v>
      </c>
      <c r="S706" s="115">
        <f t="shared" si="290"/>
        <v>54212.967789015318</v>
      </c>
      <c r="T706" s="115">
        <f t="shared" si="291"/>
        <v>3185581.0638825139</v>
      </c>
      <c r="U706" s="115">
        <f t="shared" si="292"/>
        <v>1</v>
      </c>
      <c r="V706" s="115">
        <f t="shared" si="293"/>
        <v>0</v>
      </c>
      <c r="W706" s="115">
        <f t="shared" si="294"/>
        <v>1</v>
      </c>
      <c r="X706" s="115">
        <f t="shared" si="295"/>
        <v>1</v>
      </c>
      <c r="Y706" s="115">
        <f t="shared" si="296"/>
        <v>0</v>
      </c>
      <c r="Z706" s="115">
        <f t="shared" si="297"/>
        <v>1</v>
      </c>
      <c r="AA706" s="115">
        <f t="shared" si="274"/>
        <v>1.7813589298222346E-4</v>
      </c>
      <c r="AB706" s="115">
        <f t="shared" si="298"/>
        <v>0</v>
      </c>
      <c r="AC706" s="115">
        <f t="shared" si="299"/>
        <v>0</v>
      </c>
    </row>
    <row r="707" spans="2:29" s="105" customFormat="1">
      <c r="B707" s="106">
        <f t="shared" si="275"/>
        <v>6.0999999999998975</v>
      </c>
      <c r="C707" s="115">
        <f t="shared" si="276"/>
        <v>1258925.4117938725</v>
      </c>
      <c r="D707" s="115">
        <f t="shared" si="277"/>
        <v>1784.2479564492071</v>
      </c>
      <c r="E707" s="115">
        <f t="shared" si="278"/>
        <v>1</v>
      </c>
      <c r="F707" s="115">
        <f t="shared" si="279"/>
        <v>1</v>
      </c>
      <c r="G707" s="115">
        <f t="shared" si="280"/>
        <v>1787.8694455499701</v>
      </c>
      <c r="H707" s="115">
        <f t="shared" si="281"/>
        <v>1</v>
      </c>
      <c r="I707" s="115">
        <f t="shared" si="282"/>
        <v>1</v>
      </c>
      <c r="J707" s="115">
        <f t="shared" si="283"/>
        <v>7.7544647898986997E-7</v>
      </c>
      <c r="K707" s="115">
        <f t="shared" si="284"/>
        <v>0</v>
      </c>
      <c r="L707" s="115">
        <f t="shared" si="285"/>
        <v>0</v>
      </c>
      <c r="M707" s="111"/>
      <c r="N707" s="123">
        <f t="shared" si="273"/>
        <v>7910061.6502182698</v>
      </c>
      <c r="O707" s="115">
        <f t="shared" si="286"/>
        <v>3289310.0358370584</v>
      </c>
      <c r="P707" s="115">
        <f t="shared" si="287"/>
        <v>1</v>
      </c>
      <c r="Q707" s="115">
        <f t="shared" si="288"/>
        <v>1</v>
      </c>
      <c r="R707" s="115">
        <f t="shared" si="289"/>
        <v>3185663.1740267724</v>
      </c>
      <c r="S707" s="115">
        <f t="shared" si="290"/>
        <v>51840.808759838575</v>
      </c>
      <c r="T707" s="115">
        <f t="shared" si="291"/>
        <v>3186084.9530110154</v>
      </c>
      <c r="U707" s="115">
        <f t="shared" si="292"/>
        <v>1</v>
      </c>
      <c r="V707" s="115">
        <f t="shared" si="293"/>
        <v>0</v>
      </c>
      <c r="W707" s="115">
        <f t="shared" si="294"/>
        <v>1</v>
      </c>
      <c r="X707" s="115">
        <f t="shared" si="295"/>
        <v>1</v>
      </c>
      <c r="Y707" s="115">
        <f t="shared" si="296"/>
        <v>0</v>
      </c>
      <c r="Z707" s="115">
        <f t="shared" si="297"/>
        <v>1</v>
      </c>
      <c r="AA707" s="115">
        <f t="shared" si="274"/>
        <v>1.917521082265425E-4</v>
      </c>
      <c r="AB707" s="115">
        <f t="shared" si="298"/>
        <v>0</v>
      </c>
      <c r="AC707" s="115">
        <f t="shared" si="299"/>
        <v>0</v>
      </c>
    </row>
    <row r="708" spans="2:29" s="105" customFormat="1">
      <c r="B708" s="106">
        <f t="shared" si="275"/>
        <v>6.1199999999998971</v>
      </c>
      <c r="C708" s="115">
        <f t="shared" si="276"/>
        <v>1318256.7385560959</v>
      </c>
      <c r="D708" s="115">
        <f t="shared" si="277"/>
        <v>1778.656085852524</v>
      </c>
      <c r="E708" s="115">
        <f t="shared" si="278"/>
        <v>1</v>
      </c>
      <c r="F708" s="115">
        <f t="shared" si="279"/>
        <v>1</v>
      </c>
      <c r="G708" s="115">
        <f t="shared" si="280"/>
        <v>1781.4812225771684</v>
      </c>
      <c r="H708" s="115">
        <f t="shared" si="281"/>
        <v>1</v>
      </c>
      <c r="I708" s="115">
        <f t="shared" si="282"/>
        <v>1</v>
      </c>
      <c r="J708" s="115">
        <f t="shared" si="283"/>
        <v>4.7508819699060129E-7</v>
      </c>
      <c r="K708" s="115">
        <f t="shared" si="284"/>
        <v>0</v>
      </c>
      <c r="L708" s="115">
        <f t="shared" si="285"/>
        <v>0</v>
      </c>
      <c r="M708" s="111"/>
      <c r="N708" s="123">
        <f t="shared" si="273"/>
        <v>8282851.3707861425</v>
      </c>
      <c r="O708" s="115">
        <f t="shared" si="286"/>
        <v>3293579.2439608886</v>
      </c>
      <c r="P708" s="115">
        <f t="shared" si="287"/>
        <v>1</v>
      </c>
      <c r="Q708" s="115">
        <f t="shared" si="288"/>
        <v>1</v>
      </c>
      <c r="R708" s="115">
        <f t="shared" si="289"/>
        <v>3186160.2245954168</v>
      </c>
      <c r="S708" s="115">
        <f t="shared" si="290"/>
        <v>49566.833812999001</v>
      </c>
      <c r="T708" s="115">
        <f t="shared" si="291"/>
        <v>3186545.7548587252</v>
      </c>
      <c r="U708" s="115">
        <f t="shared" si="292"/>
        <v>1</v>
      </c>
      <c r="V708" s="115">
        <f t="shared" si="293"/>
        <v>0</v>
      </c>
      <c r="W708" s="115">
        <f t="shared" si="294"/>
        <v>1</v>
      </c>
      <c r="X708" s="115">
        <f t="shared" si="295"/>
        <v>1</v>
      </c>
      <c r="Y708" s="115">
        <f t="shared" si="296"/>
        <v>0</v>
      </c>
      <c r="Z708" s="115">
        <f t="shared" si="297"/>
        <v>1</v>
      </c>
      <c r="AA708" s="115">
        <f t="shared" si="274"/>
        <v>2.0586390721769358E-4</v>
      </c>
      <c r="AB708" s="115">
        <f t="shared" si="298"/>
        <v>0</v>
      </c>
      <c r="AC708" s="115">
        <f t="shared" si="299"/>
        <v>0</v>
      </c>
    </row>
    <row r="709" spans="2:29" s="105" customFormat="1">
      <c r="B709" s="106">
        <f t="shared" si="275"/>
        <v>6.1399999999998967</v>
      </c>
      <c r="C709" s="115">
        <f t="shared" si="276"/>
        <v>1380384.2646025587</v>
      </c>
      <c r="D709" s="115">
        <f t="shared" si="277"/>
        <v>1773.1385672203207</v>
      </c>
      <c r="E709" s="115">
        <f t="shared" si="278"/>
        <v>1</v>
      </c>
      <c r="F709" s="115">
        <f t="shared" si="279"/>
        <v>1</v>
      </c>
      <c r="G709" s="115">
        <f t="shared" si="280"/>
        <v>1775.1425517163707</v>
      </c>
      <c r="H709" s="115">
        <f t="shared" si="281"/>
        <v>1</v>
      </c>
      <c r="I709" s="115">
        <f t="shared" si="282"/>
        <v>1</v>
      </c>
      <c r="J709" s="115">
        <f t="shared" si="283"/>
        <v>2.4064751436976367E-7</v>
      </c>
      <c r="K709" s="115">
        <f t="shared" si="284"/>
        <v>0</v>
      </c>
      <c r="L709" s="115">
        <f t="shared" si="285"/>
        <v>0</v>
      </c>
      <c r="M709" s="111"/>
      <c r="N709" s="123">
        <f t="shared" si="273"/>
        <v>8673210.1296126954</v>
      </c>
      <c r="O709" s="115">
        <f t="shared" si="286"/>
        <v>3297808.2567768311</v>
      </c>
      <c r="P709" s="115">
        <f t="shared" si="287"/>
        <v>1</v>
      </c>
      <c r="Q709" s="115">
        <f t="shared" si="288"/>
        <v>1</v>
      </c>
      <c r="R709" s="115">
        <f t="shared" si="289"/>
        <v>3186614.7261702423</v>
      </c>
      <c r="S709" s="115">
        <f t="shared" si="290"/>
        <v>47387.696466582987</v>
      </c>
      <c r="T709" s="115">
        <f t="shared" si="291"/>
        <v>3186967.05455539</v>
      </c>
      <c r="U709" s="115">
        <f t="shared" si="292"/>
        <v>1</v>
      </c>
      <c r="V709" s="115">
        <f t="shared" si="293"/>
        <v>0</v>
      </c>
      <c r="W709" s="115">
        <f t="shared" si="294"/>
        <v>1</v>
      </c>
      <c r="X709" s="115">
        <f t="shared" si="295"/>
        <v>1</v>
      </c>
      <c r="Y709" s="115">
        <f t="shared" si="296"/>
        <v>0</v>
      </c>
      <c r="Z709" s="115">
        <f t="shared" si="297"/>
        <v>1</v>
      </c>
      <c r="AA709" s="115">
        <f t="shared" si="274"/>
        <v>2.2045796863805287E-4</v>
      </c>
      <c r="AB709" s="115">
        <f t="shared" si="298"/>
        <v>0</v>
      </c>
      <c r="AC709" s="115">
        <f t="shared" si="299"/>
        <v>0</v>
      </c>
    </row>
    <row r="710" spans="2:29" s="105" customFormat="1">
      <c r="B710" s="106">
        <f t="shared" si="275"/>
        <v>6.1599999999998962</v>
      </c>
      <c r="C710" s="115">
        <f t="shared" si="276"/>
        <v>1445439.7707455831</v>
      </c>
      <c r="D710" s="115">
        <f t="shared" si="277"/>
        <v>1767.6942855099123</v>
      </c>
      <c r="E710" s="115">
        <f t="shared" si="278"/>
        <v>1</v>
      </c>
      <c r="F710" s="115">
        <f t="shared" si="279"/>
        <v>1</v>
      </c>
      <c r="G710" s="115">
        <f t="shared" si="280"/>
        <v>1768.8665137692976</v>
      </c>
      <c r="H710" s="115">
        <f t="shared" si="281"/>
        <v>1</v>
      </c>
      <c r="I710" s="115">
        <f t="shared" si="282"/>
        <v>1</v>
      </c>
      <c r="J710" s="115">
        <f t="shared" si="283"/>
        <v>8.2887828492993788E-8</v>
      </c>
      <c r="K710" s="115">
        <f t="shared" si="284"/>
        <v>0</v>
      </c>
      <c r="L710" s="115">
        <f t="shared" si="285"/>
        <v>0</v>
      </c>
      <c r="M710" s="111"/>
      <c r="N710" s="123">
        <f t="shared" si="273"/>
        <v>9081965.9299616776</v>
      </c>
      <c r="O710" s="115">
        <f t="shared" si="286"/>
        <v>3301997.3799208747</v>
      </c>
      <c r="P710" s="115">
        <f t="shared" si="287"/>
        <v>1</v>
      </c>
      <c r="Q710" s="115">
        <f t="shared" si="288"/>
        <v>1</v>
      </c>
      <c r="R710" s="115">
        <f t="shared" si="289"/>
        <v>3187030.2268221937</v>
      </c>
      <c r="S710" s="115">
        <f t="shared" si="290"/>
        <v>45300.069439662147</v>
      </c>
      <c r="T710" s="115">
        <f t="shared" si="291"/>
        <v>3187352.1554684797</v>
      </c>
      <c r="U710" s="115">
        <f t="shared" si="292"/>
        <v>1</v>
      </c>
      <c r="V710" s="115">
        <f t="shared" si="293"/>
        <v>0</v>
      </c>
      <c r="W710" s="115">
        <f t="shared" si="294"/>
        <v>1</v>
      </c>
      <c r="X710" s="115">
        <f t="shared" si="295"/>
        <v>1</v>
      </c>
      <c r="Y710" s="115">
        <f t="shared" si="296"/>
        <v>0</v>
      </c>
      <c r="Z710" s="115">
        <f t="shared" si="297"/>
        <v>1</v>
      </c>
      <c r="AA710" s="115">
        <f t="shared" si="274"/>
        <v>2.3552043518734167E-4</v>
      </c>
      <c r="AB710" s="115">
        <f t="shared" si="298"/>
        <v>0</v>
      </c>
      <c r="AC710" s="115">
        <f t="shared" si="299"/>
        <v>0</v>
      </c>
    </row>
    <row r="711" spans="2:29" s="105" customFormat="1">
      <c r="B711" s="106">
        <f t="shared" si="275"/>
        <v>6.1799999999998958</v>
      </c>
      <c r="C711" s="115">
        <f t="shared" si="276"/>
        <v>1513561.2484358472</v>
      </c>
      <c r="D711" s="115">
        <f t="shared" si="277"/>
        <v>1762.3221449902564</v>
      </c>
      <c r="E711" s="115">
        <f t="shared" si="278"/>
        <v>1</v>
      </c>
      <c r="F711" s="115">
        <f t="shared" si="279"/>
        <v>1</v>
      </c>
      <c r="G711" s="115">
        <f t="shared" si="280"/>
        <v>1762.6661705043864</v>
      </c>
      <c r="H711" s="115">
        <f t="shared" si="281"/>
        <v>1</v>
      </c>
      <c r="I711" s="115">
        <f t="shared" si="282"/>
        <v>1</v>
      </c>
      <c r="J711" s="115">
        <f t="shared" si="283"/>
        <v>7.1861215414958319E-9</v>
      </c>
      <c r="K711" s="115">
        <f t="shared" si="284"/>
        <v>0</v>
      </c>
      <c r="L711" s="115">
        <f t="shared" si="285"/>
        <v>0</v>
      </c>
      <c r="M711" s="111"/>
      <c r="N711" s="123">
        <f t="shared" si="273"/>
        <v>9509985.7976885065</v>
      </c>
      <c r="O711" s="115">
        <f t="shared" si="286"/>
        <v>3306146.9182787584</v>
      </c>
      <c r="P711" s="115">
        <f t="shared" si="287"/>
        <v>1</v>
      </c>
      <c r="Q711" s="115">
        <f t="shared" si="288"/>
        <v>1</v>
      </c>
      <c r="R711" s="115">
        <f t="shared" si="289"/>
        <v>3187409.9944736571</v>
      </c>
      <c r="S711" s="115">
        <f t="shared" si="290"/>
        <v>43300.659351757407</v>
      </c>
      <c r="T711" s="115">
        <f t="shared" si="291"/>
        <v>3187704.0985591584</v>
      </c>
      <c r="U711" s="115">
        <f t="shared" si="292"/>
        <v>1</v>
      </c>
      <c r="V711" s="115">
        <f t="shared" si="293"/>
        <v>0</v>
      </c>
      <c r="W711" s="115">
        <f t="shared" si="294"/>
        <v>1</v>
      </c>
      <c r="X711" s="115">
        <f t="shared" si="295"/>
        <v>1</v>
      </c>
      <c r="Y711" s="115">
        <f t="shared" si="296"/>
        <v>0</v>
      </c>
      <c r="Z711" s="115">
        <f t="shared" si="297"/>
        <v>1</v>
      </c>
      <c r="AA711" s="115">
        <f t="shared" si="274"/>
        <v>2.5103702517125068E-4</v>
      </c>
      <c r="AB711" s="115">
        <f t="shared" si="298"/>
        <v>0</v>
      </c>
      <c r="AC711" s="115">
        <f t="shared" si="299"/>
        <v>0</v>
      </c>
    </row>
    <row r="712" spans="2:29" s="105" customFormat="1">
      <c r="B712" s="106">
        <f t="shared" si="275"/>
        <v>6.1999999999998954</v>
      </c>
      <c r="C712" s="115">
        <f t="shared" si="276"/>
        <v>1584893.1924607325</v>
      </c>
      <c r="D712" s="115">
        <f t="shared" si="277"/>
        <v>1757.0210688575337</v>
      </c>
      <c r="E712" s="115">
        <f t="shared" si="278"/>
        <v>1</v>
      </c>
      <c r="F712" s="115">
        <f t="shared" si="279"/>
        <v>1</v>
      </c>
      <c r="G712" s="115">
        <f t="shared" si="280"/>
        <v>1756.5544092849007</v>
      </c>
      <c r="H712" s="115">
        <f t="shared" si="281"/>
        <v>1</v>
      </c>
      <c r="I712" s="115">
        <f t="shared" si="282"/>
        <v>1</v>
      </c>
      <c r="J712" s="115">
        <f t="shared" si="283"/>
        <v>1.3308539628986497E-8</v>
      </c>
      <c r="K712" s="115">
        <f t="shared" si="284"/>
        <v>0</v>
      </c>
      <c r="L712" s="115">
        <f t="shared" si="285"/>
        <v>0</v>
      </c>
      <c r="M712" s="111"/>
      <c r="N712" s="123">
        <f t="shared" si="273"/>
        <v>9958177.6203182228</v>
      </c>
      <c r="O712" s="115">
        <f t="shared" si="286"/>
        <v>3310257.1759486422</v>
      </c>
      <c r="P712" s="115">
        <f t="shared" si="287"/>
        <v>1</v>
      </c>
      <c r="Q712" s="115">
        <f t="shared" si="288"/>
        <v>1</v>
      </c>
      <c r="R712" s="115">
        <f t="shared" si="289"/>
        <v>3187757.0363692599</v>
      </c>
      <c r="S712" s="115">
        <f t="shared" si="290"/>
        <v>41386.219027813349</v>
      </c>
      <c r="T712" s="115">
        <f t="shared" si="291"/>
        <v>3188025.6808951749</v>
      </c>
      <c r="U712" s="115">
        <f t="shared" si="292"/>
        <v>1</v>
      </c>
      <c r="V712" s="115">
        <f t="shared" si="293"/>
        <v>0</v>
      </c>
      <c r="W712" s="115">
        <f t="shared" si="294"/>
        <v>1</v>
      </c>
      <c r="X712" s="115">
        <f t="shared" si="295"/>
        <v>1</v>
      </c>
      <c r="Y712" s="115">
        <f t="shared" si="296"/>
        <v>0</v>
      </c>
      <c r="Z712" s="115">
        <f t="shared" si="297"/>
        <v>1</v>
      </c>
      <c r="AA712" s="115">
        <f t="shared" si="274"/>
        <v>2.6699313371980588E-4</v>
      </c>
      <c r="AB712" s="115">
        <f t="shared" si="298"/>
        <v>0</v>
      </c>
      <c r="AC712" s="115">
        <f t="shared" si="299"/>
        <v>0</v>
      </c>
    </row>
    <row r="713" spans="2:29" s="105" customFormat="1">
      <c r="B713" s="106">
        <f t="shared" si="275"/>
        <v>6.2199999999998949</v>
      </c>
      <c r="C713" s="115">
        <f t="shared" si="276"/>
        <v>1659586.9074371613</v>
      </c>
      <c r="D713" s="115">
        <f t="shared" si="277"/>
        <v>1751.7899988592856</v>
      </c>
      <c r="E713" s="115">
        <f t="shared" si="278"/>
        <v>1</v>
      </c>
      <c r="F713" s="115">
        <f t="shared" si="279"/>
        <v>1</v>
      </c>
      <c r="G713" s="115">
        <f t="shared" si="280"/>
        <v>1750.5437879155616</v>
      </c>
      <c r="H713" s="115">
        <f t="shared" si="281"/>
        <v>1</v>
      </c>
      <c r="I713" s="115">
        <f t="shared" si="282"/>
        <v>1</v>
      </c>
      <c r="J713" s="115">
        <f t="shared" si="283"/>
        <v>9.5520525828146187E-8</v>
      </c>
      <c r="K713" s="115">
        <f t="shared" si="284"/>
        <v>0</v>
      </c>
      <c r="L713" s="115">
        <f t="shared" si="285"/>
        <v>0</v>
      </c>
      <c r="M713" s="111"/>
      <c r="N713" s="123">
        <f t="shared" si="273"/>
        <v>10427492.072796781</v>
      </c>
      <c r="O713" s="115">
        <f t="shared" si="286"/>
        <v>3314328.4562046654</v>
      </c>
      <c r="P713" s="115">
        <f t="shared" si="287"/>
        <v>1</v>
      </c>
      <c r="Q713" s="115">
        <f t="shared" si="288"/>
        <v>1</v>
      </c>
      <c r="R713" s="115">
        <f t="shared" si="289"/>
        <v>3188074.1176549792</v>
      </c>
      <c r="S713" s="115">
        <f t="shared" si="290"/>
        <v>39553.557686448417</v>
      </c>
      <c r="T713" s="115">
        <f t="shared" si="291"/>
        <v>3188319.4732628707</v>
      </c>
      <c r="U713" s="115">
        <f t="shared" si="292"/>
        <v>1</v>
      </c>
      <c r="V713" s="115">
        <f t="shared" si="293"/>
        <v>0</v>
      </c>
      <c r="W713" s="115">
        <f t="shared" si="294"/>
        <v>1</v>
      </c>
      <c r="X713" s="115">
        <f t="shared" si="295"/>
        <v>1</v>
      </c>
      <c r="Y713" s="115">
        <f t="shared" si="296"/>
        <v>0</v>
      </c>
      <c r="Z713" s="115">
        <f t="shared" si="297"/>
        <v>1</v>
      </c>
      <c r="AA713" s="115">
        <f t="shared" si="274"/>
        <v>2.8337392400066592E-4</v>
      </c>
      <c r="AB713" s="115">
        <f t="shared" si="298"/>
        <v>0</v>
      </c>
      <c r="AC713" s="115">
        <f t="shared" si="299"/>
        <v>0</v>
      </c>
    </row>
    <row r="714" spans="2:29" s="105" customFormat="1">
      <c r="B714" s="106">
        <f t="shared" si="275"/>
        <v>6.2399999999998945</v>
      </c>
      <c r="C714" s="115">
        <f t="shared" si="276"/>
        <v>1737800.828748957</v>
      </c>
      <c r="D714" s="115">
        <f t="shared" si="277"/>
        <v>1746.6278949269188</v>
      </c>
      <c r="E714" s="115">
        <f t="shared" si="278"/>
        <v>1</v>
      </c>
      <c r="F714" s="115">
        <f t="shared" si="279"/>
        <v>1</v>
      </c>
      <c r="G714" s="115">
        <f t="shared" si="280"/>
        <v>1744.646379431174</v>
      </c>
      <c r="H714" s="115">
        <f t="shared" si="281"/>
        <v>1</v>
      </c>
      <c r="I714" s="115">
        <f t="shared" si="282"/>
        <v>1</v>
      </c>
      <c r="J714" s="115">
        <f t="shared" si="283"/>
        <v>2.4302766623498735E-7</v>
      </c>
      <c r="K714" s="115">
        <f t="shared" si="284"/>
        <v>0</v>
      </c>
      <c r="L714" s="115">
        <f t="shared" si="285"/>
        <v>0</v>
      </c>
      <c r="M714" s="111"/>
      <c r="N714" s="123">
        <f t="shared" si="273"/>
        <v>10918924.633999955</v>
      </c>
      <c r="O714" s="115">
        <f t="shared" si="286"/>
        <v>3318361.0614617351</v>
      </c>
      <c r="P714" s="115">
        <f t="shared" si="287"/>
        <v>1</v>
      </c>
      <c r="Q714" s="115">
        <f t="shared" si="288"/>
        <v>1</v>
      </c>
      <c r="R714" s="115">
        <f t="shared" si="289"/>
        <v>3188363.7790174577</v>
      </c>
      <c r="S714" s="115">
        <f t="shared" si="290"/>
        <v>37799.549265032947</v>
      </c>
      <c r="T714" s="115">
        <f t="shared" si="291"/>
        <v>3188587.836844882</v>
      </c>
      <c r="U714" s="115">
        <f t="shared" si="292"/>
        <v>1</v>
      </c>
      <c r="V714" s="115">
        <f t="shared" si="293"/>
        <v>0</v>
      </c>
      <c r="W714" s="115">
        <f t="shared" si="294"/>
        <v>1</v>
      </c>
      <c r="X714" s="115">
        <f t="shared" si="295"/>
        <v>1</v>
      </c>
      <c r="Y714" s="115">
        <f t="shared" si="296"/>
        <v>0</v>
      </c>
      <c r="Z714" s="115">
        <f t="shared" si="297"/>
        <v>1</v>
      </c>
      <c r="AA714" s="115">
        <f t="shared" si="274"/>
        <v>3.001644088986336E-4</v>
      </c>
      <c r="AB714" s="115">
        <f t="shared" si="298"/>
        <v>0</v>
      </c>
      <c r="AC714" s="115">
        <f t="shared" si="299"/>
        <v>0</v>
      </c>
    </row>
    <row r="715" spans="2:29" s="105" customFormat="1">
      <c r="B715" s="106">
        <f t="shared" si="275"/>
        <v>6.2599999999998941</v>
      </c>
      <c r="C715" s="115">
        <f t="shared" si="276"/>
        <v>1819700.8586095418</v>
      </c>
      <c r="D715" s="115">
        <f t="shared" si="277"/>
        <v>1741.5337348163634</v>
      </c>
      <c r="E715" s="115">
        <f t="shared" si="278"/>
        <v>1</v>
      </c>
      <c r="F715" s="115">
        <f t="shared" si="279"/>
        <v>1</v>
      </c>
      <c r="G715" s="115">
        <f t="shared" si="280"/>
        <v>1738.8736172982758</v>
      </c>
      <c r="H715" s="115">
        <f t="shared" si="281"/>
        <v>1</v>
      </c>
      <c r="I715" s="115">
        <f t="shared" si="282"/>
        <v>1</v>
      </c>
      <c r="J715" s="115">
        <f t="shared" si="283"/>
        <v>4.4072762659652467E-7</v>
      </c>
      <c r="K715" s="115">
        <f t="shared" si="284"/>
        <v>0</v>
      </c>
      <c r="L715" s="115">
        <f t="shared" si="285"/>
        <v>0</v>
      </c>
      <c r="M715" s="111"/>
      <c r="N715" s="123">
        <f t="shared" si="273"/>
        <v>11433517.69827755</v>
      </c>
      <c r="O715" s="115">
        <f t="shared" si="286"/>
        <v>3322355.2932412256</v>
      </c>
      <c r="P715" s="115">
        <f t="shared" si="287"/>
        <v>1</v>
      </c>
      <c r="Q715" s="115">
        <f t="shared" si="288"/>
        <v>1</v>
      </c>
      <c r="R715" s="115">
        <f t="shared" si="289"/>
        <v>3188628.3533582245</v>
      </c>
      <c r="S715" s="115">
        <f t="shared" si="290"/>
        <v>36121.139111638127</v>
      </c>
      <c r="T715" s="115">
        <f t="shared" si="291"/>
        <v>3188832.9389497195</v>
      </c>
      <c r="U715" s="115">
        <f t="shared" si="292"/>
        <v>1</v>
      </c>
      <c r="V715" s="115">
        <f t="shared" si="293"/>
        <v>0</v>
      </c>
      <c r="W715" s="115">
        <f t="shared" si="294"/>
        <v>1</v>
      </c>
      <c r="X715" s="115">
        <f t="shared" si="295"/>
        <v>1</v>
      </c>
      <c r="Y715" s="115">
        <f t="shared" si="296"/>
        <v>0</v>
      </c>
      <c r="Z715" s="115">
        <f t="shared" si="297"/>
        <v>1</v>
      </c>
      <c r="AA715" s="115">
        <f t="shared" si="274"/>
        <v>3.1734952370041704E-4</v>
      </c>
      <c r="AB715" s="115">
        <f t="shared" si="298"/>
        <v>0</v>
      </c>
      <c r="AC715" s="115">
        <f t="shared" si="299"/>
        <v>0</v>
      </c>
    </row>
    <row r="716" spans="2:29" s="105" customFormat="1">
      <c r="B716" s="106">
        <f t="shared" si="275"/>
        <v>6.2799999999998937</v>
      </c>
      <c r="C716" s="115">
        <f t="shared" si="276"/>
        <v>1905460.7179627842</v>
      </c>
      <c r="D716" s="115">
        <f t="shared" si="277"/>
        <v>1736.5065137567069</v>
      </c>
      <c r="E716" s="115">
        <f t="shared" si="278"/>
        <v>1</v>
      </c>
      <c r="F716" s="115">
        <f t="shared" si="279"/>
        <v>1</v>
      </c>
      <c r="G716" s="115">
        <f t="shared" si="280"/>
        <v>1733.2361422384949</v>
      </c>
      <c r="H716" s="115">
        <f t="shared" si="281"/>
        <v>1</v>
      </c>
      <c r="I716" s="115">
        <f t="shared" si="282"/>
        <v>1</v>
      </c>
      <c r="J716" s="115">
        <f t="shared" si="283"/>
        <v>6.7023719337259061E-7</v>
      </c>
      <c r="K716" s="115">
        <f t="shared" si="284"/>
        <v>0</v>
      </c>
      <c r="L716" s="115">
        <f t="shared" si="285"/>
        <v>0</v>
      </c>
      <c r="M716" s="111"/>
      <c r="N716" s="123">
        <f t="shared" si="273"/>
        <v>11972362.786511632</v>
      </c>
      <c r="O716" s="115">
        <f t="shared" si="286"/>
        <v>3326311.4521377604</v>
      </c>
      <c r="P716" s="115">
        <f t="shared" si="287"/>
        <v>1</v>
      </c>
      <c r="Q716" s="115">
        <f t="shared" si="288"/>
        <v>1</v>
      </c>
      <c r="R716" s="115">
        <f t="shared" si="289"/>
        <v>3188869.9814958712</v>
      </c>
      <c r="S716" s="115">
        <f t="shared" si="290"/>
        <v>34515.349251459069</v>
      </c>
      <c r="T716" s="115">
        <f t="shared" si="291"/>
        <v>3189056.7677950528</v>
      </c>
      <c r="U716" s="115">
        <f t="shared" si="292"/>
        <v>1</v>
      </c>
      <c r="V716" s="115">
        <f t="shared" si="293"/>
        <v>0</v>
      </c>
      <c r="W716" s="115">
        <f t="shared" si="294"/>
        <v>1</v>
      </c>
      <c r="X716" s="115">
        <f t="shared" si="295"/>
        <v>1</v>
      </c>
      <c r="Y716" s="115">
        <f t="shared" si="296"/>
        <v>0</v>
      </c>
      <c r="Z716" s="115">
        <f t="shared" si="297"/>
        <v>1</v>
      </c>
      <c r="AA716" s="115">
        <f t="shared" si="274"/>
        <v>3.3491419037033154E-4</v>
      </c>
      <c r="AB716" s="115">
        <f t="shared" si="298"/>
        <v>0</v>
      </c>
      <c r="AC716" s="115">
        <f t="shared" si="299"/>
        <v>0</v>
      </c>
    </row>
    <row r="717" spans="2:29" s="105" customFormat="1">
      <c r="B717" s="106">
        <f t="shared" si="275"/>
        <v>6.2999999999998932</v>
      </c>
      <c r="C717" s="115">
        <f t="shared" si="276"/>
        <v>1995262.3149683909</v>
      </c>
      <c r="D717" s="115">
        <f t="shared" si="277"/>
        <v>1731.5452441065829</v>
      </c>
      <c r="E717" s="115">
        <f t="shared" si="278"/>
        <v>1</v>
      </c>
      <c r="F717" s="115">
        <f t="shared" si="279"/>
        <v>1</v>
      </c>
      <c r="G717" s="115">
        <f t="shared" si="280"/>
        <v>1727.7436525606647</v>
      </c>
      <c r="H717" s="115">
        <f t="shared" si="281"/>
        <v>1</v>
      </c>
      <c r="I717" s="115">
        <f t="shared" si="282"/>
        <v>1</v>
      </c>
      <c r="J717" s="115">
        <f t="shared" si="283"/>
        <v>9.1114228909927304E-7</v>
      </c>
      <c r="K717" s="115">
        <f t="shared" si="284"/>
        <v>0</v>
      </c>
      <c r="L717" s="115">
        <f t="shared" si="285"/>
        <v>0</v>
      </c>
      <c r="M717" s="111"/>
      <c r="N717" s="123">
        <f t="shared" si="273"/>
        <v>12536602.861378521</v>
      </c>
      <c r="O717" s="115">
        <f t="shared" si="286"/>
        <v>3330229.8377870638</v>
      </c>
      <c r="P717" s="115">
        <f t="shared" si="287"/>
        <v>1</v>
      </c>
      <c r="Q717" s="115">
        <f t="shared" si="288"/>
        <v>1</v>
      </c>
      <c r="R717" s="115">
        <f t="shared" si="289"/>
        <v>3189090.6269036713</v>
      </c>
      <c r="S717" s="115">
        <f t="shared" si="290"/>
        <v>32979.282414165129</v>
      </c>
      <c r="T717" s="115">
        <f t="shared" si="291"/>
        <v>3189261.1463587307</v>
      </c>
      <c r="U717" s="115">
        <f t="shared" si="292"/>
        <v>1</v>
      </c>
      <c r="V717" s="115">
        <f t="shared" si="293"/>
        <v>0</v>
      </c>
      <c r="W717" s="115">
        <f t="shared" si="294"/>
        <v>1</v>
      </c>
      <c r="X717" s="115">
        <f t="shared" si="295"/>
        <v>1</v>
      </c>
      <c r="Y717" s="115">
        <f t="shared" si="296"/>
        <v>0</v>
      </c>
      <c r="Z717" s="115">
        <f t="shared" si="297"/>
        <v>1</v>
      </c>
      <c r="AA717" s="115">
        <f t="shared" si="274"/>
        <v>3.5284337402379456E-4</v>
      </c>
      <c r="AB717" s="115">
        <f t="shared" si="298"/>
        <v>0</v>
      </c>
      <c r="AC717" s="115">
        <f t="shared" si="299"/>
        <v>0</v>
      </c>
    </row>
    <row r="718" spans="2:29" s="105" customFormat="1">
      <c r="B718" s="106">
        <f t="shared" si="275"/>
        <v>6.3199999999998928</v>
      </c>
      <c r="C718" s="115">
        <f t="shared" si="276"/>
        <v>2089296.1308535275</v>
      </c>
      <c r="D718" s="115">
        <f t="shared" si="277"/>
        <v>1726.6489550181543</v>
      </c>
      <c r="E718" s="115">
        <f t="shared" si="278"/>
        <v>1</v>
      </c>
      <c r="F718" s="115">
        <f t="shared" si="279"/>
        <v>1</v>
      </c>
      <c r="G718" s="115">
        <f t="shared" si="280"/>
        <v>1722.4047604729114</v>
      </c>
      <c r="H718" s="115">
        <f t="shared" si="281"/>
        <v>1</v>
      </c>
      <c r="I718" s="115">
        <f t="shared" si="282"/>
        <v>1</v>
      </c>
      <c r="J718" s="115">
        <f t="shared" si="283"/>
        <v>1.1424039651975422E-6</v>
      </c>
      <c r="K718" s="115">
        <f t="shared" si="284"/>
        <v>0</v>
      </c>
      <c r="L718" s="115">
        <f t="shared" si="285"/>
        <v>0</v>
      </c>
      <c r="M718" s="111"/>
      <c r="N718" s="123">
        <f t="shared" si="273"/>
        <v>13127434.751726042</v>
      </c>
      <c r="O718" s="115">
        <f t="shared" si="286"/>
        <v>3334110.7488346738</v>
      </c>
      <c r="P718" s="115">
        <f t="shared" si="287"/>
        <v>1</v>
      </c>
      <c r="Q718" s="115">
        <f t="shared" si="288"/>
        <v>1</v>
      </c>
      <c r="R718" s="115">
        <f t="shared" si="289"/>
        <v>3189292.0895013949</v>
      </c>
      <c r="S718" s="115">
        <f t="shared" si="290"/>
        <v>31510.124988908552</v>
      </c>
      <c r="T718" s="115">
        <f t="shared" si="291"/>
        <v>3189447.7453209655</v>
      </c>
      <c r="U718" s="115">
        <f t="shared" si="292"/>
        <v>1</v>
      </c>
      <c r="V718" s="115">
        <f t="shared" si="293"/>
        <v>0</v>
      </c>
      <c r="W718" s="115">
        <f t="shared" si="294"/>
        <v>1</v>
      </c>
      <c r="X718" s="115">
        <f t="shared" si="295"/>
        <v>1</v>
      </c>
      <c r="Y718" s="115">
        <f t="shared" si="296"/>
        <v>0</v>
      </c>
      <c r="Z718" s="115">
        <f t="shared" si="297"/>
        <v>1</v>
      </c>
      <c r="AA718" s="115">
        <f t="shared" si="274"/>
        <v>3.711221322104051E-4</v>
      </c>
      <c r="AB718" s="115">
        <f t="shared" si="298"/>
        <v>0</v>
      </c>
      <c r="AC718" s="115">
        <f t="shared" si="299"/>
        <v>0</v>
      </c>
    </row>
    <row r="719" spans="2:29" s="105" customFormat="1">
      <c r="B719" s="106">
        <f t="shared" si="275"/>
        <v>6.3399999999998924</v>
      </c>
      <c r="C719" s="115">
        <f t="shared" si="276"/>
        <v>2187761.6239490118</v>
      </c>
      <c r="D719" s="115">
        <f t="shared" si="277"/>
        <v>1721.8166921084942</v>
      </c>
      <c r="E719" s="115">
        <f t="shared" si="278"/>
        <v>1</v>
      </c>
      <c r="F719" s="115">
        <f t="shared" si="279"/>
        <v>1</v>
      </c>
      <c r="G719" s="115">
        <f t="shared" si="280"/>
        <v>1717.2268573127687</v>
      </c>
      <c r="H719" s="115">
        <f t="shared" si="281"/>
        <v>1</v>
      </c>
      <c r="I719" s="115">
        <f t="shared" si="282"/>
        <v>1</v>
      </c>
      <c r="J719" s="115">
        <f t="shared" si="283"/>
        <v>1.3438409992743327E-6</v>
      </c>
      <c r="K719" s="115">
        <f t="shared" si="284"/>
        <v>0</v>
      </c>
      <c r="L719" s="115">
        <f t="shared" si="285"/>
        <v>0</v>
      </c>
      <c r="M719" s="111"/>
      <c r="N719" s="123">
        <f t="shared" si="273"/>
        <v>13746111.691207781</v>
      </c>
      <c r="O719" s="115">
        <f t="shared" si="286"/>
        <v>3337954.4829057194</v>
      </c>
      <c r="P719" s="115">
        <f t="shared" si="287"/>
        <v>1</v>
      </c>
      <c r="Q719" s="115">
        <f t="shared" si="288"/>
        <v>1</v>
      </c>
      <c r="R719" s="115">
        <f t="shared" si="289"/>
        <v>3189476.0185285667</v>
      </c>
      <c r="S719" s="115">
        <f t="shared" si="290"/>
        <v>30105.149055502989</v>
      </c>
      <c r="T719" s="115">
        <f t="shared" si="291"/>
        <v>3189618.0951280817</v>
      </c>
      <c r="U719" s="115">
        <f t="shared" si="292"/>
        <v>1</v>
      </c>
      <c r="V719" s="115">
        <f t="shared" si="293"/>
        <v>0</v>
      </c>
      <c r="W719" s="115">
        <f t="shared" si="294"/>
        <v>1</v>
      </c>
      <c r="X719" s="115">
        <f t="shared" si="295"/>
        <v>1</v>
      </c>
      <c r="Y719" s="115">
        <f t="shared" si="296"/>
        <v>0</v>
      </c>
      <c r="Z719" s="115">
        <f t="shared" si="297"/>
        <v>1</v>
      </c>
      <c r="AA719" s="115">
        <f t="shared" si="274"/>
        <v>3.8973565761340394E-4</v>
      </c>
      <c r="AB719" s="115">
        <f t="shared" si="298"/>
        <v>0</v>
      </c>
      <c r="AC719" s="115">
        <f t="shared" si="299"/>
        <v>0</v>
      </c>
    </row>
    <row r="720" spans="2:29" s="105" customFormat="1">
      <c r="B720" s="106">
        <f t="shared" si="275"/>
        <v>6.359999999999892</v>
      </c>
      <c r="C720" s="115">
        <f t="shared" si="276"/>
        <v>2290867.6527672065</v>
      </c>
      <c r="D720" s="115">
        <f t="shared" si="277"/>
        <v>1717.0475171381852</v>
      </c>
      <c r="E720" s="115">
        <f t="shared" si="278"/>
        <v>1</v>
      </c>
      <c r="F720" s="115">
        <f t="shared" si="279"/>
        <v>1</v>
      </c>
      <c r="G720" s="115">
        <f t="shared" si="280"/>
        <v>1712.2159909679922</v>
      </c>
      <c r="H720" s="115">
        <f t="shared" si="281"/>
        <v>1</v>
      </c>
      <c r="I720" s="115">
        <f t="shared" si="282"/>
        <v>1</v>
      </c>
      <c r="J720" s="115">
        <f t="shared" si="283"/>
        <v>1.4976010818211314E-6</v>
      </c>
      <c r="K720" s="115">
        <f t="shared" si="284"/>
        <v>0</v>
      </c>
      <c r="L720" s="115">
        <f t="shared" si="285"/>
        <v>0</v>
      </c>
      <c r="M720" s="111"/>
      <c r="N720" s="123">
        <f t="shared" si="273"/>
        <v>14393945.976559898</v>
      </c>
      <c r="O720" s="115">
        <f t="shared" si="286"/>
        <v>3341761.3365756217</v>
      </c>
      <c r="P720" s="115">
        <f t="shared" si="287"/>
        <v>1</v>
      </c>
      <c r="Q720" s="115">
        <f t="shared" si="288"/>
        <v>1</v>
      </c>
      <c r="R720" s="115">
        <f t="shared" si="289"/>
        <v>3189643.9245327488</v>
      </c>
      <c r="S720" s="115">
        <f t="shared" si="290"/>
        <v>28761.71362356469</v>
      </c>
      <c r="T720" s="115">
        <f t="shared" si="291"/>
        <v>3189773.5972133256</v>
      </c>
      <c r="U720" s="115">
        <f t="shared" si="292"/>
        <v>1</v>
      </c>
      <c r="V720" s="115">
        <f t="shared" si="293"/>
        <v>0</v>
      </c>
      <c r="W720" s="115">
        <f t="shared" si="294"/>
        <v>1</v>
      </c>
      <c r="X720" s="115">
        <f t="shared" si="295"/>
        <v>1</v>
      </c>
      <c r="Y720" s="115">
        <f t="shared" si="296"/>
        <v>0</v>
      </c>
      <c r="Z720" s="115">
        <f t="shared" si="297"/>
        <v>1</v>
      </c>
      <c r="AA720" s="115">
        <f t="shared" si="274"/>
        <v>4.0866931475259032E-4</v>
      </c>
      <c r="AB720" s="115">
        <f t="shared" si="298"/>
        <v>0</v>
      </c>
      <c r="AC720" s="115">
        <f t="shared" si="299"/>
        <v>0</v>
      </c>
    </row>
    <row r="721" spans="2:29" s="105" customFormat="1">
      <c r="B721" s="106">
        <f t="shared" si="275"/>
        <v>6.3799999999998915</v>
      </c>
      <c r="C721" s="115">
        <f t="shared" si="276"/>
        <v>2398832.9190188926</v>
      </c>
      <c r="D721" s="115">
        <f t="shared" si="277"/>
        <v>1712.3405076969825</v>
      </c>
      <c r="E721" s="115">
        <f t="shared" si="278"/>
        <v>1</v>
      </c>
      <c r="F721" s="115">
        <f t="shared" si="279"/>
        <v>1</v>
      </c>
      <c r="G721" s="115">
        <f t="shared" si="280"/>
        <v>1707.3767589534227</v>
      </c>
      <c r="H721" s="115">
        <f t="shared" si="281"/>
        <v>1</v>
      </c>
      <c r="I721" s="115">
        <f t="shared" si="282"/>
        <v>1</v>
      </c>
      <c r="J721" s="115">
        <f t="shared" si="283"/>
        <v>1.5895288025530785E-6</v>
      </c>
      <c r="K721" s="115">
        <f t="shared" si="284"/>
        <v>0</v>
      </c>
      <c r="L721" s="115">
        <f t="shared" si="285"/>
        <v>0</v>
      </c>
      <c r="M721" s="111"/>
      <c r="N721" s="123">
        <f t="shared" si="273"/>
        <v>15072311.751158224</v>
      </c>
      <c r="O721" s="115">
        <f t="shared" si="286"/>
        <v>3345531.605341793</v>
      </c>
      <c r="P721" s="115">
        <f t="shared" si="287"/>
        <v>1</v>
      </c>
      <c r="Q721" s="115">
        <f t="shared" si="288"/>
        <v>1</v>
      </c>
      <c r="R721" s="115">
        <f t="shared" si="289"/>
        <v>3189797.1905108276</v>
      </c>
      <c r="S721" s="115">
        <f t="shared" si="290"/>
        <v>27477.26519618231</v>
      </c>
      <c r="T721" s="115">
        <f t="shared" si="291"/>
        <v>3189915.5344136357</v>
      </c>
      <c r="U721" s="115">
        <f t="shared" si="292"/>
        <v>1</v>
      </c>
      <c r="V721" s="115">
        <f t="shared" si="293"/>
        <v>0</v>
      </c>
      <c r="W721" s="115">
        <f t="shared" si="294"/>
        <v>1</v>
      </c>
      <c r="X721" s="115">
        <f t="shared" si="295"/>
        <v>1</v>
      </c>
      <c r="Y721" s="115">
        <f t="shared" si="296"/>
        <v>0</v>
      </c>
      <c r="Z721" s="115">
        <f t="shared" si="297"/>
        <v>1</v>
      </c>
      <c r="AA721" s="115">
        <f t="shared" si="274"/>
        <v>4.2790867125602007E-4</v>
      </c>
      <c r="AB721" s="115">
        <f t="shared" si="298"/>
        <v>0</v>
      </c>
      <c r="AC721" s="115">
        <f t="shared" si="299"/>
        <v>0</v>
      </c>
    </row>
    <row r="722" spans="2:29" s="105" customFormat="1">
      <c r="B722" s="106">
        <f t="shared" si="275"/>
        <v>6.3999999999998911</v>
      </c>
      <c r="C722" s="115">
        <f t="shared" si="276"/>
        <v>2511886.4315089537</v>
      </c>
      <c r="D722" s="115">
        <f t="shared" si="277"/>
        <v>1707.6947568963294</v>
      </c>
      <c r="E722" s="115">
        <f t="shared" si="278"/>
        <v>1</v>
      </c>
      <c r="F722" s="115">
        <f t="shared" si="279"/>
        <v>1</v>
      </c>
      <c r="G722" s="115">
        <f t="shared" si="280"/>
        <v>1702.7122206528006</v>
      </c>
      <c r="H722" s="115">
        <f t="shared" si="281"/>
        <v>1</v>
      </c>
      <c r="I722" s="115">
        <f t="shared" si="282"/>
        <v>1</v>
      </c>
      <c r="J722" s="115">
        <f t="shared" si="283"/>
        <v>1.6103406222428221E-6</v>
      </c>
      <c r="K722" s="115">
        <f t="shared" si="284"/>
        <v>0</v>
      </c>
      <c r="L722" s="115">
        <f t="shared" si="285"/>
        <v>0</v>
      </c>
      <c r="M722" s="111"/>
      <c r="N722" s="123">
        <f t="shared" si="273"/>
        <v>15782647.91976082</v>
      </c>
      <c r="O722" s="115">
        <f t="shared" si="286"/>
        <v>3349265.5835961797</v>
      </c>
      <c r="P722" s="115">
        <f t="shared" si="287"/>
        <v>1</v>
      </c>
      <c r="Q722" s="115">
        <f t="shared" si="288"/>
        <v>1</v>
      </c>
      <c r="R722" s="115">
        <f t="shared" si="289"/>
        <v>3189937.0822442537</v>
      </c>
      <c r="S722" s="115">
        <f t="shared" si="290"/>
        <v>26249.33776087407</v>
      </c>
      <c r="T722" s="115">
        <f t="shared" si="291"/>
        <v>3190045.0806234488</v>
      </c>
      <c r="U722" s="115">
        <f t="shared" si="292"/>
        <v>1</v>
      </c>
      <c r="V722" s="115">
        <f t="shared" si="293"/>
        <v>0</v>
      </c>
      <c r="W722" s="115">
        <f t="shared" si="294"/>
        <v>1</v>
      </c>
      <c r="X722" s="115">
        <f t="shared" si="295"/>
        <v>1</v>
      </c>
      <c r="Y722" s="115">
        <f t="shared" si="296"/>
        <v>0</v>
      </c>
      <c r="Z722" s="115">
        <f t="shared" si="297"/>
        <v>1</v>
      </c>
      <c r="AA722" s="115">
        <f t="shared" si="274"/>
        <v>4.4743952423380252E-4</v>
      </c>
      <c r="AB722" s="115">
        <f t="shared" si="298"/>
        <v>0</v>
      </c>
      <c r="AC722" s="115">
        <f t="shared" si="299"/>
        <v>0</v>
      </c>
    </row>
    <row r="723" spans="2:29" s="105" customFormat="1">
      <c r="B723" s="106">
        <f t="shared" si="275"/>
        <v>6.4199999999998907</v>
      </c>
      <c r="C723" s="115">
        <f t="shared" si="276"/>
        <v>2630267.9918947252</v>
      </c>
      <c r="D723" s="115">
        <f t="shared" si="277"/>
        <v>1703.1093730686355</v>
      </c>
      <c r="E723" s="115">
        <f t="shared" si="278"/>
        <v>1</v>
      </c>
      <c r="F723" s="115">
        <f t="shared" si="279"/>
        <v>1</v>
      </c>
      <c r="G723" s="115">
        <f t="shared" si="280"/>
        <v>1698.2238321231487</v>
      </c>
      <c r="H723" s="115">
        <f t="shared" si="281"/>
        <v>1</v>
      </c>
      <c r="I723" s="115">
        <f t="shared" si="282"/>
        <v>1</v>
      </c>
      <c r="J723" s="115">
        <f t="shared" si="283"/>
        <v>1.5565252436023914E-6</v>
      </c>
      <c r="K723" s="115">
        <f t="shared" si="284"/>
        <v>0</v>
      </c>
      <c r="L723" s="115">
        <f t="shared" si="285"/>
        <v>0</v>
      </c>
      <c r="M723" s="111"/>
      <c r="N723" s="123">
        <f t="shared" si="273"/>
        <v>16526461.200617693</v>
      </c>
      <c r="O723" s="115">
        <f t="shared" si="286"/>
        <v>3352963.5645987075</v>
      </c>
      <c r="P723" s="115">
        <f t="shared" si="287"/>
        <v>1</v>
      </c>
      <c r="Q723" s="115">
        <f t="shared" si="288"/>
        <v>1</v>
      </c>
      <c r="R723" s="115">
        <f t="shared" si="289"/>
        <v>3190064.7578708879</v>
      </c>
      <c r="S723" s="115">
        <f t="shared" si="290"/>
        <v>25075.552298148221</v>
      </c>
      <c r="T723" s="115">
        <f t="shared" si="291"/>
        <v>3190163.3097277172</v>
      </c>
      <c r="U723" s="115">
        <f t="shared" si="292"/>
        <v>1</v>
      </c>
      <c r="V723" s="115">
        <f t="shared" si="293"/>
        <v>0</v>
      </c>
      <c r="W723" s="115">
        <f t="shared" si="294"/>
        <v>1</v>
      </c>
      <c r="X723" s="115">
        <f t="shared" si="295"/>
        <v>1</v>
      </c>
      <c r="Y723" s="115">
        <f t="shared" si="296"/>
        <v>0</v>
      </c>
      <c r="Z723" s="115">
        <f t="shared" si="297"/>
        <v>1</v>
      </c>
      <c r="AA723" s="115">
        <f t="shared" si="274"/>
        <v>4.6724792225726069E-4</v>
      </c>
      <c r="AB723" s="115">
        <f t="shared" si="298"/>
        <v>0</v>
      </c>
      <c r="AC723" s="115">
        <f t="shared" si="299"/>
        <v>0</v>
      </c>
    </row>
    <row r="724" spans="2:29" s="105" customFormat="1">
      <c r="B724" s="106">
        <f t="shared" si="275"/>
        <v>6.4399999999998903</v>
      </c>
      <c r="C724" s="115">
        <f t="shared" si="276"/>
        <v>2754228.7033374733</v>
      </c>
      <c r="D724" s="115">
        <f t="shared" si="277"/>
        <v>1698.5834794730551</v>
      </c>
      <c r="E724" s="115">
        <f t="shared" si="278"/>
        <v>1</v>
      </c>
      <c r="F724" s="115">
        <f t="shared" si="279"/>
        <v>1</v>
      </c>
      <c r="G724" s="115">
        <f t="shared" si="280"/>
        <v>1693.9114065890865</v>
      </c>
      <c r="H724" s="115">
        <f t="shared" si="281"/>
        <v>1</v>
      </c>
      <c r="I724" s="115">
        <f t="shared" si="282"/>
        <v>1</v>
      </c>
      <c r="J724" s="115">
        <f t="shared" si="283"/>
        <v>1.4309022875016979E-6</v>
      </c>
      <c r="K724" s="115">
        <f t="shared" si="284"/>
        <v>0</v>
      </c>
      <c r="L724" s="115">
        <f t="shared" si="285"/>
        <v>0</v>
      </c>
      <c r="M724" s="111"/>
      <c r="N724" s="123">
        <f t="shared" si="273"/>
        <v>17305329.321422298</v>
      </c>
      <c r="O724" s="115">
        <f t="shared" si="286"/>
        <v>3356625.8404517877</v>
      </c>
      <c r="P724" s="115">
        <f t="shared" si="287"/>
        <v>1</v>
      </c>
      <c r="Q724" s="115">
        <f t="shared" si="288"/>
        <v>1</v>
      </c>
      <c r="R724" s="115">
        <f t="shared" si="289"/>
        <v>3190181.2767368667</v>
      </c>
      <c r="S724" s="115">
        <f t="shared" si="290"/>
        <v>23953.615886803644</v>
      </c>
      <c r="T724" s="115">
        <f t="shared" si="291"/>
        <v>3190271.2038565809</v>
      </c>
      <c r="U724" s="115">
        <f t="shared" si="292"/>
        <v>1</v>
      </c>
      <c r="V724" s="115">
        <f t="shared" si="293"/>
        <v>0</v>
      </c>
      <c r="W724" s="115">
        <f t="shared" si="294"/>
        <v>1</v>
      </c>
      <c r="X724" s="115">
        <f t="shared" si="295"/>
        <v>1</v>
      </c>
      <c r="Y724" s="115">
        <f t="shared" si="296"/>
        <v>0</v>
      </c>
      <c r="Z724" s="115">
        <f t="shared" si="297"/>
        <v>1</v>
      </c>
      <c r="AA724" s="115">
        <f t="shared" si="274"/>
        <v>4.8732018341339197E-4</v>
      </c>
      <c r="AB724" s="115">
        <f t="shared" si="298"/>
        <v>0</v>
      </c>
      <c r="AC724" s="115">
        <f t="shared" si="299"/>
        <v>0</v>
      </c>
    </row>
    <row r="725" spans="2:29" s="105" customFormat="1">
      <c r="B725" s="106">
        <f t="shared" si="275"/>
        <v>6.4599999999998898</v>
      </c>
      <c r="C725" s="115">
        <f t="shared" si="276"/>
        <v>2884031.5031258799</v>
      </c>
      <c r="D725" s="115">
        <f t="shared" si="277"/>
        <v>1694.1162140077147</v>
      </c>
      <c r="E725" s="115">
        <f t="shared" si="278"/>
        <v>1</v>
      </c>
      <c r="F725" s="115">
        <f t="shared" si="279"/>
        <v>1</v>
      </c>
      <c r="G725" s="115">
        <f t="shared" si="280"/>
        <v>1689.7731033234347</v>
      </c>
      <c r="H725" s="115">
        <f t="shared" si="281"/>
        <v>1</v>
      </c>
      <c r="I725" s="115">
        <f t="shared" si="282"/>
        <v>1</v>
      </c>
      <c r="J725" s="115">
        <f t="shared" si="283"/>
        <v>1.2427923952723537E-6</v>
      </c>
      <c r="K725" s="115">
        <f t="shared" si="284"/>
        <v>0</v>
      </c>
      <c r="L725" s="115">
        <f t="shared" si="285"/>
        <v>0</v>
      </c>
      <c r="M725" s="111"/>
      <c r="N725" s="123">
        <f t="shared" si="273"/>
        <v>18120904.365883585</v>
      </c>
      <c r="O725" s="115">
        <f t="shared" si="286"/>
        <v>3360252.7020754348</v>
      </c>
      <c r="P725" s="115">
        <f t="shared" si="287"/>
        <v>1</v>
      </c>
      <c r="Q725" s="115">
        <f t="shared" si="288"/>
        <v>1</v>
      </c>
      <c r="R725" s="115">
        <f t="shared" si="289"/>
        <v>3190287.6075718827</v>
      </c>
      <c r="S725" s="115">
        <f t="shared" si="290"/>
        <v>22881.320475113545</v>
      </c>
      <c r="T725" s="115">
        <f t="shared" si="291"/>
        <v>3190369.6610037861</v>
      </c>
      <c r="U725" s="115">
        <f t="shared" si="292"/>
        <v>1</v>
      </c>
      <c r="V725" s="115">
        <f t="shared" si="293"/>
        <v>0</v>
      </c>
      <c r="W725" s="115">
        <f t="shared" si="294"/>
        <v>1</v>
      </c>
      <c r="X725" s="115">
        <f t="shared" si="295"/>
        <v>1</v>
      </c>
      <c r="Y725" s="115">
        <f t="shared" si="296"/>
        <v>0</v>
      </c>
      <c r="Z725" s="115">
        <f t="shared" si="297"/>
        <v>1</v>
      </c>
      <c r="AA725" s="115">
        <f t="shared" si="274"/>
        <v>5.0764290986471058E-4</v>
      </c>
      <c r="AB725" s="115">
        <f t="shared" si="298"/>
        <v>0</v>
      </c>
      <c r="AC725" s="115">
        <f t="shared" si="299"/>
        <v>0</v>
      </c>
    </row>
    <row r="726" spans="2:29" s="105" customFormat="1">
      <c r="B726" s="106">
        <f t="shared" si="275"/>
        <v>6.4799999999998894</v>
      </c>
      <c r="C726" s="115">
        <f t="shared" si="276"/>
        <v>3019951.7204012498</v>
      </c>
      <c r="D726" s="115">
        <f t="shared" si="277"/>
        <v>1689.7067289281595</v>
      </c>
      <c r="E726" s="115">
        <f t="shared" si="278"/>
        <v>1</v>
      </c>
      <c r="F726" s="115">
        <f t="shared" si="279"/>
        <v>1</v>
      </c>
      <c r="G726" s="115">
        <f t="shared" si="280"/>
        <v>1685.8054470211189</v>
      </c>
      <c r="H726" s="115">
        <f t="shared" si="281"/>
        <v>1</v>
      </c>
      <c r="I726" s="115">
        <f t="shared" si="282"/>
        <v>1</v>
      </c>
      <c r="J726" s="115">
        <f t="shared" si="283"/>
        <v>1.007776692945929E-6</v>
      </c>
      <c r="K726" s="115">
        <f t="shared" si="284"/>
        <v>0</v>
      </c>
      <c r="L726" s="115">
        <f t="shared" si="285"/>
        <v>0</v>
      </c>
      <c r="M726" s="111"/>
      <c r="N726" s="123">
        <f t="shared" si="273"/>
        <v>18974916.278016847</v>
      </c>
      <c r="O726" s="115">
        <f t="shared" si="286"/>
        <v>3363844.439183468</v>
      </c>
      <c r="P726" s="115">
        <f t="shared" si="287"/>
        <v>1</v>
      </c>
      <c r="Q726" s="115">
        <f t="shared" si="288"/>
        <v>1</v>
      </c>
      <c r="R726" s="115">
        <f t="shared" si="289"/>
        <v>3190384.63603068</v>
      </c>
      <c r="S726" s="115">
        <f t="shared" si="290"/>
        <v>21856.541378125716</v>
      </c>
      <c r="T726" s="115">
        <f t="shared" si="291"/>
        <v>3190459.5020500775</v>
      </c>
      <c r="U726" s="115">
        <f t="shared" si="292"/>
        <v>1</v>
      </c>
      <c r="V726" s="115">
        <f t="shared" si="293"/>
        <v>0</v>
      </c>
      <c r="W726" s="115">
        <f t="shared" si="294"/>
        <v>1</v>
      </c>
      <c r="X726" s="115">
        <f t="shared" si="295"/>
        <v>1</v>
      </c>
      <c r="Y726" s="115">
        <f t="shared" si="296"/>
        <v>0</v>
      </c>
      <c r="Z726" s="115">
        <f t="shared" si="297"/>
        <v>1</v>
      </c>
      <c r="AA726" s="115">
        <f t="shared" si="274"/>
        <v>5.2820299931685103E-4</v>
      </c>
      <c r="AB726" s="115">
        <f t="shared" si="298"/>
        <v>0</v>
      </c>
      <c r="AC726" s="115">
        <f t="shared" si="299"/>
        <v>0</v>
      </c>
    </row>
    <row r="727" spans="2:29" s="105" customFormat="1">
      <c r="B727" s="106">
        <f t="shared" si="275"/>
        <v>6.499999999999889</v>
      </c>
      <c r="C727" s="115">
        <f t="shared" si="276"/>
        <v>3162277.6601675763</v>
      </c>
      <c r="D727" s="115">
        <f t="shared" si="277"/>
        <v>1685.3541905719107</v>
      </c>
      <c r="E727" s="115">
        <f t="shared" si="278"/>
        <v>1</v>
      </c>
      <c r="F727" s="115">
        <f t="shared" si="279"/>
        <v>1</v>
      </c>
      <c r="G727" s="115">
        <f t="shared" si="280"/>
        <v>1682.0033790338678</v>
      </c>
      <c r="H727" s="115">
        <f t="shared" si="281"/>
        <v>1</v>
      </c>
      <c r="I727" s="115">
        <f t="shared" si="282"/>
        <v>1</v>
      </c>
      <c r="J727" s="115">
        <f t="shared" si="283"/>
        <v>7.4705131490207284E-7</v>
      </c>
      <c r="K727" s="115">
        <f t="shared" si="284"/>
        <v>0</v>
      </c>
      <c r="L727" s="115">
        <f t="shared" si="285"/>
        <v>0</v>
      </c>
      <c r="M727" s="111"/>
      <c r="N727" s="123">
        <f t="shared" si="273"/>
        <v>19869176.531587157</v>
      </c>
      <c r="O727" s="115">
        <f t="shared" si="286"/>
        <v>3367401.3402604628</v>
      </c>
      <c r="P727" s="115">
        <f t="shared" si="287"/>
        <v>1</v>
      </c>
      <c r="Q727" s="115">
        <f t="shared" si="288"/>
        <v>1</v>
      </c>
      <c r="R727" s="115">
        <f t="shared" si="289"/>
        <v>3190473.171642479</v>
      </c>
      <c r="S727" s="115">
        <f t="shared" si="290"/>
        <v>20877.235553395309</v>
      </c>
      <c r="T727" s="115">
        <f t="shared" si="291"/>
        <v>3190541.4772315328</v>
      </c>
      <c r="U727" s="115">
        <f t="shared" si="292"/>
        <v>1</v>
      </c>
      <c r="V727" s="115">
        <f t="shared" si="293"/>
        <v>0</v>
      </c>
      <c r="W727" s="115">
        <f t="shared" si="294"/>
        <v>1</v>
      </c>
      <c r="X727" s="115">
        <f t="shared" si="295"/>
        <v>1</v>
      </c>
      <c r="Y727" s="115">
        <f t="shared" si="296"/>
        <v>0</v>
      </c>
      <c r="Z727" s="115">
        <f t="shared" si="297"/>
        <v>1</v>
      </c>
      <c r="AA727" s="115">
        <f t="shared" si="274"/>
        <v>5.4898765375727707E-4</v>
      </c>
      <c r="AB727" s="115">
        <f t="shared" si="298"/>
        <v>0</v>
      </c>
      <c r="AC727" s="115">
        <f t="shared" si="299"/>
        <v>0</v>
      </c>
    </row>
    <row r="728" spans="2:29" s="105" customFormat="1">
      <c r="B728" s="106">
        <f t="shared" si="275"/>
        <v>6.5199999999998886</v>
      </c>
      <c r="C728" s="115">
        <f t="shared" si="276"/>
        <v>3311311.2148250635</v>
      </c>
      <c r="D728" s="115">
        <f t="shared" si="277"/>
        <v>1681.0577790889693</v>
      </c>
      <c r="E728" s="115">
        <f t="shared" si="278"/>
        <v>1</v>
      </c>
      <c r="F728" s="115">
        <f t="shared" si="279"/>
        <v>1</v>
      </c>
      <c r="G728" s="115">
        <f t="shared" si="280"/>
        <v>1678.360340959217</v>
      </c>
      <c r="H728" s="115">
        <f t="shared" si="281"/>
        <v>1</v>
      </c>
      <c r="I728" s="115">
        <f t="shared" si="282"/>
        <v>1</v>
      </c>
      <c r="J728" s="115">
        <f t="shared" si="283"/>
        <v>4.8641130962009382E-7</v>
      </c>
      <c r="K728" s="115">
        <f t="shared" si="284"/>
        <v>0</v>
      </c>
      <c r="L728" s="115">
        <f t="shared" si="285"/>
        <v>0</v>
      </c>
      <c r="M728" s="111"/>
      <c r="N728" s="123">
        <f t="shared" si="273"/>
        <v>20805581.972487826</v>
      </c>
      <c r="O728" s="115">
        <f t="shared" si="286"/>
        <v>3370923.6925395411</v>
      </c>
      <c r="P728" s="115">
        <f t="shared" si="287"/>
        <v>1</v>
      </c>
      <c r="Q728" s="115">
        <f t="shared" si="288"/>
        <v>1</v>
      </c>
      <c r="R728" s="115">
        <f t="shared" si="289"/>
        <v>3190553.9542086842</v>
      </c>
      <c r="S728" s="115">
        <f t="shared" si="290"/>
        <v>19941.439700454892</v>
      </c>
      <c r="T728" s="115">
        <f t="shared" si="291"/>
        <v>3190616.2720913333</v>
      </c>
      <c r="U728" s="115">
        <f t="shared" si="292"/>
        <v>1</v>
      </c>
      <c r="V728" s="115">
        <f t="shared" si="293"/>
        <v>0</v>
      </c>
      <c r="W728" s="115">
        <f t="shared" si="294"/>
        <v>1</v>
      </c>
      <c r="X728" s="115">
        <f t="shared" si="295"/>
        <v>1</v>
      </c>
      <c r="Y728" s="115">
        <f t="shared" si="296"/>
        <v>0</v>
      </c>
      <c r="Z728" s="115">
        <f t="shared" si="297"/>
        <v>1</v>
      </c>
      <c r="AA728" s="115">
        <f t="shared" si="274"/>
        <v>5.699843857973982E-4</v>
      </c>
      <c r="AB728" s="115">
        <f t="shared" si="298"/>
        <v>0</v>
      </c>
      <c r="AC728" s="115">
        <f t="shared" si="299"/>
        <v>0</v>
      </c>
    </row>
    <row r="729" spans="2:29" s="105" customFormat="1">
      <c r="B729" s="106">
        <f t="shared" si="275"/>
        <v>6.5399999999998881</v>
      </c>
      <c r="C729" s="115">
        <f t="shared" si="276"/>
        <v>3467368.5045244284</v>
      </c>
      <c r="D729" s="115">
        <f t="shared" si="277"/>
        <v>1676.8166881781469</v>
      </c>
      <c r="E729" s="115">
        <f t="shared" si="278"/>
        <v>1</v>
      </c>
      <c r="F729" s="115">
        <f t="shared" si="279"/>
        <v>1</v>
      </c>
      <c r="G729" s="115">
        <f t="shared" si="280"/>
        <v>1674.8683900931708</v>
      </c>
      <c r="H729" s="115">
        <f t="shared" si="281"/>
        <v>1</v>
      </c>
      <c r="I729" s="115">
        <f t="shared" si="282"/>
        <v>1</v>
      </c>
      <c r="J729" s="115">
        <f t="shared" si="283"/>
        <v>2.5492539872827602E-7</v>
      </c>
      <c r="K729" s="115">
        <f t="shared" si="284"/>
        <v>0</v>
      </c>
      <c r="L729" s="115">
        <f t="shared" si="285"/>
        <v>0</v>
      </c>
      <c r="M729" s="111"/>
      <c r="N729" s="123">
        <f t="shared" si="273"/>
        <v>21786118.842205144</v>
      </c>
      <c r="O729" s="115">
        <f t="shared" si="286"/>
        <v>3374411.7819809574</v>
      </c>
      <c r="P729" s="115">
        <f t="shared" si="287"/>
        <v>1</v>
      </c>
      <c r="Q729" s="115">
        <f t="shared" si="288"/>
        <v>1</v>
      </c>
      <c r="R729" s="115">
        <f t="shared" si="289"/>
        <v>3190627.6596875587</v>
      </c>
      <c r="S729" s="115">
        <f t="shared" si="290"/>
        <v>19047.268223127445</v>
      </c>
      <c r="T729" s="115">
        <f t="shared" si="291"/>
        <v>3190684.5129517382</v>
      </c>
      <c r="U729" s="115">
        <f t="shared" si="292"/>
        <v>1</v>
      </c>
      <c r="V729" s="115">
        <f t="shared" si="293"/>
        <v>0</v>
      </c>
      <c r="W729" s="115">
        <f t="shared" si="294"/>
        <v>1</v>
      </c>
      <c r="X729" s="115">
        <f t="shared" si="295"/>
        <v>1</v>
      </c>
      <c r="Y729" s="115">
        <f t="shared" si="296"/>
        <v>0</v>
      </c>
      <c r="Z729" s="115">
        <f t="shared" si="297"/>
        <v>1</v>
      </c>
      <c r="AA729" s="115">
        <f t="shared" si="274"/>
        <v>5.9118102292053643E-4</v>
      </c>
      <c r="AB729" s="115">
        <f t="shared" si="298"/>
        <v>0</v>
      </c>
      <c r="AC729" s="115">
        <f t="shared" si="299"/>
        <v>0</v>
      </c>
    </row>
    <row r="730" spans="2:29" s="105" customFormat="1">
      <c r="B730" s="106">
        <f t="shared" si="275"/>
        <v>6.5599999999998877</v>
      </c>
      <c r="C730" s="115">
        <f t="shared" si="276"/>
        <v>3630780.5477000829</v>
      </c>
      <c r="D730" s="115">
        <f t="shared" si="277"/>
        <v>1672.6301248290615</v>
      </c>
      <c r="E730" s="115">
        <f t="shared" si="278"/>
        <v>1</v>
      </c>
      <c r="F730" s="115">
        <f t="shared" si="279"/>
        <v>1</v>
      </c>
      <c r="G730" s="115">
        <f t="shared" si="280"/>
        <v>1671.5183451952535</v>
      </c>
      <c r="H730" s="115">
        <f t="shared" si="281"/>
        <v>1</v>
      </c>
      <c r="I730" s="115">
        <f t="shared" si="282"/>
        <v>1</v>
      </c>
      <c r="J730" s="115">
        <f t="shared" si="283"/>
        <v>8.3386351697643631E-8</v>
      </c>
      <c r="K730" s="115">
        <f t="shared" si="284"/>
        <v>0</v>
      </c>
      <c r="L730" s="115">
        <f t="shared" si="285"/>
        <v>0</v>
      </c>
      <c r="M730" s="111"/>
      <c r="N730" s="123">
        <f t="shared" si="273"/>
        <v>22812866.99090261</v>
      </c>
      <c r="O730" s="115">
        <f t="shared" si="286"/>
        <v>3377865.8932515238</v>
      </c>
      <c r="P730" s="115">
        <f t="shared" si="287"/>
        <v>1</v>
      </c>
      <c r="Q730" s="115">
        <f t="shared" si="288"/>
        <v>1</v>
      </c>
      <c r="R730" s="115">
        <f t="shared" si="289"/>
        <v>3190694.9056027816</v>
      </c>
      <c r="S730" s="115">
        <f t="shared" si="290"/>
        <v>18192.911088327943</v>
      </c>
      <c r="T730" s="115">
        <f t="shared" si="291"/>
        <v>3190746.7719412348</v>
      </c>
      <c r="U730" s="115">
        <f t="shared" si="292"/>
        <v>1</v>
      </c>
      <c r="V730" s="115">
        <f t="shared" si="293"/>
        <v>0</v>
      </c>
      <c r="W730" s="115">
        <f t="shared" si="294"/>
        <v>1</v>
      </c>
      <c r="X730" s="115">
        <f t="shared" si="295"/>
        <v>1</v>
      </c>
      <c r="Y730" s="115">
        <f t="shared" si="296"/>
        <v>0</v>
      </c>
      <c r="Z730" s="115">
        <f t="shared" si="297"/>
        <v>1</v>
      </c>
      <c r="AA730" s="115">
        <f t="shared" si="274"/>
        <v>6.1256570990677922E-4</v>
      </c>
      <c r="AB730" s="115">
        <f t="shared" si="298"/>
        <v>0</v>
      </c>
      <c r="AC730" s="115">
        <f t="shared" si="299"/>
        <v>0</v>
      </c>
    </row>
    <row r="731" spans="2:29" s="105" customFormat="1">
      <c r="B731" s="106">
        <f t="shared" si="275"/>
        <v>6.5799999999998873</v>
      </c>
      <c r="C731" s="115">
        <f t="shared" si="276"/>
        <v>3801893.9632046302</v>
      </c>
      <c r="D731" s="115">
        <f t="shared" si="277"/>
        <v>1668.4973090696817</v>
      </c>
      <c r="E731" s="115">
        <f t="shared" si="278"/>
        <v>1</v>
      </c>
      <c r="F731" s="115">
        <f t="shared" si="279"/>
        <v>1</v>
      </c>
      <c r="G731" s="115">
        <f t="shared" si="280"/>
        <v>1668.2999599200969</v>
      </c>
      <c r="H731" s="115">
        <f t="shared" si="281"/>
        <v>1</v>
      </c>
      <c r="I731" s="115">
        <f t="shared" si="282"/>
        <v>1</v>
      </c>
      <c r="J731" s="115">
        <f t="shared" si="283"/>
        <v>2.6390006107218707E-9</v>
      </c>
      <c r="K731" s="115">
        <f t="shared" si="284"/>
        <v>0</v>
      </c>
      <c r="L731" s="115">
        <f t="shared" si="285"/>
        <v>0</v>
      </c>
      <c r="M731" s="111"/>
      <c r="N731" s="123">
        <f t="shared" si="273"/>
        <v>23888004.289062098</v>
      </c>
      <c r="O731" s="115">
        <f t="shared" si="286"/>
        <v>3381286.3097047829</v>
      </c>
      <c r="P731" s="115">
        <f t="shared" si="287"/>
        <v>1</v>
      </c>
      <c r="Q731" s="115">
        <f t="shared" si="288"/>
        <v>1</v>
      </c>
      <c r="R731" s="115">
        <f t="shared" si="289"/>
        <v>3190756.2560108826</v>
      </c>
      <c r="S731" s="115">
        <f t="shared" si="290"/>
        <v>17376.631610194589</v>
      </c>
      <c r="T731" s="115">
        <f t="shared" si="291"/>
        <v>3190803.5716099325</v>
      </c>
      <c r="U731" s="115">
        <f t="shared" si="292"/>
        <v>1</v>
      </c>
      <c r="V731" s="115">
        <f t="shared" si="293"/>
        <v>0</v>
      </c>
      <c r="W731" s="115">
        <f t="shared" si="294"/>
        <v>1</v>
      </c>
      <c r="X731" s="115">
        <f t="shared" si="295"/>
        <v>1</v>
      </c>
      <c r="Y731" s="115">
        <f t="shared" si="296"/>
        <v>0</v>
      </c>
      <c r="Z731" s="115">
        <f t="shared" si="297"/>
        <v>1</v>
      </c>
      <c r="AA731" s="115">
        <f t="shared" si="274"/>
        <v>6.3412690968028633E-4</v>
      </c>
      <c r="AB731" s="115">
        <f t="shared" si="298"/>
        <v>0</v>
      </c>
      <c r="AC731" s="115">
        <f t="shared" si="299"/>
        <v>0</v>
      </c>
    </row>
    <row r="732" spans="2:29" s="105" customFormat="1">
      <c r="B732" s="106">
        <f t="shared" si="275"/>
        <v>6.5999999999998868</v>
      </c>
      <c r="C732" s="115">
        <f t="shared" si="276"/>
        <v>3981071.7055339436</v>
      </c>
      <c r="D732" s="115">
        <f t="shared" si="277"/>
        <v>1664.4174737192784</v>
      </c>
      <c r="E732" s="115">
        <f t="shared" si="278"/>
        <v>1</v>
      </c>
      <c r="F732" s="115">
        <f t="shared" si="279"/>
        <v>1</v>
      </c>
      <c r="G732" s="115">
        <f t="shared" si="280"/>
        <v>1665.2021201918344</v>
      </c>
      <c r="H732" s="115">
        <f t="shared" si="281"/>
        <v>1</v>
      </c>
      <c r="I732" s="115">
        <f t="shared" si="282"/>
        <v>1</v>
      </c>
      <c r="J732" s="115">
        <f t="shared" si="283"/>
        <v>4.189743599747716E-8</v>
      </c>
      <c r="K732" s="115">
        <f t="shared" si="284"/>
        <v>0</v>
      </c>
      <c r="L732" s="115">
        <f t="shared" si="285"/>
        <v>0</v>
      </c>
      <c r="M732" s="111"/>
      <c r="N732" s="123">
        <f t="shared" si="273"/>
        <v>25013811.247039251</v>
      </c>
      <c r="O732" s="115">
        <f t="shared" si="286"/>
        <v>3384673.3133620005</v>
      </c>
      <c r="P732" s="115">
        <f t="shared" si="287"/>
        <v>1</v>
      </c>
      <c r="Q732" s="115">
        <f t="shared" si="288"/>
        <v>1</v>
      </c>
      <c r="R732" s="115">
        <f t="shared" si="289"/>
        <v>3190812.2260606093</v>
      </c>
      <c r="S732" s="115">
        <f t="shared" si="290"/>
        <v>16596.764184177482</v>
      </c>
      <c r="T732" s="115">
        <f t="shared" si="291"/>
        <v>3190855.3891643612</v>
      </c>
      <c r="U732" s="115">
        <f t="shared" si="292"/>
        <v>1</v>
      </c>
      <c r="V732" s="115">
        <f t="shared" si="293"/>
        <v>0</v>
      </c>
      <c r="W732" s="115">
        <f t="shared" si="294"/>
        <v>1</v>
      </c>
      <c r="X732" s="115">
        <f t="shared" si="295"/>
        <v>1</v>
      </c>
      <c r="Y732" s="115">
        <f t="shared" si="296"/>
        <v>0</v>
      </c>
      <c r="Z732" s="115">
        <f t="shared" si="297"/>
        <v>1</v>
      </c>
      <c r="AA732" s="115">
        <f t="shared" si="274"/>
        <v>6.5585340279834706E-4</v>
      </c>
      <c r="AB732" s="115">
        <f t="shared" si="298"/>
        <v>0</v>
      </c>
      <c r="AC732" s="115">
        <f t="shared" si="299"/>
        <v>0</v>
      </c>
    </row>
    <row r="733" spans="2:29" s="105" customFormat="1">
      <c r="B733" s="106">
        <f t="shared" si="275"/>
        <v>6.6199999999998864</v>
      </c>
      <c r="C733" s="115">
        <f t="shared" si="276"/>
        <v>4168693.8347022682</v>
      </c>
      <c r="D733" s="115">
        <f t="shared" si="277"/>
        <v>1660.3898641466685</v>
      </c>
      <c r="E733" s="115">
        <f t="shared" si="278"/>
        <v>1</v>
      </c>
      <c r="F733" s="115">
        <f t="shared" si="279"/>
        <v>1</v>
      </c>
      <c r="G733" s="115">
        <f t="shared" si="280"/>
        <v>1662.2130607927381</v>
      </c>
      <c r="H733" s="115">
        <f t="shared" si="281"/>
        <v>1</v>
      </c>
      <c r="I733" s="115">
        <f t="shared" si="282"/>
        <v>1</v>
      </c>
      <c r="J733" s="115">
        <f t="shared" si="283"/>
        <v>2.2716365173631196E-7</v>
      </c>
      <c r="K733" s="115">
        <f t="shared" si="284"/>
        <v>0</v>
      </c>
      <c r="L733" s="115">
        <f t="shared" si="285"/>
        <v>0</v>
      </c>
      <c r="M733" s="111"/>
      <c r="N733" s="123">
        <f t="shared" si="273"/>
        <v>26192675.852331419</v>
      </c>
      <c r="O733" s="115">
        <f t="shared" si="286"/>
        <v>3388027.1848938302</v>
      </c>
      <c r="P733" s="115">
        <f t="shared" si="287"/>
        <v>1</v>
      </c>
      <c r="Q733" s="115">
        <f t="shared" si="288"/>
        <v>1</v>
      </c>
      <c r="R733" s="115">
        <f t="shared" si="289"/>
        <v>3190863.2861753264</v>
      </c>
      <c r="S733" s="115">
        <f t="shared" si="290"/>
        <v>15851.711992023449</v>
      </c>
      <c r="T733" s="115">
        <f t="shared" si="291"/>
        <v>3190902.660350936</v>
      </c>
      <c r="U733" s="115">
        <f t="shared" si="292"/>
        <v>1</v>
      </c>
      <c r="V733" s="115">
        <f t="shared" si="293"/>
        <v>0</v>
      </c>
      <c r="W733" s="115">
        <f t="shared" si="294"/>
        <v>1</v>
      </c>
      <c r="X733" s="115">
        <f t="shared" si="295"/>
        <v>1</v>
      </c>
      <c r="Y733" s="115">
        <f t="shared" si="296"/>
        <v>0</v>
      </c>
      <c r="Z733" s="115">
        <f t="shared" si="297"/>
        <v>1</v>
      </c>
      <c r="AA733" s="115">
        <f t="shared" si="274"/>
        <v>6.7773428577711328E-4</v>
      </c>
      <c r="AB733" s="115">
        <f t="shared" si="298"/>
        <v>0</v>
      </c>
      <c r="AC733" s="115">
        <f t="shared" si="299"/>
        <v>0</v>
      </c>
    </row>
    <row r="734" spans="2:29" s="105" customFormat="1">
      <c r="B734" s="106">
        <f t="shared" si="275"/>
        <v>6.639999999999886</v>
      </c>
      <c r="C734" s="115">
        <f t="shared" si="276"/>
        <v>4365158.3224005224</v>
      </c>
      <c r="D734" s="115">
        <f t="shared" si="277"/>
        <v>1656.4137380336076</v>
      </c>
      <c r="E734" s="115">
        <f t="shared" si="278"/>
        <v>1</v>
      </c>
      <c r="F734" s="115">
        <f t="shared" si="279"/>
        <v>1</v>
      </c>
      <c r="G734" s="115">
        <f t="shared" si="280"/>
        <v>1659.3205955650437</v>
      </c>
      <c r="H734" s="115">
        <f t="shared" si="281"/>
        <v>1</v>
      </c>
      <c r="I734" s="115">
        <f t="shared" si="282"/>
        <v>1</v>
      </c>
      <c r="J734" s="115">
        <f t="shared" si="283"/>
        <v>5.7985162397543468E-7</v>
      </c>
      <c r="K734" s="115">
        <f t="shared" si="284"/>
        <v>0</v>
      </c>
      <c r="L734" s="115">
        <f t="shared" si="285"/>
        <v>0</v>
      </c>
      <c r="M734" s="111"/>
      <c r="N734" s="123">
        <f t="shared" si="273"/>
        <v>27427098.634819653</v>
      </c>
      <c r="O734" s="115">
        <f t="shared" si="286"/>
        <v>3391348.2036027671</v>
      </c>
      <c r="P734" s="115">
        <f t="shared" si="287"/>
        <v>1</v>
      </c>
      <c r="Q734" s="115">
        <f t="shared" si="288"/>
        <v>1</v>
      </c>
      <c r="R734" s="115">
        <f t="shared" si="289"/>
        <v>3190909.8658875907</v>
      </c>
      <c r="S734" s="115">
        <f t="shared" si="290"/>
        <v>15139.944695370972</v>
      </c>
      <c r="T734" s="115">
        <f t="shared" si="291"/>
        <v>3190945.7830154588</v>
      </c>
      <c r="U734" s="115">
        <f t="shared" si="292"/>
        <v>1</v>
      </c>
      <c r="V734" s="115">
        <f t="shared" si="293"/>
        <v>0</v>
      </c>
      <c r="W734" s="115">
        <f t="shared" si="294"/>
        <v>1</v>
      </c>
      <c r="X734" s="115">
        <f t="shared" si="295"/>
        <v>1</v>
      </c>
      <c r="Y734" s="115">
        <f t="shared" si="296"/>
        <v>0</v>
      </c>
      <c r="Z734" s="115">
        <f t="shared" si="297"/>
        <v>1</v>
      </c>
      <c r="AA734" s="115">
        <f t="shared" si="274"/>
        <v>6.9975896842964494E-4</v>
      </c>
      <c r="AB734" s="115">
        <f t="shared" si="298"/>
        <v>0</v>
      </c>
      <c r="AC734" s="115">
        <f t="shared" si="299"/>
        <v>0</v>
      </c>
    </row>
    <row r="735" spans="2:29" s="105" customFormat="1">
      <c r="B735" s="106">
        <f t="shared" si="275"/>
        <v>6.6599999999998856</v>
      </c>
      <c r="C735" s="115">
        <f t="shared" si="276"/>
        <v>4570881.8961475501</v>
      </c>
      <c r="D735" s="115">
        <f t="shared" si="277"/>
        <v>1652.4883651432408</v>
      </c>
      <c r="E735" s="115">
        <f t="shared" si="278"/>
        <v>1</v>
      </c>
      <c r="F735" s="115">
        <f t="shared" si="279"/>
        <v>1</v>
      </c>
      <c r="G735" s="115">
        <f t="shared" si="280"/>
        <v>1656.5123549431212</v>
      </c>
      <c r="H735" s="115">
        <f t="shared" si="281"/>
        <v>1</v>
      </c>
      <c r="I735" s="115">
        <f t="shared" si="282"/>
        <v>1</v>
      </c>
      <c r="J735" s="115">
        <f t="shared" si="283"/>
        <v>1.1157041824736584E-6</v>
      </c>
      <c r="K735" s="115">
        <f t="shared" si="284"/>
        <v>0</v>
      </c>
      <c r="L735" s="115">
        <f t="shared" si="285"/>
        <v>0</v>
      </c>
      <c r="M735" s="111"/>
      <c r="N735" s="123">
        <f t="shared" si="273"/>
        <v>28719697.970727455</v>
      </c>
      <c r="O735" s="115">
        <f t="shared" si="286"/>
        <v>3394636.6474063694</v>
      </c>
      <c r="P735" s="115">
        <f t="shared" si="287"/>
        <v>1</v>
      </c>
      <c r="Q735" s="115">
        <f t="shared" si="288"/>
        <v>1</v>
      </c>
      <c r="R735" s="115">
        <f t="shared" si="289"/>
        <v>3190952.3573531499</v>
      </c>
      <c r="S735" s="115">
        <f t="shared" si="290"/>
        <v>14459.99613286087</v>
      </c>
      <c r="T735" s="115">
        <f t="shared" si="291"/>
        <v>3190985.1203642092</v>
      </c>
      <c r="U735" s="115">
        <f t="shared" si="292"/>
        <v>1</v>
      </c>
      <c r="V735" s="115">
        <f t="shared" si="293"/>
        <v>0</v>
      </c>
      <c r="W735" s="115">
        <f t="shared" si="294"/>
        <v>1</v>
      </c>
      <c r="X735" s="115">
        <f t="shared" si="295"/>
        <v>1</v>
      </c>
      <c r="Y735" s="115">
        <f t="shared" si="296"/>
        <v>0</v>
      </c>
      <c r="Z735" s="115">
        <f t="shared" si="297"/>
        <v>1</v>
      </c>
      <c r="AA735" s="115">
        <f t="shared" si="274"/>
        <v>7.21917170371289E-4</v>
      </c>
      <c r="AB735" s="115">
        <f t="shared" si="298"/>
        <v>0</v>
      </c>
      <c r="AC735" s="115">
        <f t="shared" si="299"/>
        <v>0</v>
      </c>
    </row>
    <row r="736" spans="2:29" s="105" customFormat="1">
      <c r="B736" s="106">
        <f t="shared" si="275"/>
        <v>6.6799999999998851</v>
      </c>
      <c r="C736" s="115">
        <f t="shared" si="276"/>
        <v>4786300.9232251262</v>
      </c>
      <c r="D736" s="115">
        <f t="shared" si="277"/>
        <v>1648.6130270934602</v>
      </c>
      <c r="E736" s="115">
        <f t="shared" si="278"/>
        <v>1</v>
      </c>
      <c r="F736" s="115">
        <f t="shared" si="279"/>
        <v>1</v>
      </c>
      <c r="G736" s="115">
        <f t="shared" si="280"/>
        <v>1653.7760240949997</v>
      </c>
      <c r="H736" s="115">
        <f t="shared" si="281"/>
        <v>1</v>
      </c>
      <c r="I736" s="115">
        <f t="shared" si="282"/>
        <v>1</v>
      </c>
      <c r="J736" s="115">
        <f t="shared" si="283"/>
        <v>1.8440665739821294E-6</v>
      </c>
      <c r="K736" s="115">
        <f t="shared" si="284"/>
        <v>0</v>
      </c>
      <c r="L736" s="115">
        <f t="shared" si="285"/>
        <v>0</v>
      </c>
      <c r="M736" s="111"/>
      <c r="N736" s="123">
        <f t="shared" si="273"/>
        <v>30073215.636548202</v>
      </c>
      <c r="O736" s="115">
        <f t="shared" si="286"/>
        <v>3397892.7928210609</v>
      </c>
      <c r="P736" s="115">
        <f t="shared" si="287"/>
        <v>1</v>
      </c>
      <c r="Q736" s="115">
        <f t="shared" si="288"/>
        <v>1</v>
      </c>
      <c r="R736" s="115">
        <f t="shared" si="289"/>
        <v>3190991.1185697773</v>
      </c>
      <c r="S736" s="115">
        <f t="shared" si="290"/>
        <v>13810.462033221065</v>
      </c>
      <c r="T736" s="115">
        <f t="shared" si="291"/>
        <v>3191021.0039504236</v>
      </c>
      <c r="U736" s="115">
        <f t="shared" si="292"/>
        <v>1</v>
      </c>
      <c r="V736" s="115">
        <f t="shared" si="293"/>
        <v>0</v>
      </c>
      <c r="W736" s="115">
        <f t="shared" si="294"/>
        <v>1</v>
      </c>
      <c r="X736" s="115">
        <f t="shared" si="295"/>
        <v>1</v>
      </c>
      <c r="Y736" s="115">
        <f t="shared" si="296"/>
        <v>0</v>
      </c>
      <c r="Z736" s="115">
        <f t="shared" si="297"/>
        <v>1</v>
      </c>
      <c r="AA736" s="115">
        <f t="shared" si="274"/>
        <v>7.4419891682683012E-4</v>
      </c>
      <c r="AB736" s="115">
        <f t="shared" si="298"/>
        <v>0</v>
      </c>
      <c r="AC736" s="115">
        <f t="shared" si="299"/>
        <v>0</v>
      </c>
    </row>
    <row r="737" spans="2:29" s="105" customFormat="1">
      <c r="B737" s="106">
        <f t="shared" si="275"/>
        <v>6.6999999999998847</v>
      </c>
      <c r="C737" s="115">
        <f t="shared" si="276"/>
        <v>5011872.3362713959</v>
      </c>
      <c r="D737" s="115">
        <f t="shared" si="277"/>
        <v>1644.7870171350712</v>
      </c>
      <c r="E737" s="115">
        <f t="shared" si="278"/>
        <v>1</v>
      </c>
      <c r="F737" s="115">
        <f t="shared" si="279"/>
        <v>1</v>
      </c>
      <c r="G737" s="115">
        <f t="shared" si="280"/>
        <v>1651.0995748006553</v>
      </c>
      <c r="H737" s="115">
        <f t="shared" si="281"/>
        <v>1</v>
      </c>
      <c r="I737" s="115">
        <f t="shared" si="282"/>
        <v>1</v>
      </c>
      <c r="J737" s="115">
        <f t="shared" si="283"/>
        <v>2.7675525349396102E-6</v>
      </c>
      <c r="K737" s="115">
        <f t="shared" si="284"/>
        <v>0</v>
      </c>
      <c r="L737" s="115">
        <f t="shared" si="285"/>
        <v>0</v>
      </c>
      <c r="M737" s="111"/>
      <c r="N737" s="123">
        <f t="shared" si="273"/>
        <v>31490522.624720261</v>
      </c>
      <c r="O737" s="115">
        <f t="shared" si="286"/>
        <v>3401116.9149467754</v>
      </c>
      <c r="P737" s="115">
        <f t="shared" si="287"/>
        <v>1</v>
      </c>
      <c r="Q737" s="115">
        <f t="shared" si="288"/>
        <v>1</v>
      </c>
      <c r="R737" s="115">
        <f t="shared" si="289"/>
        <v>3191026.4763245774</v>
      </c>
      <c r="S737" s="115">
        <f t="shared" si="290"/>
        <v>13189.997754662951</v>
      </c>
      <c r="T737" s="115">
        <f t="shared" si="291"/>
        <v>3191053.7364082756</v>
      </c>
      <c r="U737" s="115">
        <f t="shared" si="292"/>
        <v>1</v>
      </c>
      <c r="V737" s="115">
        <f t="shared" si="293"/>
        <v>0</v>
      </c>
      <c r="W737" s="115">
        <f t="shared" si="294"/>
        <v>1</v>
      </c>
      <c r="X737" s="115">
        <f t="shared" si="295"/>
        <v>1</v>
      </c>
      <c r="Y737" s="115">
        <f t="shared" si="296"/>
        <v>0</v>
      </c>
      <c r="Z737" s="115">
        <f t="shared" si="297"/>
        <v>1</v>
      </c>
      <c r="AA737" s="115">
        <f t="shared" si="274"/>
        <v>7.6659453386372352E-4</v>
      </c>
      <c r="AB737" s="115">
        <f t="shared" si="298"/>
        <v>0</v>
      </c>
      <c r="AC737" s="115">
        <f t="shared" si="299"/>
        <v>0</v>
      </c>
    </row>
    <row r="738" spans="2:29" s="105" customFormat="1">
      <c r="B738" s="106">
        <f t="shared" si="275"/>
        <v>6.7199999999998843</v>
      </c>
      <c r="C738" s="115">
        <f t="shared" si="276"/>
        <v>5248074.6024963353</v>
      </c>
      <c r="D738" s="115">
        <f t="shared" si="277"/>
        <v>1641.009639934666</v>
      </c>
      <c r="E738" s="115">
        <f t="shared" si="278"/>
        <v>1</v>
      </c>
      <c r="F738" s="115">
        <f t="shared" si="279"/>
        <v>1</v>
      </c>
      <c r="G738" s="115">
        <f t="shared" si="280"/>
        <v>1648.4714843575007</v>
      </c>
      <c r="H738" s="115">
        <f t="shared" si="281"/>
        <v>1</v>
      </c>
      <c r="I738" s="115">
        <f t="shared" si="282"/>
        <v>1</v>
      </c>
      <c r="J738" s="115">
        <f t="shared" si="283"/>
        <v>3.8821086518195287E-6</v>
      </c>
      <c r="K738" s="115">
        <f t="shared" si="284"/>
        <v>0</v>
      </c>
      <c r="L738" s="115">
        <f t="shared" si="285"/>
        <v>0</v>
      </c>
      <c r="M738" s="111"/>
      <c r="N738" s="123">
        <f t="shared" si="273"/>
        <v>32974625.233387321</v>
      </c>
      <c r="O738" s="115">
        <f t="shared" si="286"/>
        <v>3404309.2874521846</v>
      </c>
      <c r="P738" s="115">
        <f t="shared" si="287"/>
        <v>1</v>
      </c>
      <c r="Q738" s="115">
        <f t="shared" si="288"/>
        <v>1</v>
      </c>
      <c r="R738" s="115">
        <f t="shared" si="289"/>
        <v>3191058.7288916931</v>
      </c>
      <c r="S738" s="115">
        <f t="shared" si="290"/>
        <v>12597.316059085662</v>
      </c>
      <c r="T738" s="115">
        <f t="shared" si="291"/>
        <v>3191083.5939548435</v>
      </c>
      <c r="U738" s="115">
        <f t="shared" si="292"/>
        <v>1</v>
      </c>
      <c r="V738" s="115">
        <f t="shared" si="293"/>
        <v>0</v>
      </c>
      <c r="W738" s="115">
        <f t="shared" si="294"/>
        <v>1</v>
      </c>
      <c r="X738" s="115">
        <f t="shared" si="295"/>
        <v>1</v>
      </c>
      <c r="Y738" s="115">
        <f t="shared" si="296"/>
        <v>0</v>
      </c>
      <c r="Z738" s="115">
        <f t="shared" si="297"/>
        <v>1</v>
      </c>
      <c r="AA738" s="115">
        <f t="shared" si="274"/>
        <v>7.8909464315442604E-4</v>
      </c>
      <c r="AB738" s="115">
        <f t="shared" si="298"/>
        <v>0</v>
      </c>
      <c r="AC738" s="115">
        <f t="shared" si="299"/>
        <v>0</v>
      </c>
    </row>
    <row r="739" spans="2:29" s="105" customFormat="1">
      <c r="B739" s="106">
        <f t="shared" si="275"/>
        <v>6.7399999999998839</v>
      </c>
      <c r="C739" s="115">
        <f t="shared" si="276"/>
        <v>5495408.7385747889</v>
      </c>
      <c r="D739" s="115">
        <f t="shared" si="277"/>
        <v>1637.2802113620671</v>
      </c>
      <c r="E739" s="115">
        <f t="shared" si="278"/>
        <v>1</v>
      </c>
      <c r="F739" s="115">
        <f t="shared" si="279"/>
        <v>1</v>
      </c>
      <c r="G739" s="115">
        <f t="shared" si="280"/>
        <v>1645.8809352905423</v>
      </c>
      <c r="H739" s="115">
        <f t="shared" si="281"/>
        <v>1</v>
      </c>
      <c r="I739" s="115">
        <f t="shared" si="282"/>
        <v>1</v>
      </c>
      <c r="J739" s="115">
        <f t="shared" si="283"/>
        <v>5.1774536164519347E-6</v>
      </c>
      <c r="K739" s="115">
        <f t="shared" si="284"/>
        <v>0</v>
      </c>
      <c r="L739" s="115">
        <f t="shared" si="285"/>
        <v>0</v>
      </c>
      <c r="M739" s="111"/>
      <c r="N739" s="123">
        <f t="shared" si="273"/>
        <v>34528671.443159416</v>
      </c>
      <c r="O739" s="115">
        <f t="shared" si="286"/>
        <v>3407470.1825606185</v>
      </c>
      <c r="P739" s="115">
        <f t="shared" si="287"/>
        <v>1</v>
      </c>
      <c r="Q739" s="115">
        <f t="shared" si="288"/>
        <v>1</v>
      </c>
      <c r="R739" s="115">
        <f t="shared" si="289"/>
        <v>3191088.1485007689</v>
      </c>
      <c r="S739" s="115">
        <f t="shared" si="290"/>
        <v>12031.184927996506</v>
      </c>
      <c r="T739" s="115">
        <f t="shared" si="291"/>
        <v>3191110.8286790727</v>
      </c>
      <c r="U739" s="115">
        <f t="shared" si="292"/>
        <v>1</v>
      </c>
      <c r="V739" s="115">
        <f t="shared" si="293"/>
        <v>0</v>
      </c>
      <c r="W739" s="115">
        <f t="shared" si="294"/>
        <v>1</v>
      </c>
      <c r="X739" s="115">
        <f t="shared" si="295"/>
        <v>1</v>
      </c>
      <c r="Y739" s="115">
        <f t="shared" si="296"/>
        <v>0</v>
      </c>
      <c r="Z739" s="115">
        <f t="shared" si="297"/>
        <v>1</v>
      </c>
      <c r="AA739" s="115">
        <f t="shared" si="274"/>
        <v>8.1169015636242388E-4</v>
      </c>
      <c r="AB739" s="115">
        <f t="shared" si="298"/>
        <v>0</v>
      </c>
      <c r="AC739" s="115">
        <f t="shared" si="299"/>
        <v>0</v>
      </c>
    </row>
    <row r="740" spans="2:29" s="105" customFormat="1">
      <c r="B740" s="106">
        <f t="shared" si="275"/>
        <v>6.7599999999998834</v>
      </c>
      <c r="C740" s="115">
        <f t="shared" si="276"/>
        <v>5754399.3733700328</v>
      </c>
      <c r="D740" s="115">
        <f t="shared" si="277"/>
        <v>1633.598058282256</v>
      </c>
      <c r="E740" s="115">
        <f t="shared" si="278"/>
        <v>1</v>
      </c>
      <c r="F740" s="115">
        <f t="shared" si="279"/>
        <v>1</v>
      </c>
      <c r="G740" s="115">
        <f t="shared" si="280"/>
        <v>1643.3179904432875</v>
      </c>
      <c r="H740" s="115">
        <f t="shared" si="281"/>
        <v>1</v>
      </c>
      <c r="I740" s="115">
        <f t="shared" si="282"/>
        <v>1</v>
      </c>
      <c r="J740" s="115">
        <f t="shared" si="283"/>
        <v>6.6378433383445041E-6</v>
      </c>
      <c r="K740" s="115">
        <f t="shared" si="284"/>
        <v>0</v>
      </c>
      <c r="L740" s="115">
        <f t="shared" si="285"/>
        <v>0</v>
      </c>
      <c r="M740" s="111"/>
      <c r="N740" s="123">
        <f t="shared" si="273"/>
        <v>36155957.594402008</v>
      </c>
      <c r="O740" s="115">
        <f t="shared" si="286"/>
        <v>3410599.8710366455</v>
      </c>
      <c r="P740" s="115">
        <f t="shared" si="287"/>
        <v>1</v>
      </c>
      <c r="Q740" s="115">
        <f t="shared" si="288"/>
        <v>1</v>
      </c>
      <c r="R740" s="115">
        <f t="shared" si="289"/>
        <v>3191114.9835949689</v>
      </c>
      <c r="S740" s="115">
        <f t="shared" si="290"/>
        <v>11490.425425683265</v>
      </c>
      <c r="T740" s="115">
        <f t="shared" si="291"/>
        <v>3191135.6706352648</v>
      </c>
      <c r="U740" s="115">
        <f t="shared" si="292"/>
        <v>1</v>
      </c>
      <c r="V740" s="115">
        <f t="shared" si="293"/>
        <v>0</v>
      </c>
      <c r="W740" s="115">
        <f t="shared" si="294"/>
        <v>1</v>
      </c>
      <c r="X740" s="115">
        <f t="shared" si="295"/>
        <v>1</v>
      </c>
      <c r="Y740" s="115">
        <f t="shared" si="296"/>
        <v>0</v>
      </c>
      <c r="Z740" s="115">
        <f t="shared" si="297"/>
        <v>1</v>
      </c>
      <c r="AA740" s="115">
        <f t="shared" si="274"/>
        <v>8.3437226923250749E-4</v>
      </c>
      <c r="AB740" s="115">
        <f t="shared" si="298"/>
        <v>0</v>
      </c>
      <c r="AC740" s="115">
        <f t="shared" si="299"/>
        <v>0</v>
      </c>
    </row>
    <row r="741" spans="2:29" s="105" customFormat="1">
      <c r="B741" s="106">
        <f t="shared" si="275"/>
        <v>6.779999999999883</v>
      </c>
      <c r="C741" s="115">
        <f t="shared" si="276"/>
        <v>6025595.8607419673</v>
      </c>
      <c r="D741" s="115">
        <f t="shared" si="277"/>
        <v>1629.9625183516898</v>
      </c>
      <c r="E741" s="115">
        <f t="shared" si="278"/>
        <v>1</v>
      </c>
      <c r="F741" s="115">
        <f t="shared" si="279"/>
        <v>1</v>
      </c>
      <c r="G741" s="115">
        <f t="shared" si="280"/>
        <v>1640.7737391003004</v>
      </c>
      <c r="H741" s="115">
        <f t="shared" si="281"/>
        <v>1</v>
      </c>
      <c r="I741" s="115">
        <f t="shared" si="282"/>
        <v>1</v>
      </c>
      <c r="J741" s="115">
        <f t="shared" si="283"/>
        <v>8.2430929466484286E-6</v>
      </c>
      <c r="K741" s="115">
        <f t="shared" si="284"/>
        <v>0</v>
      </c>
      <c r="L741" s="115">
        <f t="shared" si="285"/>
        <v>0</v>
      </c>
      <c r="M741" s="111"/>
      <c r="N741" s="123">
        <f t="shared" si="273"/>
        <v>37859935.37921606</v>
      </c>
      <c r="O741" s="115">
        <f t="shared" si="286"/>
        <v>3413698.6221732977</v>
      </c>
      <c r="P741" s="115">
        <f t="shared" si="287"/>
        <v>1</v>
      </c>
      <c r="Q741" s="115">
        <f t="shared" si="288"/>
        <v>1</v>
      </c>
      <c r="R741" s="115">
        <f t="shared" si="289"/>
        <v>3191139.4608959476</v>
      </c>
      <c r="S741" s="115">
        <f t="shared" si="290"/>
        <v>10973.909613995769</v>
      </c>
      <c r="T741" s="115">
        <f t="shared" si="291"/>
        <v>3191158.3297573151</v>
      </c>
      <c r="U741" s="115">
        <f t="shared" si="292"/>
        <v>1</v>
      </c>
      <c r="V741" s="115">
        <f t="shared" si="293"/>
        <v>0</v>
      </c>
      <c r="W741" s="115">
        <f t="shared" si="294"/>
        <v>1</v>
      </c>
      <c r="X741" s="115">
        <f t="shared" si="295"/>
        <v>1</v>
      </c>
      <c r="Y741" s="115">
        <f t="shared" si="296"/>
        <v>0</v>
      </c>
      <c r="Z741" s="115">
        <f t="shared" si="297"/>
        <v>1</v>
      </c>
      <c r="AA741" s="115">
        <f t="shared" si="274"/>
        <v>8.5713245545585839E-4</v>
      </c>
      <c r="AB741" s="115">
        <f t="shared" si="298"/>
        <v>0</v>
      </c>
      <c r="AC741" s="115">
        <f t="shared" si="299"/>
        <v>0</v>
      </c>
    </row>
    <row r="742" spans="2:29" s="105" customFormat="1">
      <c r="B742" s="106">
        <f t="shared" si="275"/>
        <v>6.7999999999998826</v>
      </c>
      <c r="C742" s="115">
        <f t="shared" si="276"/>
        <v>6309573.4448002335</v>
      </c>
      <c r="D742" s="115">
        <f t="shared" si="277"/>
        <v>1626.3729398188705</v>
      </c>
      <c r="E742" s="115">
        <f t="shared" si="278"/>
        <v>1</v>
      </c>
      <c r="F742" s="115">
        <f t="shared" si="279"/>
        <v>1</v>
      </c>
      <c r="G742" s="115">
        <f t="shared" si="280"/>
        <v>1638.2404110855718</v>
      </c>
      <c r="H742" s="115">
        <f t="shared" si="281"/>
        <v>1</v>
      </c>
      <c r="I742" s="115">
        <f t="shared" si="282"/>
        <v>1</v>
      </c>
      <c r="J742" s="115">
        <f t="shared" si="283"/>
        <v>9.9697739854966372E-6</v>
      </c>
      <c r="K742" s="115">
        <f t="shared" si="284"/>
        <v>0</v>
      </c>
      <c r="L742" s="115">
        <f t="shared" si="285"/>
        <v>0</v>
      </c>
      <c r="M742" s="111"/>
      <c r="N742" s="123">
        <f t="shared" si="273"/>
        <v>39644219.162939318</v>
      </c>
      <c r="O742" s="115">
        <f t="shared" si="286"/>
        <v>3416766.7037799237</v>
      </c>
      <c r="P742" s="115">
        <f t="shared" si="287"/>
        <v>1</v>
      </c>
      <c r="Q742" s="115">
        <f t="shared" si="288"/>
        <v>1</v>
      </c>
      <c r="R742" s="115">
        <f t="shared" si="289"/>
        <v>3191161.7872918164</v>
      </c>
      <c r="S742" s="115">
        <f t="shared" si="290"/>
        <v>10480.55852208231</v>
      </c>
      <c r="T742" s="115">
        <f t="shared" si="291"/>
        <v>3191178.9976086323</v>
      </c>
      <c r="U742" s="115">
        <f t="shared" si="292"/>
        <v>1</v>
      </c>
      <c r="V742" s="115">
        <f t="shared" si="293"/>
        <v>0</v>
      </c>
      <c r="W742" s="115">
        <f t="shared" si="294"/>
        <v>1</v>
      </c>
      <c r="X742" s="115">
        <f t="shared" si="295"/>
        <v>1</v>
      </c>
      <c r="Y742" s="115">
        <f t="shared" si="296"/>
        <v>0</v>
      </c>
      <c r="Z742" s="115">
        <f t="shared" si="297"/>
        <v>1</v>
      </c>
      <c r="AA742" s="115">
        <f t="shared" si="274"/>
        <v>8.7996246037182657E-4</v>
      </c>
      <c r="AB742" s="115">
        <f t="shared" si="298"/>
        <v>0</v>
      </c>
      <c r="AC742" s="115">
        <f t="shared" si="299"/>
        <v>0</v>
      </c>
    </row>
    <row r="743" spans="2:29" s="105" customFormat="1">
      <c r="B743" s="106">
        <f t="shared" si="275"/>
        <v>6.8199999999998822</v>
      </c>
      <c r="C743" s="115">
        <f t="shared" si="276"/>
        <v>6606934.4800741803</v>
      </c>
      <c r="D743" s="115">
        <f t="shared" si="277"/>
        <v>1622.8286813291052</v>
      </c>
      <c r="E743" s="115">
        <f t="shared" si="278"/>
        <v>1</v>
      </c>
      <c r="F743" s="115">
        <f t="shared" si="279"/>
        <v>1</v>
      </c>
      <c r="G743" s="115">
        <f t="shared" si="280"/>
        <v>1635.7114572155508</v>
      </c>
      <c r="H743" s="115">
        <f t="shared" si="281"/>
        <v>1</v>
      </c>
      <c r="I743" s="115">
        <f t="shared" si="282"/>
        <v>1</v>
      </c>
      <c r="J743" s="115">
        <f t="shared" si="283"/>
        <v>1.1792500216850212E-5</v>
      </c>
      <c r="K743" s="115">
        <f t="shared" si="284"/>
        <v>0</v>
      </c>
      <c r="L743" s="115">
        <f t="shared" si="285"/>
        <v>0</v>
      </c>
      <c r="M743" s="111"/>
      <c r="N743" s="123">
        <f t="shared" si="273"/>
        <v>41512593.650700286</v>
      </c>
      <c r="O743" s="115">
        <f t="shared" si="286"/>
        <v>3419804.3821706027</v>
      </c>
      <c r="P743" s="115">
        <f t="shared" si="287"/>
        <v>1</v>
      </c>
      <c r="Q743" s="115">
        <f t="shared" si="288"/>
        <v>1</v>
      </c>
      <c r="R743" s="115">
        <f t="shared" si="289"/>
        <v>3191182.15156289</v>
      </c>
      <c r="S743" s="115">
        <f t="shared" si="290"/>
        <v>10009.340173560748</v>
      </c>
      <c r="T743" s="115">
        <f t="shared" si="291"/>
        <v>3191197.8489815178</v>
      </c>
      <c r="U743" s="115">
        <f t="shared" si="292"/>
        <v>1</v>
      </c>
      <c r="V743" s="115">
        <f t="shared" si="293"/>
        <v>0</v>
      </c>
      <c r="W743" s="115">
        <f t="shared" si="294"/>
        <v>1</v>
      </c>
      <c r="X743" s="115">
        <f t="shared" si="295"/>
        <v>1</v>
      </c>
      <c r="Y743" s="115">
        <f t="shared" si="296"/>
        <v>0</v>
      </c>
      <c r="Z743" s="115">
        <f t="shared" si="297"/>
        <v>1</v>
      </c>
      <c r="AA743" s="115">
        <f t="shared" si="274"/>
        <v>9.0285429455748184E-4</v>
      </c>
      <c r="AB743" s="115">
        <f t="shared" si="298"/>
        <v>0</v>
      </c>
      <c r="AC743" s="115">
        <f t="shared" si="299"/>
        <v>0</v>
      </c>
    </row>
    <row r="744" spans="2:29" s="105" customFormat="1">
      <c r="B744" s="106">
        <f t="shared" si="275"/>
        <v>6.8399999999998817</v>
      </c>
      <c r="C744" s="115">
        <f t="shared" si="276"/>
        <v>6918309.7091874871</v>
      </c>
      <c r="D744" s="115">
        <f t="shared" si="277"/>
        <v>1619.3291117333399</v>
      </c>
      <c r="E744" s="115">
        <f t="shared" si="278"/>
        <v>1</v>
      </c>
      <c r="F744" s="115">
        <f t="shared" si="279"/>
        <v>1</v>
      </c>
      <c r="G744" s="115">
        <f t="shared" si="280"/>
        <v>1633.1815959705521</v>
      </c>
      <c r="H744" s="115">
        <f t="shared" si="281"/>
        <v>1</v>
      </c>
      <c r="I744" s="115">
        <f t="shared" si="282"/>
        <v>1</v>
      </c>
      <c r="J744" s="115">
        <f t="shared" si="283"/>
        <v>1.3685218163118539E-5</v>
      </c>
      <c r="K744" s="115">
        <f t="shared" si="284"/>
        <v>0</v>
      </c>
      <c r="L744" s="115">
        <f t="shared" si="285"/>
        <v>0</v>
      </c>
      <c r="M744" s="111"/>
      <c r="N744" s="123">
        <f t="shared" si="273"/>
        <v>43469021.915284693</v>
      </c>
      <c r="O744" s="115">
        <f t="shared" si="286"/>
        <v>3422811.9221532699</v>
      </c>
      <c r="P744" s="115">
        <f t="shared" si="287"/>
        <v>1</v>
      </c>
      <c r="Q744" s="115">
        <f t="shared" si="288"/>
        <v>1</v>
      </c>
      <c r="R744" s="115">
        <f t="shared" si="289"/>
        <v>3191200.7259588409</v>
      </c>
      <c r="S744" s="115">
        <f t="shared" si="290"/>
        <v>9559.2676728676397</v>
      </c>
      <c r="T744" s="115">
        <f t="shared" si="291"/>
        <v>3191215.0433586692</v>
      </c>
      <c r="U744" s="115">
        <f t="shared" si="292"/>
        <v>1</v>
      </c>
      <c r="V744" s="115">
        <f t="shared" si="293"/>
        <v>0</v>
      </c>
      <c r="W744" s="115">
        <f t="shared" si="294"/>
        <v>1</v>
      </c>
      <c r="X744" s="115">
        <f t="shared" si="295"/>
        <v>1</v>
      </c>
      <c r="Y744" s="115">
        <f t="shared" si="296"/>
        <v>0</v>
      </c>
      <c r="Z744" s="115">
        <f t="shared" si="297"/>
        <v>1</v>
      </c>
      <c r="AA744" s="115">
        <f t="shared" si="274"/>
        <v>9.2580022735261921E-4</v>
      </c>
      <c r="AB744" s="115">
        <f t="shared" si="298"/>
        <v>0</v>
      </c>
      <c r="AC744" s="115">
        <f t="shared" si="299"/>
        <v>0</v>
      </c>
    </row>
    <row r="745" spans="2:29" s="105" customFormat="1">
      <c r="B745" s="106">
        <f t="shared" si="275"/>
        <v>6.8599999999998813</v>
      </c>
      <c r="C745" s="115">
        <f t="shared" si="276"/>
        <v>7244359.6007479327</v>
      </c>
      <c r="D745" s="115">
        <f t="shared" si="277"/>
        <v>1615.8736099009857</v>
      </c>
      <c r="E745" s="115">
        <f t="shared" si="278"/>
        <v>1</v>
      </c>
      <c r="F745" s="115">
        <f t="shared" si="279"/>
        <v>1</v>
      </c>
      <c r="G745" s="115">
        <f t="shared" si="280"/>
        <v>1630.6468276851565</v>
      </c>
      <c r="H745" s="115">
        <f t="shared" si="281"/>
        <v>1</v>
      </c>
      <c r="I745" s="115">
        <f t="shared" si="282"/>
        <v>1</v>
      </c>
      <c r="J745" s="115">
        <f t="shared" si="283"/>
        <v>1.5622427833663984E-5</v>
      </c>
      <c r="K745" s="115">
        <f t="shared" si="284"/>
        <v>0</v>
      </c>
      <c r="L745" s="115">
        <f t="shared" si="285"/>
        <v>0</v>
      </c>
      <c r="M745" s="111"/>
      <c r="N745" s="123">
        <f t="shared" si="273"/>
        <v>45517653.803344786</v>
      </c>
      <c r="O745" s="115">
        <f t="shared" si="286"/>
        <v>3425789.5870192731</v>
      </c>
      <c r="P745" s="115">
        <f t="shared" si="287"/>
        <v>1</v>
      </c>
      <c r="Q745" s="115">
        <f t="shared" si="288"/>
        <v>1</v>
      </c>
      <c r="R745" s="115">
        <f t="shared" si="289"/>
        <v>3191217.6676397878</v>
      </c>
      <c r="S745" s="115">
        <f t="shared" si="290"/>
        <v>9129.397351901458</v>
      </c>
      <c r="T745" s="115">
        <f t="shared" si="291"/>
        <v>3191230.7262484697</v>
      </c>
      <c r="U745" s="115">
        <f t="shared" si="292"/>
        <v>1</v>
      </c>
      <c r="V745" s="115">
        <f t="shared" si="293"/>
        <v>0</v>
      </c>
      <c r="W745" s="115">
        <f t="shared" si="294"/>
        <v>1</v>
      </c>
      <c r="X745" s="115">
        <f t="shared" si="295"/>
        <v>1</v>
      </c>
      <c r="Y745" s="115">
        <f t="shared" si="296"/>
        <v>0</v>
      </c>
      <c r="Z745" s="115">
        <f t="shared" si="297"/>
        <v>1</v>
      </c>
      <c r="AA745" s="115">
        <f t="shared" si="274"/>
        <v>9.4879278035676028E-4</v>
      </c>
      <c r="AB745" s="115">
        <f t="shared" si="298"/>
        <v>0</v>
      </c>
      <c r="AC745" s="115">
        <f t="shared" si="299"/>
        <v>0</v>
      </c>
    </row>
    <row r="746" spans="2:29" s="105" customFormat="1">
      <c r="B746" s="106">
        <f t="shared" si="275"/>
        <v>6.8799999999998809</v>
      </c>
      <c r="C746" s="115">
        <f t="shared" si="276"/>
        <v>7585775.7502897624</v>
      </c>
      <c r="D746" s="115">
        <f t="shared" si="277"/>
        <v>1612.46156453662</v>
      </c>
      <c r="E746" s="115">
        <f t="shared" si="278"/>
        <v>1</v>
      </c>
      <c r="F746" s="115">
        <f t="shared" si="279"/>
        <v>1</v>
      </c>
      <c r="G746" s="115">
        <f t="shared" si="280"/>
        <v>1628.1044188505616</v>
      </c>
      <c r="H746" s="115">
        <f t="shared" si="281"/>
        <v>1</v>
      </c>
      <c r="I746" s="115">
        <f t="shared" si="282"/>
        <v>1</v>
      </c>
      <c r="J746" s="115">
        <f t="shared" si="283"/>
        <v>1.7580273375380162E-5</v>
      </c>
      <c r="K746" s="115">
        <f t="shared" si="284"/>
        <v>0</v>
      </c>
      <c r="L746" s="115">
        <f t="shared" si="285"/>
        <v>0</v>
      </c>
      <c r="M746" s="111"/>
      <c r="N746" s="123">
        <f t="shared" si="273"/>
        <v>47662834.737779833</v>
      </c>
      <c r="O746" s="115">
        <f t="shared" si="286"/>
        <v>3428737.6385336928</v>
      </c>
      <c r="P746" s="115">
        <f t="shared" si="287"/>
        <v>1</v>
      </c>
      <c r="Q746" s="115">
        <f t="shared" si="288"/>
        <v>1</v>
      </c>
      <c r="R746" s="115">
        <f t="shared" si="289"/>
        <v>3191233.1199928322</v>
      </c>
      <c r="S746" s="115">
        <f t="shared" si="290"/>
        <v>8718.8269775474146</v>
      </c>
      <c r="T746" s="115">
        <f t="shared" si="291"/>
        <v>3191245.0304047558</v>
      </c>
      <c r="U746" s="115">
        <f t="shared" si="292"/>
        <v>1</v>
      </c>
      <c r="V746" s="115">
        <f t="shared" si="293"/>
        <v>0</v>
      </c>
      <c r="W746" s="115">
        <f t="shared" si="294"/>
        <v>1</v>
      </c>
      <c r="X746" s="115">
        <f t="shared" si="295"/>
        <v>1</v>
      </c>
      <c r="Y746" s="115">
        <f t="shared" si="296"/>
        <v>0</v>
      </c>
      <c r="Z746" s="115">
        <f t="shared" si="297"/>
        <v>1</v>
      </c>
      <c r="AA746" s="115">
        <f t="shared" si="274"/>
        <v>9.7182472093300712E-4</v>
      </c>
      <c r="AB746" s="115">
        <f t="shared" si="298"/>
        <v>0</v>
      </c>
      <c r="AC746" s="115">
        <f t="shared" si="299"/>
        <v>0</v>
      </c>
    </row>
    <row r="747" spans="2:29" s="105" customFormat="1">
      <c r="B747" s="106">
        <f t="shared" si="275"/>
        <v>6.8999999999998805</v>
      </c>
      <c r="C747" s="115">
        <f t="shared" si="276"/>
        <v>7943282.3472406408</v>
      </c>
      <c r="D747" s="115">
        <f t="shared" si="277"/>
        <v>1609.0923740005162</v>
      </c>
      <c r="E747" s="115">
        <f t="shared" si="278"/>
        <v>1</v>
      </c>
      <c r="F747" s="115">
        <f t="shared" si="279"/>
        <v>1</v>
      </c>
      <c r="G747" s="115">
        <f t="shared" si="280"/>
        <v>1625.5528601836099</v>
      </c>
      <c r="H747" s="115">
        <f t="shared" si="281"/>
        <v>1</v>
      </c>
      <c r="I747" s="115">
        <f t="shared" si="282"/>
        <v>1</v>
      </c>
      <c r="J747" s="115">
        <f t="shared" si="283"/>
        <v>1.9537460710147193E-5</v>
      </c>
      <c r="K747" s="115">
        <f t="shared" si="284"/>
        <v>0</v>
      </c>
      <c r="L747" s="115">
        <f t="shared" si="285"/>
        <v>0</v>
      </c>
      <c r="M747" s="111"/>
      <c r="N747" s="123">
        <f t="shared" si="273"/>
        <v>49909114.934961371</v>
      </c>
      <c r="O747" s="115">
        <f t="shared" si="286"/>
        <v>3431656.3369260193</v>
      </c>
      <c r="P747" s="115">
        <f t="shared" si="287"/>
        <v>1</v>
      </c>
      <c r="Q747" s="115">
        <f t="shared" si="288"/>
        <v>1</v>
      </c>
      <c r="R747" s="115">
        <f t="shared" si="289"/>
        <v>3191247.2138346382</v>
      </c>
      <c r="S747" s="115">
        <f t="shared" si="290"/>
        <v>8326.6940202247861</v>
      </c>
      <c r="T747" s="115">
        <f t="shared" si="291"/>
        <v>3191258.0769409183</v>
      </c>
      <c r="U747" s="115">
        <f t="shared" si="292"/>
        <v>1</v>
      </c>
      <c r="V747" s="115">
        <f t="shared" si="293"/>
        <v>0</v>
      </c>
      <c r="W747" s="115">
        <f t="shared" si="294"/>
        <v>1</v>
      </c>
      <c r="X747" s="115">
        <f t="shared" si="295"/>
        <v>1</v>
      </c>
      <c r="Y747" s="115">
        <f t="shared" si="296"/>
        <v>0</v>
      </c>
      <c r="Z747" s="115">
        <f t="shared" si="297"/>
        <v>1</v>
      </c>
      <c r="AA747" s="115">
        <f t="shared" si="274"/>
        <v>9.9488905574463232E-4</v>
      </c>
      <c r="AB747" s="115">
        <f t="shared" si="298"/>
        <v>0</v>
      </c>
      <c r="AC747" s="115">
        <f t="shared" si="299"/>
        <v>0</v>
      </c>
    </row>
    <row r="748" spans="2:29" s="105" customFormat="1">
      <c r="B748" s="106">
        <f t="shared" si="275"/>
        <v>6.91999999999988</v>
      </c>
      <c r="C748" s="115">
        <f t="shared" si="276"/>
        <v>8317637.7110244315</v>
      </c>
      <c r="D748" s="115">
        <f t="shared" si="277"/>
        <v>1605.7654461328773</v>
      </c>
      <c r="E748" s="115">
        <f t="shared" si="278"/>
        <v>1</v>
      </c>
      <c r="F748" s="115">
        <f t="shared" si="279"/>
        <v>1</v>
      </c>
      <c r="G748" s="115">
        <f t="shared" si="280"/>
        <v>1622.9918028814966</v>
      </c>
      <c r="H748" s="115">
        <f t="shared" si="281"/>
        <v>1</v>
      </c>
      <c r="I748" s="115">
        <f t="shared" si="282"/>
        <v>1</v>
      </c>
      <c r="J748" s="115">
        <f t="shared" si="283"/>
        <v>2.147597753885204E-5</v>
      </c>
      <c r="K748" s="115">
        <f t="shared" si="284"/>
        <v>0</v>
      </c>
      <c r="L748" s="115">
        <f t="shared" si="285"/>
        <v>0</v>
      </c>
      <c r="M748" s="111"/>
      <c r="N748" s="123">
        <f t="shared" si="273"/>
        <v>52261259.05635155</v>
      </c>
      <c r="O748" s="115">
        <f t="shared" si="286"/>
        <v>3434545.9408815326</v>
      </c>
      <c r="P748" s="115">
        <f t="shared" si="287"/>
        <v>1</v>
      </c>
      <c r="Q748" s="115">
        <f t="shared" si="288"/>
        <v>1</v>
      </c>
      <c r="R748" s="115">
        <f t="shared" si="289"/>
        <v>3191260.0685097515</v>
      </c>
      <c r="S748" s="115">
        <f t="shared" si="290"/>
        <v>7952.1739832258536</v>
      </c>
      <c r="T748" s="115">
        <f t="shared" si="291"/>
        <v>3191269.9763473351</v>
      </c>
      <c r="U748" s="115">
        <f t="shared" si="292"/>
        <v>1</v>
      </c>
      <c r="V748" s="115">
        <f t="shared" si="293"/>
        <v>0</v>
      </c>
      <c r="W748" s="115">
        <f t="shared" si="294"/>
        <v>1</v>
      </c>
      <c r="X748" s="115">
        <f t="shared" si="295"/>
        <v>1</v>
      </c>
      <c r="Y748" s="115">
        <f t="shared" si="296"/>
        <v>0</v>
      </c>
      <c r="Z748" s="115">
        <f t="shared" si="297"/>
        <v>1</v>
      </c>
      <c r="AA748" s="115">
        <f t="shared" si="274"/>
        <v>1.0179790243499028E-3</v>
      </c>
      <c r="AB748" s="115">
        <f t="shared" si="298"/>
        <v>0</v>
      </c>
      <c r="AC748" s="115">
        <f t="shared" si="299"/>
        <v>0</v>
      </c>
    </row>
    <row r="749" spans="2:29" s="105" customFormat="1">
      <c r="B749" s="106">
        <f t="shared" si="275"/>
        <v>6.9399999999998796</v>
      </c>
      <c r="C749" s="115">
        <f t="shared" si="276"/>
        <v>8709635.8995584026</v>
      </c>
      <c r="D749" s="115">
        <f t="shared" si="277"/>
        <v>1602.4801980816981</v>
      </c>
      <c r="E749" s="115">
        <f t="shared" si="278"/>
        <v>1</v>
      </c>
      <c r="F749" s="115">
        <f t="shared" si="279"/>
        <v>1</v>
      </c>
      <c r="G749" s="115">
        <f t="shared" si="280"/>
        <v>1620.4219779069845</v>
      </c>
      <c r="H749" s="115">
        <f t="shared" si="281"/>
        <v>1</v>
      </c>
      <c r="I749" s="115">
        <f t="shared" si="282"/>
        <v>1</v>
      </c>
      <c r="J749" s="115">
        <f t="shared" si="283"/>
        <v>2.3381608546009627E-5</v>
      </c>
      <c r="K749" s="115">
        <f t="shared" si="284"/>
        <v>0</v>
      </c>
      <c r="L749" s="115">
        <f t="shared" si="285"/>
        <v>0</v>
      </c>
      <c r="M749" s="111"/>
      <c r="N749" s="123">
        <f t="shared" si="273"/>
        <v>54724256.314989217</v>
      </c>
      <c r="O749" s="115">
        <f t="shared" si="286"/>
        <v>3437406.7075331979</v>
      </c>
      <c r="P749" s="115">
        <f t="shared" si="287"/>
        <v>1</v>
      </c>
      <c r="Q749" s="115">
        <f t="shared" si="288"/>
        <v>1</v>
      </c>
      <c r="R749" s="115">
        <f t="shared" si="289"/>
        <v>3191271.7928935825</v>
      </c>
      <c r="S749" s="115">
        <f t="shared" si="290"/>
        <v>7594.4787923047334</v>
      </c>
      <c r="T749" s="115">
        <f t="shared" si="291"/>
        <v>3191280.8294204301</v>
      </c>
      <c r="U749" s="115">
        <f t="shared" si="292"/>
        <v>1</v>
      </c>
      <c r="V749" s="115">
        <f t="shared" si="293"/>
        <v>0</v>
      </c>
      <c r="W749" s="115">
        <f t="shared" si="294"/>
        <v>1</v>
      </c>
      <c r="X749" s="115">
        <f t="shared" si="295"/>
        <v>1</v>
      </c>
      <c r="Y749" s="115">
        <f t="shared" si="296"/>
        <v>0</v>
      </c>
      <c r="Z749" s="115">
        <f t="shared" si="297"/>
        <v>1</v>
      </c>
      <c r="AA749" s="115">
        <f t="shared" si="274"/>
        <v>1.0410880928730471E-3</v>
      </c>
      <c r="AB749" s="115">
        <f t="shared" si="298"/>
        <v>0</v>
      </c>
      <c r="AC749" s="115">
        <f t="shared" si="299"/>
        <v>0</v>
      </c>
    </row>
    <row r="750" spans="2:29" s="105" customFormat="1">
      <c r="B750" s="106">
        <f t="shared" si="275"/>
        <v>6.9599999999998792</v>
      </c>
      <c r="C750" s="115">
        <f t="shared" si="276"/>
        <v>9120108.3935565799</v>
      </c>
      <c r="D750" s="115">
        <f t="shared" si="277"/>
        <v>1599.2360561341889</v>
      </c>
      <c r="E750" s="115">
        <f t="shared" si="278"/>
        <v>1</v>
      </c>
      <c r="F750" s="115">
        <f t="shared" si="279"/>
        <v>1</v>
      </c>
      <c r="G750" s="115">
        <f t="shared" si="280"/>
        <v>1617.8451032255823</v>
      </c>
      <c r="H750" s="115">
        <f t="shared" si="281"/>
        <v>1</v>
      </c>
      <c r="I750" s="115">
        <f t="shared" si="282"/>
        <v>1</v>
      </c>
      <c r="J750" s="115">
        <f t="shared" si="283"/>
        <v>2.5244253749711826E-5</v>
      </c>
      <c r="K750" s="115">
        <f t="shared" si="284"/>
        <v>0</v>
      </c>
      <c r="L750" s="115">
        <f t="shared" si="285"/>
        <v>0</v>
      </c>
      <c r="M750" s="111"/>
      <c r="N750" s="123">
        <f t="shared" si="273"/>
        <v>57303331.058279924</v>
      </c>
      <c r="O750" s="115">
        <f t="shared" si="286"/>
        <v>3440238.8924539709</v>
      </c>
      <c r="P750" s="115">
        <f t="shared" si="287"/>
        <v>1</v>
      </c>
      <c r="Q750" s="115">
        <f t="shared" si="288"/>
        <v>1</v>
      </c>
      <c r="R750" s="115">
        <f t="shared" si="289"/>
        <v>3191282.4863082175</v>
      </c>
      <c r="S750" s="115">
        <f t="shared" si="290"/>
        <v>7252.855244719568</v>
      </c>
      <c r="T750" s="115">
        <f t="shared" si="291"/>
        <v>3191290.7281109253</v>
      </c>
      <c r="U750" s="115">
        <f t="shared" si="292"/>
        <v>1</v>
      </c>
      <c r="V750" s="115">
        <f t="shared" si="293"/>
        <v>0</v>
      </c>
      <c r="W750" s="115">
        <f t="shared" si="294"/>
        <v>1</v>
      </c>
      <c r="X750" s="115">
        <f t="shared" si="295"/>
        <v>1</v>
      </c>
      <c r="Y750" s="115">
        <f t="shared" si="296"/>
        <v>0</v>
      </c>
      <c r="Z750" s="115">
        <f t="shared" si="297"/>
        <v>1</v>
      </c>
      <c r="AA750" s="115">
        <f t="shared" si="274"/>
        <v>1.0642099477674596E-3</v>
      </c>
      <c r="AB750" s="115">
        <f t="shared" si="298"/>
        <v>0</v>
      </c>
      <c r="AC750" s="115">
        <f t="shared" si="299"/>
        <v>0</v>
      </c>
    </row>
    <row r="751" spans="2:29" s="105" customFormat="1">
      <c r="B751" s="106">
        <f t="shared" si="275"/>
        <v>6.9799999999998787</v>
      </c>
      <c r="C751" s="115">
        <f t="shared" si="276"/>
        <v>9549925.8602117207</v>
      </c>
      <c r="D751" s="115">
        <f t="shared" si="277"/>
        <v>1596.0324555516625</v>
      </c>
      <c r="E751" s="115">
        <f t="shared" si="278"/>
        <v>1</v>
      </c>
      <c r="F751" s="115">
        <f t="shared" si="279"/>
        <v>1</v>
      </c>
      <c r="G751" s="115">
        <f t="shared" si="280"/>
        <v>1615.2637836639838</v>
      </c>
      <c r="H751" s="115">
        <f t="shared" si="281"/>
        <v>1</v>
      </c>
      <c r="I751" s="115">
        <f t="shared" si="282"/>
        <v>1</v>
      </c>
      <c r="J751" s="115">
        <f t="shared" si="283"/>
        <v>2.7058069722963562E-5</v>
      </c>
      <c r="K751" s="115">
        <f t="shared" si="284"/>
        <v>0</v>
      </c>
      <c r="L751" s="115">
        <f t="shared" si="285"/>
        <v>0</v>
      </c>
      <c r="M751" s="111"/>
      <c r="N751" s="123">
        <f t="shared" si="273"/>
        <v>60003953.849536657</v>
      </c>
      <c r="O751" s="115">
        <f t="shared" si="286"/>
        <v>3443042.7496497715</v>
      </c>
      <c r="P751" s="115">
        <f t="shared" si="287"/>
        <v>1</v>
      </c>
      <c r="Q751" s="115">
        <f t="shared" si="288"/>
        <v>1</v>
      </c>
      <c r="R751" s="115">
        <f t="shared" si="289"/>
        <v>3191292.2393585499</v>
      </c>
      <c r="S751" s="115">
        <f t="shared" si="290"/>
        <v>6926.5835167228624</v>
      </c>
      <c r="T751" s="115">
        <f t="shared" si="291"/>
        <v>3191299.7562982584</v>
      </c>
      <c r="U751" s="115">
        <f t="shared" si="292"/>
        <v>1</v>
      </c>
      <c r="V751" s="115">
        <f t="shared" si="293"/>
        <v>0</v>
      </c>
      <c r="W751" s="115">
        <f t="shared" si="294"/>
        <v>1</v>
      </c>
      <c r="X751" s="115">
        <f t="shared" si="295"/>
        <v>1</v>
      </c>
      <c r="Y751" s="115">
        <f t="shared" si="296"/>
        <v>0</v>
      </c>
      <c r="Z751" s="115">
        <f t="shared" si="297"/>
        <v>1</v>
      </c>
      <c r="AA751" s="115">
        <f t="shared" si="274"/>
        <v>1.0873384896851444E-3</v>
      </c>
      <c r="AB751" s="115">
        <f t="shared" si="298"/>
        <v>0</v>
      </c>
      <c r="AC751" s="115">
        <f t="shared" si="299"/>
        <v>0</v>
      </c>
    </row>
    <row r="752" spans="2:29" s="105" customFormat="1">
      <c r="B752" s="106">
        <f t="shared" si="275"/>
        <v>6.9999999999998783</v>
      </c>
      <c r="C752" s="115">
        <f t="shared" si="276"/>
        <v>9999999.9999972004</v>
      </c>
      <c r="D752" s="115">
        <f t="shared" si="277"/>
        <v>1592.8688404078034</v>
      </c>
      <c r="E752" s="115">
        <f t="shared" si="278"/>
        <v>1</v>
      </c>
      <c r="F752" s="115">
        <f t="shared" si="279"/>
        <v>1</v>
      </c>
      <c r="G752" s="115">
        <f t="shared" si="280"/>
        <v>1612.6814075271664</v>
      </c>
      <c r="H752" s="115">
        <f t="shared" si="281"/>
        <v>1</v>
      </c>
      <c r="I752" s="115">
        <f t="shared" si="282"/>
        <v>1</v>
      </c>
      <c r="J752" s="115">
        <f t="shared" si="283"/>
        <v>2.8821461409946045E-5</v>
      </c>
      <c r="K752" s="115">
        <f t="shared" si="284"/>
        <v>0</v>
      </c>
      <c r="L752" s="115">
        <f t="shared" si="285"/>
        <v>0</v>
      </c>
      <c r="M752" s="111"/>
      <c r="N752" s="123">
        <f t="shared" si="273"/>
        <v>62831853.071778275</v>
      </c>
      <c r="O752" s="115">
        <f t="shared" si="286"/>
        <v>3445818.5315528717</v>
      </c>
      <c r="P752" s="115">
        <f t="shared" si="287"/>
        <v>1</v>
      </c>
      <c r="Q752" s="115">
        <f t="shared" si="288"/>
        <v>1</v>
      </c>
      <c r="R752" s="115">
        <f t="shared" si="289"/>
        <v>3191301.1346955891</v>
      </c>
      <c r="S752" s="115">
        <f t="shared" si="290"/>
        <v>6614.9757283262898</v>
      </c>
      <c r="T752" s="115">
        <f t="shared" si="291"/>
        <v>3191307.9904975076</v>
      </c>
      <c r="U752" s="115">
        <f t="shared" si="292"/>
        <v>1</v>
      </c>
      <c r="V752" s="115">
        <f t="shared" si="293"/>
        <v>0</v>
      </c>
      <c r="W752" s="115">
        <f t="shared" si="294"/>
        <v>1</v>
      </c>
      <c r="X752" s="115">
        <f t="shared" si="295"/>
        <v>1</v>
      </c>
      <c r="Y752" s="115">
        <f t="shared" si="296"/>
        <v>0</v>
      </c>
      <c r="Z752" s="115">
        <f t="shared" si="297"/>
        <v>1</v>
      </c>
      <c r="AA752" s="115">
        <f t="shared" si="274"/>
        <v>1.1104678274616235E-3</v>
      </c>
      <c r="AB752" s="115">
        <f t="shared" si="298"/>
        <v>0</v>
      </c>
      <c r="AC752" s="115">
        <f t="shared" si="299"/>
        <v>0</v>
      </c>
    </row>
    <row r="753" s="105" customFormat="1"/>
    <row r="754" s="105" customFormat="1"/>
    <row r="755" s="105" customFormat="1"/>
    <row r="756" s="105" customFormat="1"/>
    <row r="757" s="105" customFormat="1"/>
    <row r="758" s="105" customFormat="1"/>
    <row r="759" s="105" customFormat="1"/>
    <row r="760" s="105" customFormat="1"/>
    <row r="761" s="105" customFormat="1"/>
    <row r="762" s="105" customFormat="1"/>
    <row r="763" s="105" customFormat="1"/>
    <row r="764" s="105" customFormat="1"/>
    <row r="765" s="105" customFormat="1"/>
  </sheetData>
  <mergeCells count="26">
    <mergeCell ref="F2:O5"/>
    <mergeCell ref="J50:L50"/>
    <mergeCell ref="I27:J27"/>
    <mergeCell ref="I26:J26"/>
    <mergeCell ref="B50:B51"/>
    <mergeCell ref="C50:C51"/>
    <mergeCell ref="D50:F50"/>
    <mergeCell ref="G50:I50"/>
    <mergeCell ref="F26:F27"/>
    <mergeCell ref="B26:B27"/>
    <mergeCell ref="C26:E26"/>
    <mergeCell ref="B11:C11"/>
    <mergeCell ref="B12:C12"/>
    <mergeCell ref="B13:C13"/>
    <mergeCell ref="B14:C14"/>
    <mergeCell ref="J11:K11"/>
    <mergeCell ref="AA49:AC50"/>
    <mergeCell ref="R50:T50"/>
    <mergeCell ref="U50:W50"/>
    <mergeCell ref="X50:Z50"/>
    <mergeCell ref="J12:K12"/>
    <mergeCell ref="J13:K13"/>
    <mergeCell ref="J14:K14"/>
    <mergeCell ref="R49:Z49"/>
    <mergeCell ref="N49:N51"/>
    <mergeCell ref="O49:Q50"/>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Convert_Relaxation_to_Dynamic">
                <anchor moveWithCells="1" sizeWithCells="1">
                  <from>
                    <xdr:col>7</xdr:col>
                    <xdr:colOff>114300</xdr:colOff>
                    <xdr:row>9</xdr:row>
                    <xdr:rowOff>142875</xdr:rowOff>
                  </from>
                  <to>
                    <xdr:col>8</xdr:col>
                    <xdr:colOff>533400</xdr:colOff>
                    <xdr:row>13</xdr:row>
                    <xdr:rowOff>123825</xdr:rowOff>
                  </to>
                </anchor>
              </controlPr>
            </control>
          </mc:Choice>
        </mc:AlternateContent>
        <mc:AlternateContent xmlns:mc="http://schemas.openxmlformats.org/markup-compatibility/2006">
          <mc:Choice Requires="x14">
            <control shapeId="2055" r:id="rId5" name="Button 7">
              <controlPr defaultSize="0" print="0" autoFill="0" autoPict="0" macro="[0]!Convert_Dynamic_to_Relaxation">
                <anchor moveWithCells="1" sizeWithCells="1">
                  <from>
                    <xdr:col>7</xdr:col>
                    <xdr:colOff>133350</xdr:colOff>
                    <xdr:row>14</xdr:row>
                    <xdr:rowOff>47625</xdr:rowOff>
                  </from>
                  <to>
                    <xdr:col>8</xdr:col>
                    <xdr:colOff>552450</xdr:colOff>
                    <xdr:row>18</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36E4-4190-4413-A7BB-9A5FBE0CA3FF}">
  <sheetPr codeName="Sheet8">
    <tabColor rgb="FF92D050"/>
  </sheetPr>
  <dimension ref="A1:Q115"/>
  <sheetViews>
    <sheetView showGridLines="0" topLeftCell="A7" zoomScaleNormal="100" workbookViewId="0">
      <selection activeCell="B17" sqref="B17"/>
    </sheetView>
  </sheetViews>
  <sheetFormatPr defaultRowHeight="15"/>
  <cols>
    <col min="1" max="15" width="9.140625" style="1"/>
    <col min="16" max="17" width="9.140625" style="7"/>
    <col min="18" max="16384" width="9.140625" style="1"/>
  </cols>
  <sheetData>
    <row r="1" spans="1:15">
      <c r="A1" s="148"/>
      <c r="B1" s="149"/>
      <c r="C1" s="149"/>
      <c r="D1" s="149"/>
      <c r="E1" s="149"/>
      <c r="F1" s="149"/>
      <c r="G1" s="149"/>
      <c r="H1" s="149"/>
      <c r="I1" s="149"/>
      <c r="J1" s="149"/>
      <c r="K1" s="149"/>
      <c r="L1" s="149"/>
      <c r="M1" s="149"/>
      <c r="N1" s="149"/>
      <c r="O1" s="149"/>
    </row>
    <row r="2" spans="1:15" ht="15" customHeight="1">
      <c r="A2" s="151"/>
      <c r="B2" s="152"/>
      <c r="C2" s="152"/>
      <c r="D2" s="152"/>
      <c r="E2" s="152"/>
      <c r="F2" s="238" t="s">
        <v>19</v>
      </c>
      <c r="G2" s="238"/>
      <c r="H2" s="238"/>
      <c r="I2" s="238"/>
      <c r="J2" s="238"/>
      <c r="K2" s="238"/>
      <c r="L2" s="238"/>
      <c r="M2" s="238"/>
      <c r="N2" s="238"/>
      <c r="O2" s="238"/>
    </row>
    <row r="3" spans="1:15" ht="15" customHeight="1">
      <c r="A3" s="151"/>
      <c r="B3" s="152"/>
      <c r="C3" s="152"/>
      <c r="D3" s="152"/>
      <c r="E3" s="152"/>
      <c r="F3" s="238"/>
      <c r="G3" s="238"/>
      <c r="H3" s="238"/>
      <c r="I3" s="238"/>
      <c r="J3" s="238"/>
      <c r="K3" s="238"/>
      <c r="L3" s="238"/>
      <c r="M3" s="238"/>
      <c r="N3" s="238"/>
      <c r="O3" s="238"/>
    </row>
    <row r="4" spans="1:15" ht="15" customHeight="1">
      <c r="A4" s="151"/>
      <c r="B4" s="152"/>
      <c r="C4" s="152"/>
      <c r="D4" s="152"/>
      <c r="E4" s="152"/>
      <c r="F4" s="238"/>
      <c r="G4" s="238"/>
      <c r="H4" s="238"/>
      <c r="I4" s="238"/>
      <c r="J4" s="238"/>
      <c r="K4" s="238"/>
      <c r="L4" s="238"/>
      <c r="M4" s="238"/>
      <c r="N4" s="238"/>
      <c r="O4" s="238"/>
    </row>
    <row r="5" spans="1:15">
      <c r="A5" s="151"/>
      <c r="B5" s="7"/>
      <c r="C5" s="7"/>
      <c r="D5" s="7"/>
      <c r="E5" s="7"/>
      <c r="F5" s="238"/>
      <c r="G5" s="238"/>
      <c r="H5" s="238"/>
      <c r="I5" s="238"/>
      <c r="J5" s="238"/>
      <c r="K5" s="238"/>
      <c r="L5" s="238"/>
      <c r="M5" s="238"/>
      <c r="N5" s="238"/>
      <c r="O5" s="238"/>
    </row>
    <row r="6" spans="1:15">
      <c r="A6" s="151"/>
      <c r="B6" s="7"/>
      <c r="C6" s="7"/>
      <c r="D6" s="7"/>
      <c r="E6" s="7"/>
      <c r="F6" s="7"/>
      <c r="G6" s="7"/>
      <c r="H6" s="7"/>
      <c r="I6" s="7"/>
      <c r="J6" s="7"/>
      <c r="K6" s="7"/>
      <c r="L6" s="7"/>
      <c r="M6" s="7"/>
      <c r="N6" s="7"/>
      <c r="O6" s="236" t="s">
        <v>745</v>
      </c>
    </row>
    <row r="7" spans="1:15">
      <c r="A7" s="151"/>
      <c r="B7" s="7"/>
      <c r="C7" s="7"/>
      <c r="D7" s="7"/>
      <c r="E7" s="7"/>
      <c r="F7" s="7"/>
      <c r="G7" s="7"/>
      <c r="H7" s="7"/>
      <c r="I7" s="7"/>
      <c r="J7" s="7"/>
      <c r="K7" s="7"/>
      <c r="L7" s="7"/>
      <c r="M7" s="7"/>
      <c r="N7" s="7"/>
      <c r="O7" s="154" t="s">
        <v>21</v>
      </c>
    </row>
    <row r="8" spans="1:15">
      <c r="A8" s="151"/>
      <c r="B8" s="7"/>
      <c r="C8" s="7"/>
      <c r="D8" s="7"/>
      <c r="E8" s="7"/>
      <c r="F8" s="7"/>
      <c r="G8" s="7"/>
      <c r="H8" s="7"/>
      <c r="I8" s="7"/>
      <c r="J8" s="7"/>
      <c r="K8" s="7"/>
      <c r="L8" s="7"/>
      <c r="M8" s="7"/>
      <c r="N8" s="7"/>
      <c r="O8" s="154"/>
    </row>
    <row r="9" spans="1:15" ht="16.5" thickBot="1">
      <c r="A9" s="151"/>
      <c r="B9" s="4" t="s">
        <v>750</v>
      </c>
      <c r="C9" s="5"/>
      <c r="D9" s="5"/>
      <c r="E9" s="5"/>
      <c r="F9" s="5"/>
      <c r="G9" s="5"/>
      <c r="H9" s="5"/>
      <c r="I9" s="5"/>
      <c r="J9" s="5"/>
      <c r="K9" s="5"/>
      <c r="L9" s="5"/>
      <c r="M9" s="5"/>
      <c r="N9" s="5"/>
      <c r="O9" s="5"/>
    </row>
    <row r="10" spans="1:15" ht="15.75" thickTop="1">
      <c r="A10" s="151"/>
      <c r="B10" s="7"/>
      <c r="C10" s="7"/>
      <c r="D10" s="7"/>
      <c r="E10" s="7"/>
      <c r="F10" s="7"/>
      <c r="G10" s="7"/>
      <c r="H10" s="7"/>
      <c r="I10" s="7"/>
      <c r="J10" s="7"/>
      <c r="K10" s="7"/>
      <c r="L10" s="7"/>
      <c r="M10" s="7"/>
      <c r="N10" s="7"/>
      <c r="O10" s="7"/>
    </row>
    <row r="11" spans="1:15">
      <c r="A11" s="151"/>
      <c r="B11" s="304" t="s">
        <v>754</v>
      </c>
      <c r="C11" s="304"/>
      <c r="D11" s="304"/>
      <c r="E11" s="304"/>
      <c r="F11" s="304"/>
      <c r="G11" s="304"/>
      <c r="H11" s="304"/>
      <c r="I11" s="304"/>
      <c r="J11" s="304"/>
      <c r="K11" s="304"/>
      <c r="L11" s="304"/>
      <c r="M11" s="304"/>
      <c r="N11" s="304"/>
      <c r="O11" s="304"/>
    </row>
    <row r="12" spans="1:15">
      <c r="A12" s="151"/>
      <c r="B12" s="304"/>
      <c r="C12" s="304"/>
      <c r="D12" s="304"/>
      <c r="E12" s="304"/>
      <c r="F12" s="304"/>
      <c r="G12" s="304"/>
      <c r="H12" s="304"/>
      <c r="I12" s="304"/>
      <c r="J12" s="304"/>
      <c r="K12" s="304"/>
      <c r="L12" s="304"/>
      <c r="M12" s="304"/>
      <c r="N12" s="304"/>
      <c r="O12" s="304"/>
    </row>
    <row r="13" spans="1:15">
      <c r="A13" s="151"/>
      <c r="B13" s="304"/>
      <c r="C13" s="304"/>
      <c r="D13" s="304"/>
      <c r="E13" s="304"/>
      <c r="F13" s="304"/>
      <c r="G13" s="304"/>
      <c r="H13" s="304"/>
      <c r="I13" s="304"/>
      <c r="J13" s="304"/>
      <c r="K13" s="304"/>
      <c r="L13" s="304"/>
      <c r="M13" s="304"/>
      <c r="N13" s="304"/>
      <c r="O13" s="304"/>
    </row>
    <row r="14" spans="1:15">
      <c r="A14" s="151"/>
      <c r="B14" s="304"/>
      <c r="C14" s="304"/>
      <c r="D14" s="304"/>
      <c r="E14" s="304"/>
      <c r="F14" s="304"/>
      <c r="G14" s="304"/>
      <c r="H14" s="304"/>
      <c r="I14" s="304"/>
      <c r="J14" s="304"/>
      <c r="K14" s="304"/>
      <c r="L14" s="304"/>
      <c r="M14" s="304"/>
      <c r="N14" s="304"/>
      <c r="O14" s="304"/>
    </row>
    <row r="15" spans="1:15">
      <c r="A15" s="151"/>
      <c r="B15" s="304"/>
      <c r="C15" s="304"/>
      <c r="D15" s="304"/>
      <c r="E15" s="304"/>
      <c r="F15" s="304"/>
      <c r="G15" s="304"/>
      <c r="H15" s="304"/>
      <c r="I15" s="304"/>
      <c r="J15" s="304"/>
      <c r="K15" s="304"/>
      <c r="L15" s="304"/>
      <c r="M15" s="304"/>
      <c r="N15" s="304"/>
      <c r="O15" s="304"/>
    </row>
    <row r="16" spans="1:15">
      <c r="A16" s="151"/>
      <c r="B16" s="7"/>
      <c r="C16" s="7"/>
      <c r="D16" s="7"/>
      <c r="E16" s="7"/>
      <c r="F16" s="7"/>
      <c r="G16" s="7"/>
      <c r="H16" s="7"/>
      <c r="I16" s="7"/>
      <c r="J16" s="7"/>
      <c r="K16" s="7"/>
      <c r="L16" s="7"/>
      <c r="M16" s="7"/>
      <c r="N16" s="7"/>
      <c r="O16" s="154"/>
    </row>
    <row r="17" spans="1:15" ht="16.5" thickBot="1">
      <c r="A17" s="151"/>
      <c r="B17" s="4" t="s">
        <v>747</v>
      </c>
      <c r="C17" s="5"/>
      <c r="D17" s="5"/>
      <c r="E17" s="5"/>
      <c r="F17" s="5"/>
      <c r="G17" s="5"/>
      <c r="H17" s="5"/>
      <c r="I17" s="5"/>
      <c r="J17" s="5"/>
      <c r="K17" s="5"/>
      <c r="L17" s="5"/>
      <c r="M17" s="5"/>
      <c r="N17" s="5"/>
      <c r="O17" s="5"/>
    </row>
    <row r="18" spans="1:15" ht="15.75" thickTop="1">
      <c r="A18" s="151"/>
      <c r="B18" s="7"/>
      <c r="C18" s="7"/>
      <c r="D18" s="7"/>
      <c r="E18" s="7"/>
      <c r="F18" s="7"/>
      <c r="G18" s="7"/>
      <c r="H18" s="7"/>
      <c r="I18" s="7"/>
      <c r="J18" s="7"/>
      <c r="K18" s="7"/>
      <c r="L18" s="7"/>
      <c r="M18" s="7"/>
      <c r="N18" s="7"/>
      <c r="O18" s="7"/>
    </row>
    <row r="19" spans="1:15" ht="15" customHeight="1">
      <c r="B19" s="303" t="s">
        <v>749</v>
      </c>
      <c r="C19" s="303"/>
      <c r="D19" s="303"/>
      <c r="E19" s="303"/>
      <c r="F19" s="303"/>
      <c r="G19" s="303"/>
      <c r="H19" s="303"/>
      <c r="I19" s="303"/>
      <c r="J19" s="303"/>
      <c r="K19" s="303"/>
      <c r="L19" s="303"/>
      <c r="M19" s="303"/>
      <c r="N19" s="303"/>
      <c r="O19" s="303"/>
    </row>
    <row r="20" spans="1:15">
      <c r="B20" s="303"/>
      <c r="C20" s="303"/>
      <c r="D20" s="303"/>
      <c r="E20" s="303"/>
      <c r="F20" s="303"/>
      <c r="G20" s="303"/>
      <c r="H20" s="303"/>
      <c r="I20" s="303"/>
      <c r="J20" s="303"/>
      <c r="K20" s="303"/>
      <c r="L20" s="303"/>
      <c r="M20" s="303"/>
      <c r="N20" s="303"/>
      <c r="O20" s="303"/>
    </row>
    <row r="21" spans="1:15">
      <c r="B21" s="303"/>
      <c r="C21" s="303"/>
      <c r="D21" s="303"/>
      <c r="E21" s="303"/>
      <c r="F21" s="303"/>
      <c r="G21" s="303"/>
      <c r="H21" s="303"/>
      <c r="I21" s="303"/>
      <c r="J21" s="303"/>
      <c r="K21" s="303"/>
      <c r="L21" s="303"/>
      <c r="M21" s="303"/>
      <c r="N21" s="303"/>
      <c r="O21" s="303"/>
    </row>
    <row r="22" spans="1:15">
      <c r="B22" s="303"/>
      <c r="C22" s="303"/>
      <c r="D22" s="303"/>
      <c r="E22" s="303"/>
      <c r="F22" s="303"/>
      <c r="G22" s="303"/>
      <c r="H22" s="303"/>
      <c r="I22" s="303"/>
      <c r="J22" s="303"/>
      <c r="K22" s="303"/>
      <c r="L22" s="303"/>
      <c r="M22" s="303"/>
      <c r="N22" s="303"/>
      <c r="O22" s="303"/>
    </row>
    <row r="23" spans="1:15">
      <c r="B23" s="303"/>
      <c r="C23" s="303"/>
      <c r="D23" s="303"/>
      <c r="E23" s="303"/>
      <c r="F23" s="303"/>
      <c r="G23" s="303"/>
      <c r="H23" s="303"/>
      <c r="I23" s="303"/>
      <c r="J23" s="303"/>
      <c r="K23" s="303"/>
      <c r="L23" s="303"/>
      <c r="M23" s="303"/>
      <c r="N23" s="303"/>
      <c r="O23" s="303"/>
    </row>
    <row r="24" spans="1:15">
      <c r="B24" s="303"/>
      <c r="C24" s="303"/>
      <c r="D24" s="303"/>
      <c r="E24" s="303"/>
      <c r="F24" s="303"/>
      <c r="G24" s="303"/>
      <c r="H24" s="303"/>
      <c r="I24" s="303"/>
      <c r="J24" s="303"/>
      <c r="K24" s="303"/>
      <c r="L24" s="303"/>
      <c r="M24" s="303"/>
      <c r="N24" s="303"/>
      <c r="O24" s="303"/>
    </row>
    <row r="25" spans="1:15">
      <c r="B25" s="303"/>
      <c r="C25" s="303"/>
      <c r="D25" s="303"/>
      <c r="E25" s="303"/>
      <c r="F25" s="303"/>
      <c r="G25" s="303"/>
      <c r="H25" s="303"/>
      <c r="I25" s="303"/>
      <c r="J25" s="303"/>
      <c r="K25" s="303"/>
      <c r="L25" s="303"/>
      <c r="M25" s="303"/>
      <c r="N25" s="303"/>
      <c r="O25" s="303"/>
    </row>
    <row r="26" spans="1:15">
      <c r="B26" s="303"/>
      <c r="C26" s="303"/>
      <c r="D26" s="303"/>
      <c r="E26" s="303"/>
      <c r="F26" s="303"/>
      <c r="G26" s="303"/>
      <c r="H26" s="303"/>
      <c r="I26" s="303"/>
      <c r="J26" s="303"/>
      <c r="K26" s="303"/>
      <c r="L26" s="303"/>
      <c r="M26" s="303"/>
      <c r="N26" s="303"/>
      <c r="O26" s="303"/>
    </row>
    <row r="27" spans="1:15">
      <c r="B27" s="303"/>
      <c r="C27" s="303"/>
      <c r="D27" s="303"/>
      <c r="E27" s="303"/>
      <c r="F27" s="303"/>
      <c r="G27" s="303"/>
      <c r="H27" s="303"/>
      <c r="I27" s="303"/>
      <c r="J27" s="303"/>
      <c r="K27" s="303"/>
      <c r="L27" s="303"/>
      <c r="M27" s="303"/>
      <c r="N27" s="303"/>
      <c r="O27" s="303"/>
    </row>
    <row r="28" spans="1:15">
      <c r="B28" s="303"/>
      <c r="C28" s="303"/>
      <c r="D28" s="303"/>
      <c r="E28" s="303"/>
      <c r="F28" s="303"/>
      <c r="G28" s="303"/>
      <c r="H28" s="303"/>
      <c r="I28" s="303"/>
      <c r="J28" s="303"/>
      <c r="K28" s="303"/>
      <c r="L28" s="303"/>
      <c r="M28" s="303"/>
      <c r="N28" s="303"/>
      <c r="O28" s="303"/>
    </row>
    <row r="29" spans="1:15">
      <c r="B29" s="303"/>
      <c r="C29" s="303"/>
      <c r="D29" s="303"/>
      <c r="E29" s="303"/>
      <c r="F29" s="303"/>
      <c r="G29" s="303"/>
      <c r="H29" s="303"/>
      <c r="I29" s="303"/>
      <c r="J29" s="303"/>
      <c r="K29" s="303"/>
      <c r="L29" s="303"/>
      <c r="M29" s="303"/>
      <c r="N29" s="303"/>
      <c r="O29" s="303"/>
    </row>
    <row r="30" spans="1:15">
      <c r="B30" s="303"/>
      <c r="C30" s="303"/>
      <c r="D30" s="303"/>
      <c r="E30" s="303"/>
      <c r="F30" s="303"/>
      <c r="G30" s="303"/>
      <c r="H30" s="303"/>
      <c r="I30" s="303"/>
      <c r="J30" s="303"/>
      <c r="K30" s="303"/>
      <c r="L30" s="303"/>
      <c r="M30" s="303"/>
      <c r="N30" s="303"/>
      <c r="O30" s="303"/>
    </row>
    <row r="31" spans="1:15">
      <c r="B31" s="303"/>
      <c r="C31" s="303"/>
      <c r="D31" s="303"/>
      <c r="E31" s="303"/>
      <c r="F31" s="303"/>
      <c r="G31" s="303"/>
      <c r="H31" s="303"/>
      <c r="I31" s="303"/>
      <c r="J31" s="303"/>
      <c r="K31" s="303"/>
      <c r="L31" s="303"/>
      <c r="M31" s="303"/>
      <c r="N31" s="303"/>
      <c r="O31" s="303"/>
    </row>
    <row r="32" spans="1:15">
      <c r="B32" s="303"/>
      <c r="C32" s="303"/>
      <c r="D32" s="303"/>
      <c r="E32" s="303"/>
      <c r="F32" s="303"/>
      <c r="G32" s="303"/>
      <c r="H32" s="303"/>
      <c r="I32" s="303"/>
      <c r="J32" s="303"/>
      <c r="K32" s="303"/>
      <c r="L32" s="303"/>
      <c r="M32" s="303"/>
      <c r="N32" s="303"/>
      <c r="O32" s="303"/>
    </row>
    <row r="33" spans="1:15">
      <c r="B33" s="303"/>
      <c r="C33" s="303"/>
      <c r="D33" s="303"/>
      <c r="E33" s="303"/>
      <c r="F33" s="303"/>
      <c r="G33" s="303"/>
      <c r="H33" s="303"/>
      <c r="I33" s="303"/>
      <c r="J33" s="303"/>
      <c r="K33" s="303"/>
      <c r="L33" s="303"/>
      <c r="M33" s="303"/>
      <c r="N33" s="303"/>
      <c r="O33" s="303"/>
    </row>
    <row r="34" spans="1:15">
      <c r="B34" s="303"/>
      <c r="C34" s="303"/>
      <c r="D34" s="303"/>
      <c r="E34" s="303"/>
      <c r="F34" s="303"/>
      <c r="G34" s="303"/>
      <c r="H34" s="303"/>
      <c r="I34" s="303"/>
      <c r="J34" s="303"/>
      <c r="K34" s="303"/>
      <c r="L34" s="303"/>
      <c r="M34" s="303"/>
      <c r="N34" s="303"/>
      <c r="O34" s="303"/>
    </row>
    <row r="35" spans="1:15">
      <c r="B35" s="303"/>
      <c r="C35" s="303"/>
      <c r="D35" s="303"/>
      <c r="E35" s="303"/>
      <c r="F35" s="303"/>
      <c r="G35" s="303"/>
      <c r="H35" s="303"/>
      <c r="I35" s="303"/>
      <c r="J35" s="303"/>
      <c r="K35" s="303"/>
      <c r="L35" s="303"/>
      <c r="M35" s="303"/>
      <c r="N35" s="303"/>
      <c r="O35" s="303"/>
    </row>
    <row r="36" spans="1:15">
      <c r="B36" s="303"/>
      <c r="C36" s="303"/>
      <c r="D36" s="303"/>
      <c r="E36" s="303"/>
      <c r="F36" s="303"/>
      <c r="G36" s="303"/>
      <c r="H36" s="303"/>
      <c r="I36" s="303"/>
      <c r="J36" s="303"/>
      <c r="K36" s="303"/>
      <c r="L36" s="303"/>
      <c r="M36" s="303"/>
      <c r="N36" s="303"/>
      <c r="O36" s="303"/>
    </row>
    <row r="37" spans="1:15" ht="16.5" thickBot="1">
      <c r="A37" s="151"/>
      <c r="B37" s="4" t="s">
        <v>748</v>
      </c>
      <c r="C37" s="5"/>
      <c r="D37" s="5"/>
      <c r="E37" s="5"/>
      <c r="F37" s="5"/>
      <c r="G37" s="5"/>
      <c r="H37" s="5"/>
      <c r="I37" s="5"/>
      <c r="J37" s="5"/>
      <c r="K37" s="5"/>
      <c r="L37" s="5"/>
      <c r="M37" s="5"/>
      <c r="N37" s="5"/>
      <c r="O37" s="5"/>
    </row>
    <row r="38" spans="1:15" ht="15.75" thickTop="1">
      <c r="A38" s="151"/>
      <c r="B38" s="7"/>
      <c r="C38" s="7"/>
      <c r="D38" s="7"/>
      <c r="E38" s="7"/>
      <c r="F38" s="7"/>
      <c r="G38" s="7"/>
      <c r="H38" s="7"/>
      <c r="I38" s="7"/>
      <c r="J38" s="7"/>
      <c r="K38" s="7"/>
      <c r="L38" s="7"/>
      <c r="M38" s="7"/>
      <c r="N38" s="7"/>
      <c r="O38" s="7"/>
    </row>
    <row r="39" spans="1:15">
      <c r="B39" s="303" t="s">
        <v>744</v>
      </c>
      <c r="C39" s="303"/>
      <c r="D39" s="303"/>
      <c r="E39" s="303"/>
      <c r="F39" s="303"/>
      <c r="G39" s="303"/>
      <c r="H39" s="303"/>
      <c r="I39" s="303"/>
      <c r="J39" s="303"/>
      <c r="K39" s="303"/>
      <c r="L39" s="303"/>
      <c r="M39" s="303"/>
      <c r="N39" s="303"/>
      <c r="O39" s="303"/>
    </row>
    <row r="40" spans="1:15">
      <c r="B40" s="303"/>
      <c r="C40" s="303"/>
      <c r="D40" s="303"/>
      <c r="E40" s="303"/>
      <c r="F40" s="303"/>
      <c r="G40" s="303"/>
      <c r="H40" s="303"/>
      <c r="I40" s="303"/>
      <c r="J40" s="303"/>
      <c r="K40" s="303"/>
      <c r="L40" s="303"/>
      <c r="M40" s="303"/>
      <c r="N40" s="303"/>
      <c r="O40" s="303"/>
    </row>
    <row r="41" spans="1:15">
      <c r="B41" s="303"/>
      <c r="C41" s="303"/>
      <c r="D41" s="303"/>
      <c r="E41" s="303"/>
      <c r="F41" s="303"/>
      <c r="G41" s="303"/>
      <c r="H41" s="303"/>
      <c r="I41" s="303"/>
      <c r="J41" s="303"/>
      <c r="K41" s="303"/>
      <c r="L41" s="303"/>
      <c r="M41" s="303"/>
      <c r="N41" s="303"/>
      <c r="O41" s="303"/>
    </row>
    <row r="42" spans="1:15">
      <c r="B42" s="303"/>
      <c r="C42" s="303"/>
      <c r="D42" s="303"/>
      <c r="E42" s="303"/>
      <c r="F42" s="303"/>
      <c r="G42" s="303"/>
      <c r="H42" s="303"/>
      <c r="I42" s="303"/>
      <c r="J42" s="303"/>
      <c r="K42" s="303"/>
      <c r="L42" s="303"/>
      <c r="M42" s="303"/>
      <c r="N42" s="303"/>
      <c r="O42" s="303"/>
    </row>
    <row r="43" spans="1:15">
      <c r="B43" s="303"/>
      <c r="C43" s="303"/>
      <c r="D43" s="303"/>
      <c r="E43" s="303"/>
      <c r="F43" s="303"/>
      <c r="G43" s="303"/>
      <c r="H43" s="303"/>
      <c r="I43" s="303"/>
      <c r="J43" s="303"/>
      <c r="K43" s="303"/>
      <c r="L43" s="303"/>
      <c r="M43" s="303"/>
      <c r="N43" s="303"/>
      <c r="O43" s="303"/>
    </row>
    <row r="44" spans="1:15">
      <c r="B44" s="303"/>
      <c r="C44" s="303"/>
      <c r="D44" s="303"/>
      <c r="E44" s="303"/>
      <c r="F44" s="303"/>
      <c r="G44" s="303"/>
      <c r="H44" s="303"/>
      <c r="I44" s="303"/>
      <c r="J44" s="303"/>
      <c r="K44" s="303"/>
      <c r="L44" s="303"/>
      <c r="M44" s="303"/>
      <c r="N44" s="303"/>
      <c r="O44" s="303"/>
    </row>
    <row r="45" spans="1:15">
      <c r="B45" s="303"/>
      <c r="C45" s="303"/>
      <c r="D45" s="303"/>
      <c r="E45" s="303"/>
      <c r="F45" s="303"/>
      <c r="G45" s="303"/>
      <c r="H45" s="303"/>
      <c r="I45" s="303"/>
      <c r="J45" s="303"/>
      <c r="K45" s="303"/>
      <c r="L45" s="303"/>
      <c r="M45" s="303"/>
      <c r="N45" s="303"/>
      <c r="O45" s="303"/>
    </row>
    <row r="46" spans="1:15">
      <c r="B46" s="303"/>
      <c r="C46" s="303"/>
      <c r="D46" s="303"/>
      <c r="E46" s="303"/>
      <c r="F46" s="303"/>
      <c r="G46" s="303"/>
      <c r="H46" s="303"/>
      <c r="I46" s="303"/>
      <c r="J46" s="303"/>
      <c r="K46" s="303"/>
      <c r="L46" s="303"/>
      <c r="M46" s="303"/>
      <c r="N46" s="303"/>
      <c r="O46" s="303"/>
    </row>
    <row r="47" spans="1:15" ht="16.5" thickBot="1">
      <c r="A47" s="151"/>
      <c r="B47" s="4" t="s">
        <v>746</v>
      </c>
      <c r="C47" s="5"/>
      <c r="D47" s="5"/>
      <c r="E47" s="5"/>
      <c r="F47" s="5"/>
      <c r="G47" s="5"/>
      <c r="H47" s="5"/>
      <c r="I47" s="5"/>
      <c r="J47" s="5"/>
      <c r="K47" s="5"/>
      <c r="L47" s="5"/>
      <c r="M47" s="5"/>
      <c r="N47" s="5"/>
      <c r="O47" s="5"/>
    </row>
    <row r="48" spans="1:15" ht="15.75" thickTop="1">
      <c r="A48" s="151"/>
      <c r="B48" s="7"/>
      <c r="C48" s="7"/>
      <c r="D48" s="7"/>
      <c r="E48" s="7"/>
      <c r="F48" s="7"/>
      <c r="G48" s="7"/>
      <c r="H48" s="7"/>
      <c r="I48" s="7"/>
      <c r="J48" s="7"/>
      <c r="K48" s="7"/>
      <c r="L48" s="7"/>
      <c r="M48" s="7"/>
      <c r="N48" s="7"/>
      <c r="O48" s="7"/>
    </row>
    <row r="49" spans="2:15">
      <c r="B49" s="303" t="s">
        <v>756</v>
      </c>
      <c r="C49" s="303"/>
      <c r="D49" s="303"/>
      <c r="E49" s="303"/>
      <c r="F49" s="303"/>
      <c r="G49" s="303"/>
      <c r="H49" s="303"/>
      <c r="I49" s="303"/>
      <c r="J49" s="303"/>
      <c r="K49" s="303"/>
      <c r="L49" s="303"/>
      <c r="M49" s="303"/>
      <c r="N49" s="303"/>
      <c r="O49" s="303"/>
    </row>
    <row r="50" spans="2:15">
      <c r="B50" s="303"/>
      <c r="C50" s="303"/>
      <c r="D50" s="303"/>
      <c r="E50" s="303"/>
      <c r="F50" s="303"/>
      <c r="G50" s="303"/>
      <c r="H50" s="303"/>
      <c r="I50" s="303"/>
      <c r="J50" s="303"/>
      <c r="K50" s="303"/>
      <c r="L50" s="303"/>
      <c r="M50" s="303"/>
      <c r="N50" s="303"/>
      <c r="O50" s="303"/>
    </row>
    <row r="51" spans="2:15">
      <c r="B51" s="303"/>
      <c r="C51" s="303"/>
      <c r="D51" s="303"/>
      <c r="E51" s="303"/>
      <c r="F51" s="303"/>
      <c r="G51" s="303"/>
      <c r="H51" s="303"/>
      <c r="I51" s="303"/>
      <c r="J51" s="303"/>
      <c r="K51" s="303"/>
      <c r="L51" s="303"/>
      <c r="M51" s="303"/>
      <c r="N51" s="303"/>
      <c r="O51" s="303"/>
    </row>
    <row r="52" spans="2:15">
      <c r="B52" s="303"/>
      <c r="C52" s="303"/>
      <c r="D52" s="303"/>
      <c r="E52" s="303"/>
      <c r="F52" s="303"/>
      <c r="G52" s="303"/>
      <c r="H52" s="303"/>
      <c r="I52" s="303"/>
      <c r="J52" s="303"/>
      <c r="K52" s="303"/>
      <c r="L52" s="303"/>
      <c r="M52" s="303"/>
      <c r="N52" s="303"/>
      <c r="O52" s="303"/>
    </row>
    <row r="53" spans="2:15">
      <c r="B53" s="303"/>
      <c r="C53" s="303"/>
      <c r="D53" s="303"/>
      <c r="E53" s="303"/>
      <c r="F53" s="303"/>
      <c r="G53" s="303"/>
      <c r="H53" s="303"/>
      <c r="I53" s="303"/>
      <c r="J53" s="303"/>
      <c r="K53" s="303"/>
      <c r="L53" s="303"/>
      <c r="M53" s="303"/>
      <c r="N53" s="303"/>
      <c r="O53" s="303"/>
    </row>
    <row r="54" spans="2:15">
      <c r="B54" s="303"/>
      <c r="C54" s="303"/>
      <c r="D54" s="303"/>
      <c r="E54" s="303"/>
      <c r="F54" s="303"/>
      <c r="G54" s="303"/>
      <c r="H54" s="303"/>
      <c r="I54" s="303"/>
      <c r="J54" s="303"/>
      <c r="K54" s="303"/>
      <c r="L54" s="303"/>
      <c r="M54" s="303"/>
      <c r="N54" s="303"/>
      <c r="O54" s="303"/>
    </row>
    <row r="55" spans="2:15">
      <c r="B55" s="303"/>
      <c r="C55" s="303"/>
      <c r="D55" s="303"/>
      <c r="E55" s="303"/>
      <c r="F55" s="303"/>
      <c r="G55" s="303"/>
      <c r="H55" s="303"/>
      <c r="I55" s="303"/>
      <c r="J55" s="303"/>
      <c r="K55" s="303"/>
      <c r="L55" s="303"/>
      <c r="M55" s="303"/>
      <c r="N55" s="303"/>
      <c r="O55" s="303"/>
    </row>
    <row r="56" spans="2:15">
      <c r="B56" s="303"/>
      <c r="C56" s="303"/>
      <c r="D56" s="303"/>
      <c r="E56" s="303"/>
      <c r="F56" s="303"/>
      <c r="G56" s="303"/>
      <c r="H56" s="303"/>
      <c r="I56" s="303"/>
      <c r="J56" s="303"/>
      <c r="K56" s="303"/>
      <c r="L56" s="303"/>
      <c r="M56" s="303"/>
      <c r="N56" s="303"/>
      <c r="O56" s="303"/>
    </row>
    <row r="57" spans="2:15">
      <c r="B57" s="303"/>
      <c r="C57" s="303"/>
      <c r="D57" s="303"/>
      <c r="E57" s="303"/>
      <c r="F57" s="303"/>
      <c r="G57" s="303"/>
      <c r="H57" s="303"/>
      <c r="I57" s="303"/>
      <c r="J57" s="303"/>
      <c r="K57" s="303"/>
      <c r="L57" s="303"/>
      <c r="M57" s="303"/>
      <c r="N57" s="303"/>
      <c r="O57" s="303"/>
    </row>
    <row r="58" spans="2:15">
      <c r="B58" s="303"/>
      <c r="C58" s="303"/>
      <c r="D58" s="303"/>
      <c r="E58" s="303"/>
      <c r="F58" s="303"/>
      <c r="G58" s="303"/>
      <c r="H58" s="303"/>
      <c r="I58" s="303"/>
      <c r="J58" s="303"/>
      <c r="K58" s="303"/>
      <c r="L58" s="303"/>
      <c r="M58" s="303"/>
      <c r="N58" s="303"/>
      <c r="O58" s="303"/>
    </row>
    <row r="59" spans="2:15">
      <c r="B59" s="303"/>
      <c r="C59" s="303"/>
      <c r="D59" s="303"/>
      <c r="E59" s="303"/>
      <c r="F59" s="303"/>
      <c r="G59" s="303"/>
      <c r="H59" s="303"/>
      <c r="I59" s="303"/>
      <c r="J59" s="303"/>
      <c r="K59" s="303"/>
      <c r="L59" s="303"/>
      <c r="M59" s="303"/>
      <c r="N59" s="303"/>
      <c r="O59" s="303"/>
    </row>
    <row r="60" spans="2:15">
      <c r="B60" s="303"/>
      <c r="C60" s="303"/>
      <c r="D60" s="303"/>
      <c r="E60" s="303"/>
      <c r="F60" s="303"/>
      <c r="G60" s="303"/>
      <c r="H60" s="303"/>
      <c r="I60" s="303"/>
      <c r="J60" s="303"/>
      <c r="K60" s="303"/>
      <c r="L60" s="303"/>
      <c r="M60" s="303"/>
      <c r="N60" s="303"/>
      <c r="O60" s="303"/>
    </row>
    <row r="61" spans="2:15">
      <c r="B61" s="303"/>
      <c r="C61" s="303"/>
      <c r="D61" s="303"/>
      <c r="E61" s="303"/>
      <c r="F61" s="303"/>
      <c r="G61" s="303"/>
      <c r="H61" s="303"/>
      <c r="I61" s="303"/>
      <c r="J61" s="303"/>
      <c r="K61" s="303"/>
      <c r="L61" s="303"/>
      <c r="M61" s="303"/>
      <c r="N61" s="303"/>
      <c r="O61" s="303"/>
    </row>
    <row r="62" spans="2:15">
      <c r="B62" s="303"/>
      <c r="C62" s="303"/>
      <c r="D62" s="303"/>
      <c r="E62" s="303"/>
      <c r="F62" s="303"/>
      <c r="G62" s="303"/>
      <c r="H62" s="303"/>
      <c r="I62" s="303"/>
      <c r="J62" s="303"/>
      <c r="K62" s="303"/>
      <c r="L62" s="303"/>
      <c r="M62" s="303"/>
      <c r="N62" s="303"/>
      <c r="O62" s="303"/>
    </row>
    <row r="63" spans="2:15">
      <c r="B63" s="303"/>
      <c r="C63" s="303"/>
      <c r="D63" s="303"/>
      <c r="E63" s="303"/>
      <c r="F63" s="303"/>
      <c r="G63" s="303"/>
      <c r="H63" s="303"/>
      <c r="I63" s="303"/>
      <c r="J63" s="303"/>
      <c r="K63" s="303"/>
      <c r="L63" s="303"/>
      <c r="M63" s="303"/>
      <c r="N63" s="303"/>
      <c r="O63" s="303"/>
    </row>
    <row r="64" spans="2:15">
      <c r="B64" s="303"/>
      <c r="C64" s="303"/>
      <c r="D64" s="303"/>
      <c r="E64" s="303"/>
      <c r="F64" s="303"/>
      <c r="G64" s="303"/>
      <c r="H64" s="303"/>
      <c r="I64" s="303"/>
      <c r="J64" s="303"/>
      <c r="K64" s="303"/>
      <c r="L64" s="303"/>
      <c r="M64" s="303"/>
      <c r="N64" s="303"/>
      <c r="O64" s="303"/>
    </row>
    <row r="65" spans="1:15">
      <c r="B65" s="303"/>
      <c r="C65" s="303"/>
      <c r="D65" s="303"/>
      <c r="E65" s="303"/>
      <c r="F65" s="303"/>
      <c r="G65" s="303"/>
      <c r="H65" s="303"/>
      <c r="I65" s="303"/>
      <c r="J65" s="303"/>
      <c r="K65" s="303"/>
      <c r="L65" s="303"/>
      <c r="M65" s="303"/>
      <c r="N65" s="303"/>
      <c r="O65" s="303"/>
    </row>
    <row r="66" spans="1:15">
      <c r="B66" s="303"/>
      <c r="C66" s="303"/>
      <c r="D66" s="303"/>
      <c r="E66" s="303"/>
      <c r="F66" s="303"/>
      <c r="G66" s="303"/>
      <c r="H66" s="303"/>
      <c r="I66" s="303"/>
      <c r="J66" s="303"/>
      <c r="K66" s="303"/>
      <c r="L66" s="303"/>
      <c r="M66" s="303"/>
      <c r="N66" s="303"/>
      <c r="O66" s="303"/>
    </row>
    <row r="67" spans="1:15">
      <c r="B67" s="303"/>
      <c r="C67" s="303"/>
      <c r="D67" s="303"/>
      <c r="E67" s="303"/>
      <c r="F67" s="303"/>
      <c r="G67" s="303"/>
      <c r="H67" s="303"/>
      <c r="I67" s="303"/>
      <c r="J67" s="303"/>
      <c r="K67" s="303"/>
      <c r="L67" s="303"/>
      <c r="M67" s="303"/>
      <c r="N67" s="303"/>
      <c r="O67" s="303"/>
    </row>
    <row r="68" spans="1:15">
      <c r="B68" s="303"/>
      <c r="C68" s="303"/>
      <c r="D68" s="303"/>
      <c r="E68" s="303"/>
      <c r="F68" s="303"/>
      <c r="G68" s="303"/>
      <c r="H68" s="303"/>
      <c r="I68" s="303"/>
      <c r="J68" s="303"/>
      <c r="K68" s="303"/>
      <c r="L68" s="303"/>
      <c r="M68" s="303"/>
      <c r="N68" s="303"/>
      <c r="O68" s="303"/>
    </row>
    <row r="69" spans="1:15">
      <c r="B69" s="303"/>
      <c r="C69" s="303"/>
      <c r="D69" s="303"/>
      <c r="E69" s="303"/>
      <c r="F69" s="303"/>
      <c r="G69" s="303"/>
      <c r="H69" s="303"/>
      <c r="I69" s="303"/>
      <c r="J69" s="303"/>
      <c r="K69" s="303"/>
      <c r="L69" s="303"/>
      <c r="M69" s="303"/>
      <c r="N69" s="303"/>
      <c r="O69" s="303"/>
    </row>
    <row r="70" spans="1:15">
      <c r="B70" s="303"/>
      <c r="C70" s="303"/>
      <c r="D70" s="303"/>
      <c r="E70" s="303"/>
      <c r="F70" s="303"/>
      <c r="G70" s="303"/>
      <c r="H70" s="303"/>
      <c r="I70" s="303"/>
      <c r="J70" s="303"/>
      <c r="K70" s="303"/>
      <c r="L70" s="303"/>
      <c r="M70" s="303"/>
      <c r="N70" s="303"/>
      <c r="O70" s="303"/>
    </row>
    <row r="71" spans="1:15">
      <c r="B71" s="303"/>
      <c r="C71" s="303"/>
      <c r="D71" s="303"/>
      <c r="E71" s="303"/>
      <c r="F71" s="303"/>
      <c r="G71" s="303"/>
      <c r="H71" s="303"/>
      <c r="I71" s="303"/>
      <c r="J71" s="303"/>
      <c r="K71" s="303"/>
      <c r="L71" s="303"/>
      <c r="M71" s="303"/>
      <c r="N71" s="303"/>
      <c r="O71" s="303"/>
    </row>
    <row r="72" spans="1:15">
      <c r="B72" s="303"/>
      <c r="C72" s="303"/>
      <c r="D72" s="303"/>
      <c r="E72" s="303"/>
      <c r="F72" s="303"/>
      <c r="G72" s="303"/>
      <c r="H72" s="303"/>
      <c r="I72" s="303"/>
      <c r="J72" s="303"/>
      <c r="K72" s="303"/>
      <c r="L72" s="303"/>
      <c r="M72" s="303"/>
      <c r="N72" s="303"/>
      <c r="O72" s="303"/>
    </row>
    <row r="73" spans="1:15">
      <c r="B73" s="303"/>
      <c r="C73" s="303"/>
      <c r="D73" s="303"/>
      <c r="E73" s="303"/>
      <c r="F73" s="303"/>
      <c r="G73" s="303"/>
      <c r="H73" s="303"/>
      <c r="I73" s="303"/>
      <c r="J73" s="303"/>
      <c r="K73" s="303"/>
      <c r="L73" s="303"/>
      <c r="M73" s="303"/>
      <c r="N73" s="303"/>
      <c r="O73" s="303"/>
    </row>
    <row r="74" spans="1:15">
      <c r="B74" s="237"/>
      <c r="C74" s="237"/>
      <c r="D74" s="237"/>
      <c r="E74" s="237"/>
      <c r="F74" s="237"/>
      <c r="G74" s="237"/>
      <c r="H74" s="237"/>
      <c r="I74" s="237"/>
      <c r="J74" s="237"/>
      <c r="K74" s="237"/>
      <c r="L74" s="237"/>
      <c r="M74" s="237"/>
      <c r="N74" s="237"/>
      <c r="O74" s="237"/>
    </row>
    <row r="75" spans="1:15" ht="16.5" thickBot="1">
      <c r="A75" s="151"/>
      <c r="B75" s="4" t="s">
        <v>758</v>
      </c>
      <c r="C75" s="5"/>
      <c r="D75" s="5"/>
      <c r="E75" s="5"/>
      <c r="F75" s="5"/>
      <c r="G75" s="5"/>
      <c r="H75" s="5"/>
      <c r="I75" s="5"/>
      <c r="J75" s="5"/>
      <c r="K75" s="5"/>
      <c r="L75" s="5"/>
      <c r="M75" s="5"/>
      <c r="N75" s="5"/>
      <c r="O75" s="5"/>
    </row>
    <row r="76" spans="1:15" ht="15.75" thickTop="1">
      <c r="A76" s="151"/>
      <c r="B76" s="7"/>
      <c r="C76" s="7"/>
      <c r="D76" s="7"/>
      <c r="E76" s="7"/>
      <c r="F76" s="7"/>
      <c r="G76" s="7"/>
      <c r="H76" s="7"/>
      <c r="I76" s="7"/>
      <c r="J76" s="7"/>
      <c r="K76" s="7"/>
      <c r="L76" s="7"/>
      <c r="M76" s="7"/>
      <c r="N76" s="7"/>
      <c r="O76" s="7"/>
    </row>
    <row r="77" spans="1:15" ht="15" customHeight="1">
      <c r="B77" s="303" t="s">
        <v>757</v>
      </c>
      <c r="C77" s="303"/>
      <c r="D77" s="303"/>
      <c r="E77" s="303"/>
      <c r="F77" s="303"/>
      <c r="G77" s="303"/>
      <c r="H77" s="303"/>
      <c r="I77" s="303"/>
      <c r="J77" s="303"/>
      <c r="K77" s="303"/>
      <c r="L77" s="303"/>
      <c r="M77" s="303"/>
      <c r="N77" s="303"/>
      <c r="O77" s="303"/>
    </row>
    <row r="78" spans="1:15">
      <c r="B78" s="303"/>
      <c r="C78" s="303"/>
      <c r="D78" s="303"/>
      <c r="E78" s="303"/>
      <c r="F78" s="303"/>
      <c r="G78" s="303"/>
      <c r="H78" s="303"/>
      <c r="I78" s="303"/>
      <c r="J78" s="303"/>
      <c r="K78" s="303"/>
      <c r="L78" s="303"/>
      <c r="M78" s="303"/>
      <c r="N78" s="303"/>
      <c r="O78" s="303"/>
    </row>
    <row r="79" spans="1:15">
      <c r="B79" s="303"/>
      <c r="C79" s="303"/>
      <c r="D79" s="303"/>
      <c r="E79" s="303"/>
      <c r="F79" s="303"/>
      <c r="G79" s="303"/>
      <c r="H79" s="303"/>
      <c r="I79" s="303"/>
      <c r="J79" s="303"/>
      <c r="K79" s="303"/>
      <c r="L79" s="303"/>
      <c r="M79" s="303"/>
      <c r="N79" s="303"/>
      <c r="O79" s="303"/>
    </row>
    <row r="80" spans="1:15">
      <c r="B80" s="303"/>
      <c r="C80" s="303"/>
      <c r="D80" s="303"/>
      <c r="E80" s="303"/>
      <c r="F80" s="303"/>
      <c r="G80" s="303"/>
      <c r="H80" s="303"/>
      <c r="I80" s="303"/>
      <c r="J80" s="303"/>
      <c r="K80" s="303"/>
      <c r="L80" s="303"/>
      <c r="M80" s="303"/>
      <c r="N80" s="303"/>
      <c r="O80" s="303"/>
    </row>
    <row r="81" spans="1:15">
      <c r="B81" s="303"/>
      <c r="C81" s="303"/>
      <c r="D81" s="303"/>
      <c r="E81" s="303"/>
      <c r="F81" s="303"/>
      <c r="G81" s="303"/>
      <c r="H81" s="303"/>
      <c r="I81" s="303"/>
      <c r="J81" s="303"/>
      <c r="K81" s="303"/>
      <c r="L81" s="303"/>
      <c r="M81" s="303"/>
      <c r="N81" s="303"/>
      <c r="O81" s="303"/>
    </row>
    <row r="82" spans="1:15">
      <c r="B82" s="303"/>
      <c r="C82" s="303"/>
      <c r="D82" s="303"/>
      <c r="E82" s="303"/>
      <c r="F82" s="303"/>
      <c r="G82" s="303"/>
      <c r="H82" s="303"/>
      <c r="I82" s="303"/>
      <c r="J82" s="303"/>
      <c r="K82" s="303"/>
      <c r="L82" s="303"/>
      <c r="M82" s="303"/>
      <c r="N82" s="303"/>
      <c r="O82" s="303"/>
    </row>
    <row r="83" spans="1:15">
      <c r="B83" s="303"/>
      <c r="C83" s="303"/>
      <c r="D83" s="303"/>
      <c r="E83" s="303"/>
      <c r="F83" s="303"/>
      <c r="G83" s="303"/>
      <c r="H83" s="303"/>
      <c r="I83" s="303"/>
      <c r="J83" s="303"/>
      <c r="K83" s="303"/>
      <c r="L83" s="303"/>
      <c r="M83" s="303"/>
      <c r="N83" s="303"/>
      <c r="O83" s="303"/>
    </row>
    <row r="84" spans="1:15">
      <c r="B84" s="303"/>
      <c r="C84" s="303"/>
      <c r="D84" s="303"/>
      <c r="E84" s="303"/>
      <c r="F84" s="303"/>
      <c r="G84" s="303"/>
      <c r="H84" s="303"/>
      <c r="I84" s="303"/>
      <c r="J84" s="303"/>
      <c r="K84" s="303"/>
      <c r="L84" s="303"/>
      <c r="M84" s="303"/>
      <c r="N84" s="303"/>
      <c r="O84" s="303"/>
    </row>
    <row r="85" spans="1:15">
      <c r="B85" s="303"/>
      <c r="C85" s="303"/>
      <c r="D85" s="303"/>
      <c r="E85" s="303"/>
      <c r="F85" s="303"/>
      <c r="G85" s="303"/>
      <c r="H85" s="303"/>
      <c r="I85" s="303"/>
      <c r="J85" s="303"/>
      <c r="K85" s="303"/>
      <c r="L85" s="303"/>
      <c r="M85" s="303"/>
      <c r="N85" s="303"/>
      <c r="O85" s="303"/>
    </row>
    <row r="86" spans="1:15">
      <c r="B86" s="303"/>
      <c r="C86" s="303"/>
      <c r="D86" s="303"/>
      <c r="E86" s="303"/>
      <c r="F86" s="303"/>
      <c r="G86" s="303"/>
      <c r="H86" s="303"/>
      <c r="I86" s="303"/>
      <c r="J86" s="303"/>
      <c r="K86" s="303"/>
      <c r="L86" s="303"/>
      <c r="M86" s="303"/>
      <c r="N86" s="303"/>
      <c r="O86" s="303"/>
    </row>
    <row r="87" spans="1:15">
      <c r="B87" s="303"/>
      <c r="C87" s="303"/>
      <c r="D87" s="303"/>
      <c r="E87" s="303"/>
      <c r="F87" s="303"/>
      <c r="G87" s="303"/>
      <c r="H87" s="303"/>
      <c r="I87" s="303"/>
      <c r="J87" s="303"/>
      <c r="K87" s="303"/>
      <c r="L87" s="303"/>
      <c r="M87" s="303"/>
      <c r="N87" s="303"/>
      <c r="O87" s="303"/>
    </row>
    <row r="88" spans="1:15">
      <c r="B88" s="303"/>
      <c r="C88" s="303"/>
      <c r="D88" s="303"/>
      <c r="E88" s="303"/>
      <c r="F88" s="303"/>
      <c r="G88" s="303"/>
      <c r="H88" s="303"/>
      <c r="I88" s="303"/>
      <c r="J88" s="303"/>
      <c r="K88" s="303"/>
      <c r="L88" s="303"/>
      <c r="M88" s="303"/>
      <c r="N88" s="303"/>
      <c r="O88" s="303"/>
    </row>
    <row r="89" spans="1:15" ht="16.5" thickBot="1">
      <c r="A89" s="151"/>
      <c r="B89" s="4" t="s">
        <v>751</v>
      </c>
      <c r="C89" s="5"/>
      <c r="D89" s="5"/>
      <c r="E89" s="5"/>
      <c r="F89" s="5"/>
      <c r="G89" s="5"/>
      <c r="H89" s="5"/>
      <c r="I89" s="5"/>
      <c r="J89" s="5"/>
      <c r="K89" s="5"/>
      <c r="L89" s="5"/>
      <c r="M89" s="5"/>
      <c r="N89" s="5"/>
      <c r="O89" s="5"/>
    </row>
    <row r="90" spans="1:15" ht="15.75" thickTop="1">
      <c r="A90" s="151"/>
      <c r="B90" s="7"/>
      <c r="C90" s="7"/>
      <c r="D90" s="7"/>
      <c r="E90" s="7"/>
      <c r="F90" s="7"/>
      <c r="G90" s="7"/>
      <c r="H90" s="7"/>
      <c r="I90" s="7"/>
      <c r="J90" s="7"/>
      <c r="K90" s="7"/>
      <c r="L90" s="7"/>
      <c r="M90" s="7"/>
      <c r="N90" s="7"/>
      <c r="O90" s="7"/>
    </row>
    <row r="91" spans="1:15" ht="15" customHeight="1">
      <c r="B91" s="303" t="s">
        <v>753</v>
      </c>
      <c r="C91" s="303"/>
      <c r="D91" s="303"/>
      <c r="E91" s="303"/>
      <c r="F91" s="303"/>
      <c r="G91" s="303"/>
      <c r="H91" s="303"/>
      <c r="I91" s="303"/>
      <c r="J91" s="303"/>
      <c r="K91" s="303"/>
      <c r="L91" s="303"/>
      <c r="M91" s="303"/>
      <c r="N91" s="303"/>
      <c r="O91" s="303"/>
    </row>
    <row r="92" spans="1:15">
      <c r="B92" s="303"/>
      <c r="C92" s="303"/>
      <c r="D92" s="303"/>
      <c r="E92" s="303"/>
      <c r="F92" s="303"/>
      <c r="G92" s="303"/>
      <c r="H92" s="303"/>
      <c r="I92" s="303"/>
      <c r="J92" s="303"/>
      <c r="K92" s="303"/>
      <c r="L92" s="303"/>
      <c r="M92" s="303"/>
      <c r="N92" s="303"/>
      <c r="O92" s="303"/>
    </row>
    <row r="93" spans="1:15">
      <c r="B93" s="303"/>
      <c r="C93" s="303"/>
      <c r="D93" s="303"/>
      <c r="E93" s="303"/>
      <c r="F93" s="303"/>
      <c r="G93" s="303"/>
      <c r="H93" s="303"/>
      <c r="I93" s="303"/>
      <c r="J93" s="303"/>
      <c r="K93" s="303"/>
      <c r="L93" s="303"/>
      <c r="M93" s="303"/>
      <c r="N93" s="303"/>
      <c r="O93" s="303"/>
    </row>
    <row r="94" spans="1:15">
      <c r="B94" s="303"/>
      <c r="C94" s="303"/>
      <c r="D94" s="303"/>
      <c r="E94" s="303"/>
      <c r="F94" s="303"/>
      <c r="G94" s="303"/>
      <c r="H94" s="303"/>
      <c r="I94" s="303"/>
      <c r="J94" s="303"/>
      <c r="K94" s="303"/>
      <c r="L94" s="303"/>
      <c r="M94" s="303"/>
      <c r="N94" s="303"/>
      <c r="O94" s="303"/>
    </row>
    <row r="95" spans="1:15">
      <c r="B95" s="303"/>
      <c r="C95" s="303"/>
      <c r="D95" s="303"/>
      <c r="E95" s="303"/>
      <c r="F95" s="303"/>
      <c r="G95" s="303"/>
      <c r="H95" s="303"/>
      <c r="I95" s="303"/>
      <c r="J95" s="303"/>
      <c r="K95" s="303"/>
      <c r="L95" s="303"/>
      <c r="M95" s="303"/>
      <c r="N95" s="303"/>
      <c r="O95" s="303"/>
    </row>
    <row r="96" spans="1:15">
      <c r="B96" s="303"/>
      <c r="C96" s="303"/>
      <c r="D96" s="303"/>
      <c r="E96" s="303"/>
      <c r="F96" s="303"/>
      <c r="G96" s="303"/>
      <c r="H96" s="303"/>
      <c r="I96" s="303"/>
      <c r="J96" s="303"/>
      <c r="K96" s="303"/>
      <c r="L96" s="303"/>
      <c r="M96" s="303"/>
      <c r="N96" s="303"/>
      <c r="O96" s="303"/>
    </row>
    <row r="97" spans="1:15">
      <c r="B97" s="303"/>
      <c r="C97" s="303"/>
      <c r="D97" s="303"/>
      <c r="E97" s="303"/>
      <c r="F97" s="303"/>
      <c r="G97" s="303"/>
      <c r="H97" s="303"/>
      <c r="I97" s="303"/>
      <c r="J97" s="303"/>
      <c r="K97" s="303"/>
      <c r="L97" s="303"/>
      <c r="M97" s="303"/>
      <c r="N97" s="303"/>
      <c r="O97" s="303"/>
    </row>
    <row r="98" spans="1:15">
      <c r="B98" s="303"/>
      <c r="C98" s="303"/>
      <c r="D98" s="303"/>
      <c r="E98" s="303"/>
      <c r="F98" s="303"/>
      <c r="G98" s="303"/>
      <c r="H98" s="303"/>
      <c r="I98" s="303"/>
      <c r="J98" s="303"/>
      <c r="K98" s="303"/>
      <c r="L98" s="303"/>
      <c r="M98" s="303"/>
      <c r="N98" s="303"/>
      <c r="O98" s="303"/>
    </row>
    <row r="99" spans="1:15">
      <c r="B99" s="303"/>
      <c r="C99" s="303"/>
      <c r="D99" s="303"/>
      <c r="E99" s="303"/>
      <c r="F99" s="303"/>
      <c r="G99" s="303"/>
      <c r="H99" s="303"/>
      <c r="I99" s="303"/>
      <c r="J99" s="303"/>
      <c r="K99" s="303"/>
      <c r="L99" s="303"/>
      <c r="M99" s="303"/>
      <c r="N99" s="303"/>
      <c r="O99" s="303"/>
    </row>
    <row r="100" spans="1:15">
      <c r="B100" s="303"/>
      <c r="C100" s="303"/>
      <c r="D100" s="303"/>
      <c r="E100" s="303"/>
      <c r="F100" s="303"/>
      <c r="G100" s="303"/>
      <c r="H100" s="303"/>
      <c r="I100" s="303"/>
      <c r="J100" s="303"/>
      <c r="K100" s="303"/>
      <c r="L100" s="303"/>
      <c r="M100" s="303"/>
      <c r="N100" s="303"/>
      <c r="O100" s="303"/>
    </row>
    <row r="101" spans="1:15">
      <c r="B101" s="303"/>
      <c r="C101" s="303"/>
      <c r="D101" s="303"/>
      <c r="E101" s="303"/>
      <c r="F101" s="303"/>
      <c r="G101" s="303"/>
      <c r="H101" s="303"/>
      <c r="I101" s="303"/>
      <c r="J101" s="303"/>
      <c r="K101" s="303"/>
      <c r="L101" s="303"/>
      <c r="M101" s="303"/>
      <c r="N101" s="303"/>
      <c r="O101" s="303"/>
    </row>
    <row r="102" spans="1:15">
      <c r="B102" s="303"/>
      <c r="C102" s="303"/>
      <c r="D102" s="303"/>
      <c r="E102" s="303"/>
      <c r="F102" s="303"/>
      <c r="G102" s="303"/>
      <c r="H102" s="303"/>
      <c r="I102" s="303"/>
      <c r="J102" s="303"/>
      <c r="K102" s="303"/>
      <c r="L102" s="303"/>
      <c r="M102" s="303"/>
      <c r="N102" s="303"/>
      <c r="O102" s="303"/>
    </row>
    <row r="103" spans="1:15">
      <c r="B103" s="303"/>
      <c r="C103" s="303"/>
      <c r="D103" s="303"/>
      <c r="E103" s="303"/>
      <c r="F103" s="303"/>
      <c r="G103" s="303"/>
      <c r="H103" s="303"/>
      <c r="I103" s="303"/>
      <c r="J103" s="303"/>
      <c r="K103" s="303"/>
      <c r="L103" s="303"/>
      <c r="M103" s="303"/>
      <c r="N103" s="303"/>
      <c r="O103" s="303"/>
    </row>
    <row r="104" spans="1:15" ht="16.5" thickBot="1">
      <c r="A104" s="151"/>
      <c r="B104" s="4" t="s">
        <v>752</v>
      </c>
      <c r="C104" s="5"/>
      <c r="D104" s="5"/>
      <c r="E104" s="5"/>
      <c r="F104" s="5"/>
      <c r="G104" s="5"/>
      <c r="H104" s="5"/>
      <c r="I104" s="5"/>
      <c r="J104" s="5"/>
      <c r="K104" s="5"/>
      <c r="L104" s="5"/>
      <c r="M104" s="5"/>
      <c r="N104" s="5"/>
      <c r="O104" s="5"/>
    </row>
    <row r="105" spans="1:15" ht="15.75" thickTop="1">
      <c r="A105" s="151"/>
      <c r="B105" s="7"/>
      <c r="C105" s="7"/>
      <c r="D105" s="7"/>
      <c r="E105" s="7"/>
      <c r="F105" s="7"/>
      <c r="G105" s="7"/>
      <c r="H105" s="7"/>
      <c r="I105" s="7"/>
      <c r="J105" s="7"/>
      <c r="K105" s="7"/>
      <c r="L105" s="7"/>
      <c r="M105" s="7"/>
      <c r="N105" s="7"/>
      <c r="O105" s="7"/>
    </row>
    <row r="106" spans="1:15" ht="15" customHeight="1">
      <c r="B106" s="303" t="s">
        <v>755</v>
      </c>
      <c r="C106" s="303"/>
      <c r="D106" s="303"/>
      <c r="E106" s="303"/>
      <c r="F106" s="303"/>
      <c r="G106" s="303"/>
      <c r="H106" s="303"/>
      <c r="I106" s="303"/>
      <c r="J106" s="303"/>
      <c r="K106" s="303"/>
      <c r="L106" s="303"/>
      <c r="M106" s="303"/>
      <c r="N106" s="303"/>
      <c r="O106" s="303"/>
    </row>
    <row r="107" spans="1:15">
      <c r="B107" s="303"/>
      <c r="C107" s="303"/>
      <c r="D107" s="303"/>
      <c r="E107" s="303"/>
      <c r="F107" s="303"/>
      <c r="G107" s="303"/>
      <c r="H107" s="303"/>
      <c r="I107" s="303"/>
      <c r="J107" s="303"/>
      <c r="K107" s="303"/>
      <c r="L107" s="303"/>
      <c r="M107" s="303"/>
      <c r="N107" s="303"/>
      <c r="O107" s="303"/>
    </row>
    <row r="108" spans="1:15">
      <c r="B108" s="303"/>
      <c r="C108" s="303"/>
      <c r="D108" s="303"/>
      <c r="E108" s="303"/>
      <c r="F108" s="303"/>
      <c r="G108" s="303"/>
      <c r="H108" s="303"/>
      <c r="I108" s="303"/>
      <c r="J108" s="303"/>
      <c r="K108" s="303"/>
      <c r="L108" s="303"/>
      <c r="M108" s="303"/>
      <c r="N108" s="303"/>
      <c r="O108" s="303"/>
    </row>
    <row r="109" spans="1:15">
      <c r="B109" s="303"/>
      <c r="C109" s="303"/>
      <c r="D109" s="303"/>
      <c r="E109" s="303"/>
      <c r="F109" s="303"/>
      <c r="G109" s="303"/>
      <c r="H109" s="303"/>
      <c r="I109" s="303"/>
      <c r="J109" s="303"/>
      <c r="K109" s="303"/>
      <c r="L109" s="303"/>
      <c r="M109" s="303"/>
      <c r="N109" s="303"/>
      <c r="O109" s="303"/>
    </row>
    <row r="110" spans="1:15">
      <c r="B110" s="303"/>
      <c r="C110" s="303"/>
      <c r="D110" s="303"/>
      <c r="E110" s="303"/>
      <c r="F110" s="303"/>
      <c r="G110" s="303"/>
      <c r="H110" s="303"/>
      <c r="I110" s="303"/>
      <c r="J110" s="303"/>
      <c r="K110" s="303"/>
      <c r="L110" s="303"/>
      <c r="M110" s="303"/>
      <c r="N110" s="303"/>
      <c r="O110" s="303"/>
    </row>
    <row r="111" spans="1:15">
      <c r="B111" s="303"/>
      <c r="C111" s="303"/>
      <c r="D111" s="303"/>
      <c r="E111" s="303"/>
      <c r="F111" s="303"/>
      <c r="G111" s="303"/>
      <c r="H111" s="303"/>
      <c r="I111" s="303"/>
      <c r="J111" s="303"/>
      <c r="K111" s="303"/>
      <c r="L111" s="303"/>
      <c r="M111" s="303"/>
      <c r="N111" s="303"/>
      <c r="O111" s="303"/>
    </row>
    <row r="112" spans="1:15">
      <c r="B112" s="303"/>
      <c r="C112" s="303"/>
      <c r="D112" s="303"/>
      <c r="E112" s="303"/>
      <c r="F112" s="303"/>
      <c r="G112" s="303"/>
      <c r="H112" s="303"/>
      <c r="I112" s="303"/>
      <c r="J112" s="303"/>
      <c r="K112" s="303"/>
      <c r="L112" s="303"/>
      <c r="M112" s="303"/>
      <c r="N112" s="303"/>
      <c r="O112" s="303"/>
    </row>
    <row r="113" spans="2:15">
      <c r="B113" s="303"/>
      <c r="C113" s="303"/>
      <c r="D113" s="303"/>
      <c r="E113" s="303"/>
      <c r="F113" s="303"/>
      <c r="G113" s="303"/>
      <c r="H113" s="303"/>
      <c r="I113" s="303"/>
      <c r="J113" s="303"/>
      <c r="K113" s="303"/>
      <c r="L113" s="303"/>
      <c r="M113" s="303"/>
      <c r="N113" s="303"/>
      <c r="O113" s="303"/>
    </row>
    <row r="114" spans="2:15">
      <c r="B114" s="303"/>
      <c r="C114" s="303"/>
      <c r="D114" s="303"/>
      <c r="E114" s="303"/>
      <c r="F114" s="303"/>
      <c r="G114" s="303"/>
      <c r="H114" s="303"/>
      <c r="I114" s="303"/>
      <c r="J114" s="303"/>
      <c r="K114" s="303"/>
      <c r="L114" s="303"/>
      <c r="M114" s="303"/>
      <c r="N114" s="303"/>
      <c r="O114" s="303"/>
    </row>
    <row r="115" spans="2:15">
      <c r="B115" s="303"/>
      <c r="C115" s="303"/>
      <c r="D115" s="303"/>
      <c r="E115" s="303"/>
      <c r="F115" s="303"/>
      <c r="G115" s="303"/>
      <c r="H115" s="303"/>
      <c r="I115" s="303"/>
      <c r="J115" s="303"/>
      <c r="K115" s="303"/>
      <c r="L115" s="303"/>
      <c r="M115" s="303"/>
      <c r="N115" s="303"/>
      <c r="O115" s="303"/>
    </row>
  </sheetData>
  <mergeCells count="8">
    <mergeCell ref="F2:O5"/>
    <mergeCell ref="B106:O115"/>
    <mergeCell ref="B91:O103"/>
    <mergeCell ref="B39:O46"/>
    <mergeCell ref="B49:O73"/>
    <mergeCell ref="B11:O15"/>
    <mergeCell ref="B77:O88"/>
    <mergeCell ref="B19:O3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5957A-1CBF-41BB-BAB2-8A121B81436D}">
  <sheetPr codeName="Sheet4">
    <tabColor rgb="FF92D050"/>
  </sheetPr>
  <dimension ref="C1:C661"/>
  <sheetViews>
    <sheetView showGridLines="0" topLeftCell="A16" workbookViewId="0">
      <selection activeCell="C1" sqref="C1"/>
    </sheetView>
  </sheetViews>
  <sheetFormatPr defaultRowHeight="15"/>
  <sheetData>
    <row r="1" spans="3:3">
      <c r="C1" s="124" t="s">
        <v>120</v>
      </c>
    </row>
    <row r="2" spans="3:3">
      <c r="C2" s="124" t="s">
        <v>121</v>
      </c>
    </row>
    <row r="3" spans="3:3">
      <c r="C3" s="124"/>
    </row>
    <row r="4" spans="3:3">
      <c r="C4" s="124" t="s">
        <v>122</v>
      </c>
    </row>
    <row r="5" spans="3:3">
      <c r="C5" s="124" t="s">
        <v>123</v>
      </c>
    </row>
    <row r="6" spans="3:3">
      <c r="C6" s="124" t="s">
        <v>124</v>
      </c>
    </row>
    <row r="7" spans="3:3">
      <c r="C7" s="124"/>
    </row>
    <row r="8" spans="3:3">
      <c r="C8" s="124" t="s">
        <v>125</v>
      </c>
    </row>
    <row r="9" spans="3:3">
      <c r="C9" s="124"/>
    </row>
    <row r="10" spans="3:3">
      <c r="C10" s="124" t="s">
        <v>126</v>
      </c>
    </row>
    <row r="11" spans="3:3">
      <c r="C11" s="124" t="s">
        <v>127</v>
      </c>
    </row>
    <row r="12" spans="3:3">
      <c r="C12" s="124" t="s">
        <v>128</v>
      </c>
    </row>
    <row r="13" spans="3:3">
      <c r="C13" s="124"/>
    </row>
    <row r="14" spans="3:3">
      <c r="C14" s="124" t="s">
        <v>129</v>
      </c>
    </row>
    <row r="15" spans="3:3">
      <c r="C15" s="124" t="s">
        <v>130</v>
      </c>
    </row>
    <row r="16" spans="3:3">
      <c r="C16" s="124" t="s">
        <v>131</v>
      </c>
    </row>
    <row r="17" spans="3:3">
      <c r="C17" s="124" t="s">
        <v>132</v>
      </c>
    </row>
    <row r="18" spans="3:3">
      <c r="C18" s="124" t="s">
        <v>133</v>
      </c>
    </row>
    <row r="19" spans="3:3">
      <c r="C19" s="124"/>
    </row>
    <row r="20" spans="3:3">
      <c r="C20" s="124" t="s">
        <v>134</v>
      </c>
    </row>
    <row r="21" spans="3:3">
      <c r="C21" s="124" t="s">
        <v>135</v>
      </c>
    </row>
    <row r="22" spans="3:3">
      <c r="C22" s="124" t="s">
        <v>136</v>
      </c>
    </row>
    <row r="23" spans="3:3">
      <c r="C23" s="124" t="s">
        <v>137</v>
      </c>
    </row>
    <row r="24" spans="3:3">
      <c r="C24" s="124" t="s">
        <v>138</v>
      </c>
    </row>
    <row r="25" spans="3:3">
      <c r="C25" s="124" t="s">
        <v>139</v>
      </c>
    </row>
    <row r="26" spans="3:3">
      <c r="C26" s="124"/>
    </row>
    <row r="27" spans="3:3">
      <c r="C27" s="124" t="s">
        <v>140</v>
      </c>
    </row>
    <row r="28" spans="3:3">
      <c r="C28" s="124" t="s">
        <v>141</v>
      </c>
    </row>
    <row r="29" spans="3:3">
      <c r="C29" s="124" t="s">
        <v>142</v>
      </c>
    </row>
    <row r="30" spans="3:3">
      <c r="C30" s="124" t="s">
        <v>143</v>
      </c>
    </row>
    <row r="31" spans="3:3">
      <c r="C31" s="124"/>
    </row>
    <row r="32" spans="3:3">
      <c r="C32" s="124" t="s">
        <v>144</v>
      </c>
    </row>
    <row r="33" spans="3:3">
      <c r="C33" s="124" t="s">
        <v>145</v>
      </c>
    </row>
    <row r="34" spans="3:3">
      <c r="C34" s="124" t="s">
        <v>146</v>
      </c>
    </row>
    <row r="35" spans="3:3">
      <c r="C35" s="124" t="s">
        <v>147</v>
      </c>
    </row>
    <row r="36" spans="3:3">
      <c r="C36" s="124" t="s">
        <v>148</v>
      </c>
    </row>
    <row r="37" spans="3:3">
      <c r="C37" s="124" t="s">
        <v>149</v>
      </c>
    </row>
    <row r="38" spans="3:3">
      <c r="C38" s="124" t="s">
        <v>150</v>
      </c>
    </row>
    <row r="39" spans="3:3">
      <c r="C39" s="124" t="s">
        <v>151</v>
      </c>
    </row>
    <row r="40" spans="3:3">
      <c r="C40" s="124" t="s">
        <v>152</v>
      </c>
    </row>
    <row r="41" spans="3:3">
      <c r="C41" s="124"/>
    </row>
    <row r="42" spans="3:3">
      <c r="C42" s="124" t="s">
        <v>153</v>
      </c>
    </row>
    <row r="43" spans="3:3">
      <c r="C43" s="124" t="s">
        <v>154</v>
      </c>
    </row>
    <row r="44" spans="3:3">
      <c r="C44" s="124" t="s">
        <v>155</v>
      </c>
    </row>
    <row r="45" spans="3:3">
      <c r="C45" s="124" t="s">
        <v>156</v>
      </c>
    </row>
    <row r="46" spans="3:3">
      <c r="C46" s="124" t="s">
        <v>157</v>
      </c>
    </row>
    <row r="47" spans="3:3">
      <c r="C47" s="124" t="s">
        <v>158</v>
      </c>
    </row>
    <row r="48" spans="3:3">
      <c r="C48" s="124" t="s">
        <v>159</v>
      </c>
    </row>
    <row r="49" spans="3:3">
      <c r="C49" s="124"/>
    </row>
    <row r="50" spans="3:3">
      <c r="C50" s="124" t="s">
        <v>160</v>
      </c>
    </row>
    <row r="51" spans="3:3">
      <c r="C51" s="124" t="s">
        <v>161</v>
      </c>
    </row>
    <row r="52" spans="3:3">
      <c r="C52" s="124" t="s">
        <v>162</v>
      </c>
    </row>
    <row r="53" spans="3:3">
      <c r="C53" s="124" t="s">
        <v>163</v>
      </c>
    </row>
    <row r="54" spans="3:3">
      <c r="C54" s="124" t="s">
        <v>164</v>
      </c>
    </row>
    <row r="55" spans="3:3">
      <c r="C55" s="124"/>
    </row>
    <row r="56" spans="3:3">
      <c r="C56" s="124" t="s">
        <v>165</v>
      </c>
    </row>
    <row r="57" spans="3:3">
      <c r="C57" s="124" t="s">
        <v>166</v>
      </c>
    </row>
    <row r="58" spans="3:3">
      <c r="C58" s="124"/>
    </row>
    <row r="59" spans="3:3">
      <c r="C59" s="124" t="s">
        <v>167</v>
      </c>
    </row>
    <row r="60" spans="3:3">
      <c r="C60" s="124"/>
    </row>
    <row r="61" spans="3:3">
      <c r="C61" s="124" t="s">
        <v>168</v>
      </c>
    </row>
    <row r="62" spans="3:3">
      <c r="C62" s="124"/>
    </row>
    <row r="63" spans="3:3">
      <c r="C63" s="124" t="s">
        <v>169</v>
      </c>
    </row>
    <row r="64" spans="3:3">
      <c r="C64" s="124"/>
    </row>
    <row r="65" spans="3:3">
      <c r="C65" s="124" t="s">
        <v>170</v>
      </c>
    </row>
    <row r="66" spans="3:3">
      <c r="C66" s="124" t="s">
        <v>171</v>
      </c>
    </row>
    <row r="67" spans="3:3">
      <c r="C67" s="124"/>
    </row>
    <row r="68" spans="3:3">
      <c r="C68" s="124" t="s">
        <v>172</v>
      </c>
    </row>
    <row r="69" spans="3:3">
      <c r="C69" s="124" t="s">
        <v>173</v>
      </c>
    </row>
    <row r="70" spans="3:3">
      <c r="C70" s="124" t="s">
        <v>174</v>
      </c>
    </row>
    <row r="71" spans="3:3">
      <c r="C71" s="124"/>
    </row>
    <row r="72" spans="3:3">
      <c r="C72" s="124" t="s">
        <v>175</v>
      </c>
    </row>
    <row r="73" spans="3:3">
      <c r="C73" s="124" t="s">
        <v>176</v>
      </c>
    </row>
    <row r="74" spans="3:3">
      <c r="C74" s="124" t="s">
        <v>177</v>
      </c>
    </row>
    <row r="75" spans="3:3">
      <c r="C75" s="124" t="s">
        <v>178</v>
      </c>
    </row>
    <row r="76" spans="3:3">
      <c r="C76" s="124"/>
    </row>
    <row r="77" spans="3:3">
      <c r="C77" s="124" t="s">
        <v>179</v>
      </c>
    </row>
    <row r="78" spans="3:3">
      <c r="C78" s="124" t="s">
        <v>180</v>
      </c>
    </row>
    <row r="79" spans="3:3">
      <c r="C79" s="124"/>
    </row>
    <row r="80" spans="3:3">
      <c r="C80" s="124" t="s">
        <v>181</v>
      </c>
    </row>
    <row r="81" spans="3:3">
      <c r="C81" s="124" t="s">
        <v>182</v>
      </c>
    </row>
    <row r="82" spans="3:3">
      <c r="C82" s="124" t="s">
        <v>183</v>
      </c>
    </row>
    <row r="83" spans="3:3">
      <c r="C83" s="124" t="s">
        <v>184</v>
      </c>
    </row>
    <row r="84" spans="3:3">
      <c r="C84" s="124" t="s">
        <v>185</v>
      </c>
    </row>
    <row r="85" spans="3:3">
      <c r="C85" s="124" t="s">
        <v>186</v>
      </c>
    </row>
    <row r="86" spans="3:3">
      <c r="C86" s="124"/>
    </row>
    <row r="87" spans="3:3">
      <c r="C87" s="124" t="s">
        <v>187</v>
      </c>
    </row>
    <row r="88" spans="3:3">
      <c r="C88" s="124" t="s">
        <v>188</v>
      </c>
    </row>
    <row r="89" spans="3:3">
      <c r="C89" s="124" t="s">
        <v>189</v>
      </c>
    </row>
    <row r="90" spans="3:3">
      <c r="C90" s="124"/>
    </row>
    <row r="91" spans="3:3">
      <c r="C91" s="124" t="s">
        <v>190</v>
      </c>
    </row>
    <row r="92" spans="3:3">
      <c r="C92" s="124" t="s">
        <v>191</v>
      </c>
    </row>
    <row r="93" spans="3:3">
      <c r="C93" s="124" t="s">
        <v>192</v>
      </c>
    </row>
    <row r="94" spans="3:3">
      <c r="C94" s="124" t="s">
        <v>193</v>
      </c>
    </row>
    <row r="95" spans="3:3">
      <c r="C95" s="124" t="s">
        <v>194</v>
      </c>
    </row>
    <row r="96" spans="3:3">
      <c r="C96" s="124" t="s">
        <v>195</v>
      </c>
    </row>
    <row r="97" spans="3:3">
      <c r="C97" s="124" t="s">
        <v>196</v>
      </c>
    </row>
    <row r="98" spans="3:3">
      <c r="C98" s="124" t="s">
        <v>197</v>
      </c>
    </row>
    <row r="99" spans="3:3">
      <c r="C99" s="124"/>
    </row>
    <row r="100" spans="3:3">
      <c r="C100" s="124" t="s">
        <v>198</v>
      </c>
    </row>
    <row r="101" spans="3:3">
      <c r="C101" s="124"/>
    </row>
    <row r="102" spans="3:3">
      <c r="C102" s="124" t="s">
        <v>199</v>
      </c>
    </row>
    <row r="103" spans="3:3">
      <c r="C103" s="124" t="s">
        <v>200</v>
      </c>
    </row>
    <row r="104" spans="3:3">
      <c r="C104" s="124" t="s">
        <v>201</v>
      </c>
    </row>
    <row r="105" spans="3:3">
      <c r="C105" s="124"/>
    </row>
    <row r="106" spans="3:3">
      <c r="C106" s="124" t="s">
        <v>202</v>
      </c>
    </row>
    <row r="107" spans="3:3">
      <c r="C107" s="124" t="s">
        <v>203</v>
      </c>
    </row>
    <row r="108" spans="3:3">
      <c r="C108" s="124" t="s">
        <v>204</v>
      </c>
    </row>
    <row r="109" spans="3:3">
      <c r="C109" s="124" t="s">
        <v>205</v>
      </c>
    </row>
    <row r="110" spans="3:3">
      <c r="C110" s="124"/>
    </row>
    <row r="111" spans="3:3">
      <c r="C111" s="124" t="s">
        <v>206</v>
      </c>
    </row>
    <row r="112" spans="3:3">
      <c r="C112" s="124" t="s">
        <v>207</v>
      </c>
    </row>
    <row r="113" spans="3:3">
      <c r="C113" s="124" t="s">
        <v>208</v>
      </c>
    </row>
    <row r="114" spans="3:3">
      <c r="C114" s="124" t="s">
        <v>209</v>
      </c>
    </row>
    <row r="115" spans="3:3">
      <c r="C115" s="124" t="s">
        <v>210</v>
      </c>
    </row>
    <row r="116" spans="3:3">
      <c r="C116" s="124" t="s">
        <v>211</v>
      </c>
    </row>
    <row r="117" spans="3:3">
      <c r="C117" s="124" t="s">
        <v>212</v>
      </c>
    </row>
    <row r="118" spans="3:3">
      <c r="C118" s="124" t="s">
        <v>213</v>
      </c>
    </row>
    <row r="119" spans="3:3">
      <c r="C119" s="124" t="s">
        <v>214</v>
      </c>
    </row>
    <row r="120" spans="3:3">
      <c r="C120" s="124" t="s">
        <v>215</v>
      </c>
    </row>
    <row r="121" spans="3:3">
      <c r="C121" s="124"/>
    </row>
    <row r="122" spans="3:3">
      <c r="C122" s="124" t="s">
        <v>216</v>
      </c>
    </row>
    <row r="123" spans="3:3">
      <c r="C123" s="124" t="s">
        <v>217</v>
      </c>
    </row>
    <row r="124" spans="3:3">
      <c r="C124" s="124" t="s">
        <v>218</v>
      </c>
    </row>
    <row r="125" spans="3:3">
      <c r="C125" s="124" t="s">
        <v>219</v>
      </c>
    </row>
    <row r="126" spans="3:3">
      <c r="C126" s="124" t="s">
        <v>220</v>
      </c>
    </row>
    <row r="127" spans="3:3">
      <c r="C127" s="124" t="s">
        <v>221</v>
      </c>
    </row>
    <row r="128" spans="3:3">
      <c r="C128" s="124" t="s">
        <v>222</v>
      </c>
    </row>
    <row r="129" spans="3:3">
      <c r="C129" s="124" t="s">
        <v>223</v>
      </c>
    </row>
    <row r="130" spans="3:3">
      <c r="C130" s="124" t="s">
        <v>224</v>
      </c>
    </row>
    <row r="131" spans="3:3">
      <c r="C131" s="124" t="s">
        <v>225</v>
      </c>
    </row>
    <row r="132" spans="3:3">
      <c r="C132" s="124" t="s">
        <v>226</v>
      </c>
    </row>
    <row r="133" spans="3:3">
      <c r="C133" s="124" t="s">
        <v>227</v>
      </c>
    </row>
    <row r="134" spans="3:3">
      <c r="C134" s="124"/>
    </row>
    <row r="135" spans="3:3">
      <c r="C135" s="124" t="s">
        <v>228</v>
      </c>
    </row>
    <row r="136" spans="3:3">
      <c r="C136" s="124" t="s">
        <v>229</v>
      </c>
    </row>
    <row r="137" spans="3:3">
      <c r="C137" s="124" t="s">
        <v>230</v>
      </c>
    </row>
    <row r="138" spans="3:3">
      <c r="C138" s="124"/>
    </row>
    <row r="139" spans="3:3">
      <c r="C139" s="124" t="s">
        <v>231</v>
      </c>
    </row>
    <row r="140" spans="3:3">
      <c r="C140" s="124" t="s">
        <v>232</v>
      </c>
    </row>
    <row r="141" spans="3:3">
      <c r="C141" s="124"/>
    </row>
    <row r="142" spans="3:3">
      <c r="C142" s="124" t="s">
        <v>233</v>
      </c>
    </row>
    <row r="143" spans="3:3">
      <c r="C143" s="124"/>
    </row>
    <row r="144" spans="3:3">
      <c r="C144" s="124" t="s">
        <v>234</v>
      </c>
    </row>
    <row r="145" spans="3:3">
      <c r="C145" s="124" t="s">
        <v>235</v>
      </c>
    </row>
    <row r="146" spans="3:3">
      <c r="C146" s="124" t="s">
        <v>236</v>
      </c>
    </row>
    <row r="147" spans="3:3">
      <c r="C147" s="124" t="s">
        <v>237</v>
      </c>
    </row>
    <row r="148" spans="3:3">
      <c r="C148" s="124" t="s">
        <v>238</v>
      </c>
    </row>
    <row r="149" spans="3:3">
      <c r="C149" s="124" t="s">
        <v>239</v>
      </c>
    </row>
    <row r="150" spans="3:3">
      <c r="C150" s="124" t="s">
        <v>240</v>
      </c>
    </row>
    <row r="151" spans="3:3">
      <c r="C151" s="124"/>
    </row>
    <row r="152" spans="3:3">
      <c r="C152" s="124" t="s">
        <v>241</v>
      </c>
    </row>
    <row r="153" spans="3:3">
      <c r="C153" s="124" t="s">
        <v>242</v>
      </c>
    </row>
    <row r="154" spans="3:3">
      <c r="C154" s="124" t="s">
        <v>243</v>
      </c>
    </row>
    <row r="155" spans="3:3">
      <c r="C155" s="124" t="s">
        <v>244</v>
      </c>
    </row>
    <row r="156" spans="3:3">
      <c r="C156" s="124" t="s">
        <v>245</v>
      </c>
    </row>
    <row r="157" spans="3:3">
      <c r="C157" s="124" t="s">
        <v>246</v>
      </c>
    </row>
    <row r="158" spans="3:3">
      <c r="C158" s="124" t="s">
        <v>247</v>
      </c>
    </row>
    <row r="159" spans="3:3">
      <c r="C159" s="124" t="s">
        <v>248</v>
      </c>
    </row>
    <row r="160" spans="3:3">
      <c r="C160" s="124" t="s">
        <v>249</v>
      </c>
    </row>
    <row r="161" spans="3:3">
      <c r="C161" s="124" t="s">
        <v>250</v>
      </c>
    </row>
    <row r="162" spans="3:3">
      <c r="C162" s="124"/>
    </row>
    <row r="163" spans="3:3">
      <c r="C163" s="124" t="s">
        <v>251</v>
      </c>
    </row>
    <row r="164" spans="3:3">
      <c r="C164" s="124" t="s">
        <v>252</v>
      </c>
    </row>
    <row r="165" spans="3:3">
      <c r="C165" s="124" t="s">
        <v>253</v>
      </c>
    </row>
    <row r="166" spans="3:3">
      <c r="C166" s="124"/>
    </row>
    <row r="167" spans="3:3">
      <c r="C167" s="124" t="s">
        <v>254</v>
      </c>
    </row>
    <row r="168" spans="3:3">
      <c r="C168" s="124"/>
    </row>
    <row r="169" spans="3:3">
      <c r="C169" s="124" t="s">
        <v>255</v>
      </c>
    </row>
    <row r="170" spans="3:3">
      <c r="C170" s="124" t="s">
        <v>256</v>
      </c>
    </row>
    <row r="171" spans="3:3">
      <c r="C171" s="124" t="s">
        <v>257</v>
      </c>
    </row>
    <row r="172" spans="3:3">
      <c r="C172" s="124" t="s">
        <v>258</v>
      </c>
    </row>
    <row r="173" spans="3:3">
      <c r="C173" s="124" t="s">
        <v>259</v>
      </c>
    </row>
    <row r="174" spans="3:3">
      <c r="C174" s="124"/>
    </row>
    <row r="175" spans="3:3">
      <c r="C175" s="124" t="s">
        <v>260</v>
      </c>
    </row>
    <row r="176" spans="3:3">
      <c r="C176" s="124" t="s">
        <v>261</v>
      </c>
    </row>
    <row r="177" spans="3:3">
      <c r="C177" s="124" t="s">
        <v>262</v>
      </c>
    </row>
    <row r="178" spans="3:3">
      <c r="C178" s="124" t="s">
        <v>263</v>
      </c>
    </row>
    <row r="179" spans="3:3">
      <c r="C179" s="124" t="s">
        <v>264</v>
      </c>
    </row>
    <row r="180" spans="3:3">
      <c r="C180" s="124" t="s">
        <v>265</v>
      </c>
    </row>
    <row r="181" spans="3:3">
      <c r="C181" s="124" t="s">
        <v>266</v>
      </c>
    </row>
    <row r="182" spans="3:3">
      <c r="C182" s="124"/>
    </row>
    <row r="183" spans="3:3">
      <c r="C183" s="124" t="s">
        <v>267</v>
      </c>
    </row>
    <row r="184" spans="3:3">
      <c r="C184" s="124"/>
    </row>
    <row r="185" spans="3:3">
      <c r="C185" s="124" t="s">
        <v>268</v>
      </c>
    </row>
    <row r="186" spans="3:3">
      <c r="C186" s="124" t="s">
        <v>269</v>
      </c>
    </row>
    <row r="187" spans="3:3">
      <c r="C187" s="124" t="s">
        <v>270</v>
      </c>
    </row>
    <row r="188" spans="3:3">
      <c r="C188" s="124" t="s">
        <v>271</v>
      </c>
    </row>
    <row r="189" spans="3:3">
      <c r="C189" s="124" t="s">
        <v>272</v>
      </c>
    </row>
    <row r="190" spans="3:3">
      <c r="C190" s="124" t="s">
        <v>273</v>
      </c>
    </row>
    <row r="191" spans="3:3">
      <c r="C191" s="124" t="s">
        <v>274</v>
      </c>
    </row>
    <row r="192" spans="3:3">
      <c r="C192" s="124"/>
    </row>
    <row r="193" spans="3:3">
      <c r="C193" s="124" t="s">
        <v>275</v>
      </c>
    </row>
    <row r="194" spans="3:3">
      <c r="C194" s="124" t="s">
        <v>276</v>
      </c>
    </row>
    <row r="195" spans="3:3">
      <c r="C195" s="124"/>
    </row>
    <row r="196" spans="3:3">
      <c r="C196" s="124" t="s">
        <v>277</v>
      </c>
    </row>
    <row r="197" spans="3:3">
      <c r="C197" s="124"/>
    </row>
    <row r="198" spans="3:3">
      <c r="C198" s="124" t="s">
        <v>278</v>
      </c>
    </row>
    <row r="199" spans="3:3">
      <c r="C199" s="124" t="s">
        <v>279</v>
      </c>
    </row>
    <row r="200" spans="3:3">
      <c r="C200" s="124" t="s">
        <v>280</v>
      </c>
    </row>
    <row r="201" spans="3:3">
      <c r="C201" s="124"/>
    </row>
    <row r="202" spans="3:3">
      <c r="C202" s="124" t="s">
        <v>281</v>
      </c>
    </row>
    <row r="203" spans="3:3">
      <c r="C203" s="124" t="s">
        <v>282</v>
      </c>
    </row>
    <row r="204" spans="3:3">
      <c r="C204" s="124"/>
    </row>
    <row r="205" spans="3:3">
      <c r="C205" s="124" t="s">
        <v>283</v>
      </c>
    </row>
    <row r="206" spans="3:3">
      <c r="C206" s="124" t="s">
        <v>284</v>
      </c>
    </row>
    <row r="207" spans="3:3">
      <c r="C207" s="124" t="s">
        <v>285</v>
      </c>
    </row>
    <row r="208" spans="3:3">
      <c r="C208" s="124" t="s">
        <v>286</v>
      </c>
    </row>
    <row r="209" spans="3:3">
      <c r="C209" s="124"/>
    </row>
    <row r="210" spans="3:3">
      <c r="C210" s="124" t="s">
        <v>287</v>
      </c>
    </row>
    <row r="211" spans="3:3">
      <c r="C211" s="124" t="s">
        <v>288</v>
      </c>
    </row>
    <row r="212" spans="3:3">
      <c r="C212" s="124" t="s">
        <v>289</v>
      </c>
    </row>
    <row r="213" spans="3:3">
      <c r="C213" s="124" t="s">
        <v>290</v>
      </c>
    </row>
    <row r="214" spans="3:3">
      <c r="C214" s="124" t="s">
        <v>291</v>
      </c>
    </row>
    <row r="215" spans="3:3">
      <c r="C215" s="124" t="s">
        <v>292</v>
      </c>
    </row>
    <row r="216" spans="3:3">
      <c r="C216" s="124" t="s">
        <v>293</v>
      </c>
    </row>
    <row r="217" spans="3:3">
      <c r="C217" s="124"/>
    </row>
    <row r="218" spans="3:3">
      <c r="C218" s="124" t="s">
        <v>294</v>
      </c>
    </row>
    <row r="219" spans="3:3">
      <c r="C219" s="124" t="s">
        <v>295</v>
      </c>
    </row>
    <row r="220" spans="3:3">
      <c r="C220" s="124" t="s">
        <v>296</v>
      </c>
    </row>
    <row r="221" spans="3:3">
      <c r="C221" s="124" t="s">
        <v>297</v>
      </c>
    </row>
    <row r="222" spans="3:3">
      <c r="C222" s="124"/>
    </row>
    <row r="223" spans="3:3">
      <c r="C223" s="124" t="s">
        <v>298</v>
      </c>
    </row>
    <row r="224" spans="3:3">
      <c r="C224" s="124" t="s">
        <v>299</v>
      </c>
    </row>
    <row r="225" spans="3:3">
      <c r="C225" s="124" t="s">
        <v>300</v>
      </c>
    </row>
    <row r="226" spans="3:3">
      <c r="C226" s="124" t="s">
        <v>301</v>
      </c>
    </row>
    <row r="227" spans="3:3">
      <c r="C227" s="124" t="s">
        <v>302</v>
      </c>
    </row>
    <row r="228" spans="3:3">
      <c r="C228" s="124" t="s">
        <v>303</v>
      </c>
    </row>
    <row r="229" spans="3:3">
      <c r="C229" s="124" t="s">
        <v>304</v>
      </c>
    </row>
    <row r="230" spans="3:3">
      <c r="C230" s="124" t="s">
        <v>305</v>
      </c>
    </row>
    <row r="231" spans="3:3">
      <c r="C231" s="124" t="s">
        <v>306</v>
      </c>
    </row>
    <row r="232" spans="3:3">
      <c r="C232" s="124"/>
    </row>
    <row r="233" spans="3:3">
      <c r="C233" s="124" t="s">
        <v>307</v>
      </c>
    </row>
    <row r="234" spans="3:3">
      <c r="C234" s="124"/>
    </row>
    <row r="235" spans="3:3">
      <c r="C235" s="124" t="s">
        <v>308</v>
      </c>
    </row>
    <row r="236" spans="3:3">
      <c r="C236" s="124" t="s">
        <v>309</v>
      </c>
    </row>
    <row r="237" spans="3:3">
      <c r="C237" s="124" t="s">
        <v>310</v>
      </c>
    </row>
    <row r="238" spans="3:3">
      <c r="C238" s="124" t="s">
        <v>311</v>
      </c>
    </row>
    <row r="239" spans="3:3">
      <c r="C239" s="124"/>
    </row>
    <row r="240" spans="3:3">
      <c r="C240" s="124" t="s">
        <v>312</v>
      </c>
    </row>
    <row r="241" spans="3:3">
      <c r="C241" s="124" t="s">
        <v>313</v>
      </c>
    </row>
    <row r="242" spans="3:3">
      <c r="C242" s="124" t="s">
        <v>314</v>
      </c>
    </row>
    <row r="243" spans="3:3">
      <c r="C243" s="124" t="s">
        <v>315</v>
      </c>
    </row>
    <row r="244" spans="3:3">
      <c r="C244" s="124"/>
    </row>
    <row r="245" spans="3:3">
      <c r="C245" s="124" t="s">
        <v>316</v>
      </c>
    </row>
    <row r="246" spans="3:3">
      <c r="C246" s="124" t="s">
        <v>317</v>
      </c>
    </row>
    <row r="247" spans="3:3">
      <c r="C247" s="124" t="s">
        <v>318</v>
      </c>
    </row>
    <row r="248" spans="3:3">
      <c r="C248" s="124" t="s">
        <v>319</v>
      </c>
    </row>
    <row r="249" spans="3:3">
      <c r="C249" s="124" t="s">
        <v>320</v>
      </c>
    </row>
    <row r="250" spans="3:3">
      <c r="C250" s="124" t="s">
        <v>321</v>
      </c>
    </row>
    <row r="251" spans="3:3">
      <c r="C251" s="124" t="s">
        <v>322</v>
      </c>
    </row>
    <row r="252" spans="3:3">
      <c r="C252" s="124" t="s">
        <v>323</v>
      </c>
    </row>
    <row r="253" spans="3:3">
      <c r="C253" s="124" t="s">
        <v>324</v>
      </c>
    </row>
    <row r="254" spans="3:3">
      <c r="C254" s="124" t="s">
        <v>325</v>
      </c>
    </row>
    <row r="255" spans="3:3">
      <c r="C255" s="124" t="s">
        <v>326</v>
      </c>
    </row>
    <row r="256" spans="3:3">
      <c r="C256" s="124"/>
    </row>
    <row r="257" spans="3:3">
      <c r="C257" s="124" t="s">
        <v>327</v>
      </c>
    </row>
    <row r="258" spans="3:3">
      <c r="C258" s="124" t="s">
        <v>328</v>
      </c>
    </row>
    <row r="259" spans="3:3">
      <c r="C259" s="124" t="s">
        <v>329</v>
      </c>
    </row>
    <row r="260" spans="3:3">
      <c r="C260" s="124" t="s">
        <v>330</v>
      </c>
    </row>
    <row r="261" spans="3:3">
      <c r="C261" s="124" t="s">
        <v>331</v>
      </c>
    </row>
    <row r="262" spans="3:3">
      <c r="C262" s="124"/>
    </row>
    <row r="263" spans="3:3">
      <c r="C263" s="124" t="s">
        <v>332</v>
      </c>
    </row>
    <row r="264" spans="3:3">
      <c r="C264" s="124" t="s">
        <v>333</v>
      </c>
    </row>
    <row r="265" spans="3:3">
      <c r="C265" s="124" t="s">
        <v>334</v>
      </c>
    </row>
    <row r="266" spans="3:3">
      <c r="C266" s="124" t="s">
        <v>335</v>
      </c>
    </row>
    <row r="267" spans="3:3">
      <c r="C267" s="124" t="s">
        <v>336</v>
      </c>
    </row>
    <row r="268" spans="3:3">
      <c r="C268" s="124" t="s">
        <v>337</v>
      </c>
    </row>
    <row r="269" spans="3:3">
      <c r="C269" s="124" t="s">
        <v>338</v>
      </c>
    </row>
    <row r="270" spans="3:3">
      <c r="C270" s="124" t="s">
        <v>339</v>
      </c>
    </row>
    <row r="271" spans="3:3">
      <c r="C271" s="124" t="s">
        <v>340</v>
      </c>
    </row>
    <row r="272" spans="3:3">
      <c r="C272" s="124" t="s">
        <v>341</v>
      </c>
    </row>
    <row r="273" spans="3:3">
      <c r="C273" s="124" t="s">
        <v>342</v>
      </c>
    </row>
    <row r="274" spans="3:3">
      <c r="C274" s="124" t="s">
        <v>343</v>
      </c>
    </row>
    <row r="275" spans="3:3">
      <c r="C275" s="124"/>
    </row>
    <row r="276" spans="3:3">
      <c r="C276" s="124" t="s">
        <v>344</v>
      </c>
    </row>
    <row r="277" spans="3:3">
      <c r="C277" s="124" t="s">
        <v>345</v>
      </c>
    </row>
    <row r="278" spans="3:3">
      <c r="C278" s="124" t="s">
        <v>346</v>
      </c>
    </row>
    <row r="279" spans="3:3">
      <c r="C279" s="124" t="s">
        <v>347</v>
      </c>
    </row>
    <row r="280" spans="3:3">
      <c r="C280" s="124"/>
    </row>
    <row r="281" spans="3:3">
      <c r="C281" s="124" t="s">
        <v>348</v>
      </c>
    </row>
    <row r="282" spans="3:3">
      <c r="C282" s="124" t="s">
        <v>349</v>
      </c>
    </row>
    <row r="283" spans="3:3">
      <c r="C283" s="124" t="s">
        <v>350</v>
      </c>
    </row>
    <row r="284" spans="3:3">
      <c r="C284" s="124"/>
    </row>
    <row r="285" spans="3:3">
      <c r="C285" s="124" t="s">
        <v>351</v>
      </c>
    </row>
    <row r="286" spans="3:3">
      <c r="C286" s="124" t="s">
        <v>352</v>
      </c>
    </row>
    <row r="287" spans="3:3">
      <c r="C287" s="124" t="s">
        <v>353</v>
      </c>
    </row>
    <row r="288" spans="3:3">
      <c r="C288" s="124" t="s">
        <v>354</v>
      </c>
    </row>
    <row r="289" spans="3:3">
      <c r="C289" s="124" t="s">
        <v>355</v>
      </c>
    </row>
    <row r="290" spans="3:3">
      <c r="C290" s="124" t="s">
        <v>356</v>
      </c>
    </row>
    <row r="291" spans="3:3">
      <c r="C291" s="124" t="s">
        <v>357</v>
      </c>
    </row>
    <row r="292" spans="3:3">
      <c r="C292" s="124" t="s">
        <v>358</v>
      </c>
    </row>
    <row r="293" spans="3:3">
      <c r="C293" s="124" t="s">
        <v>359</v>
      </c>
    </row>
    <row r="294" spans="3:3">
      <c r="C294" s="124" t="s">
        <v>360</v>
      </c>
    </row>
    <row r="295" spans="3:3">
      <c r="C295" s="124" t="s">
        <v>361</v>
      </c>
    </row>
    <row r="296" spans="3:3">
      <c r="C296" s="124" t="s">
        <v>362</v>
      </c>
    </row>
    <row r="297" spans="3:3">
      <c r="C297" s="124"/>
    </row>
    <row r="298" spans="3:3">
      <c r="C298" s="124" t="s">
        <v>363</v>
      </c>
    </row>
    <row r="299" spans="3:3">
      <c r="C299" s="124" t="s">
        <v>364</v>
      </c>
    </row>
    <row r="300" spans="3:3">
      <c r="C300" s="124" t="s">
        <v>365</v>
      </c>
    </row>
    <row r="301" spans="3:3">
      <c r="C301" s="124" t="s">
        <v>366</v>
      </c>
    </row>
    <row r="302" spans="3:3">
      <c r="C302" s="124" t="s">
        <v>367</v>
      </c>
    </row>
    <row r="303" spans="3:3">
      <c r="C303" s="124" t="s">
        <v>368</v>
      </c>
    </row>
    <row r="304" spans="3:3">
      <c r="C304" s="124" t="s">
        <v>369</v>
      </c>
    </row>
    <row r="305" spans="3:3">
      <c r="C305" s="124"/>
    </row>
    <row r="306" spans="3:3">
      <c r="C306" s="124" t="s">
        <v>370</v>
      </c>
    </row>
    <row r="307" spans="3:3">
      <c r="C307" s="124" t="s">
        <v>371</v>
      </c>
    </row>
    <row r="308" spans="3:3">
      <c r="C308" s="124" t="s">
        <v>372</v>
      </c>
    </row>
    <row r="309" spans="3:3">
      <c r="C309" s="124" t="s">
        <v>373</v>
      </c>
    </row>
    <row r="310" spans="3:3">
      <c r="C310" s="124" t="s">
        <v>374</v>
      </c>
    </row>
    <row r="311" spans="3:3">
      <c r="C311" s="124" t="s">
        <v>375</v>
      </c>
    </row>
    <row r="312" spans="3:3">
      <c r="C312" s="124" t="s">
        <v>376</v>
      </c>
    </row>
    <row r="313" spans="3:3">
      <c r="C313" s="124" t="s">
        <v>377</v>
      </c>
    </row>
    <row r="314" spans="3:3">
      <c r="C314" s="124" t="s">
        <v>378</v>
      </c>
    </row>
    <row r="315" spans="3:3">
      <c r="C315" s="124" t="s">
        <v>379</v>
      </c>
    </row>
    <row r="316" spans="3:3">
      <c r="C316" s="124"/>
    </row>
    <row r="317" spans="3:3">
      <c r="C317" s="124" t="s">
        <v>380</v>
      </c>
    </row>
    <row r="318" spans="3:3">
      <c r="C318" s="124" t="s">
        <v>381</v>
      </c>
    </row>
    <row r="319" spans="3:3">
      <c r="C319" s="124" t="s">
        <v>382</v>
      </c>
    </row>
    <row r="320" spans="3:3">
      <c r="C320" s="124" t="s">
        <v>383</v>
      </c>
    </row>
    <row r="321" spans="3:3">
      <c r="C321" s="124" t="s">
        <v>384</v>
      </c>
    </row>
    <row r="322" spans="3:3">
      <c r="C322" s="124" t="s">
        <v>385</v>
      </c>
    </row>
    <row r="323" spans="3:3">
      <c r="C323" s="124" t="s">
        <v>386</v>
      </c>
    </row>
    <row r="324" spans="3:3">
      <c r="C324" s="124"/>
    </row>
    <row r="325" spans="3:3">
      <c r="C325" s="124" t="s">
        <v>387</v>
      </c>
    </row>
    <row r="326" spans="3:3">
      <c r="C326" s="124" t="s">
        <v>388</v>
      </c>
    </row>
    <row r="327" spans="3:3">
      <c r="C327" s="124" t="s">
        <v>389</v>
      </c>
    </row>
    <row r="328" spans="3:3">
      <c r="C328" s="124" t="s">
        <v>390</v>
      </c>
    </row>
    <row r="329" spans="3:3">
      <c r="C329" s="124" t="s">
        <v>391</v>
      </c>
    </row>
    <row r="330" spans="3:3">
      <c r="C330" s="124"/>
    </row>
    <row r="331" spans="3:3">
      <c r="C331" s="124" t="s">
        <v>392</v>
      </c>
    </row>
    <row r="332" spans="3:3">
      <c r="C332" s="124"/>
    </row>
    <row r="333" spans="3:3">
      <c r="C333" s="124" t="s">
        <v>393</v>
      </c>
    </row>
    <row r="334" spans="3:3">
      <c r="C334" s="124" t="s">
        <v>394</v>
      </c>
    </row>
    <row r="335" spans="3:3">
      <c r="C335" s="124" t="s">
        <v>395</v>
      </c>
    </row>
    <row r="336" spans="3:3">
      <c r="C336" s="124" t="s">
        <v>396</v>
      </c>
    </row>
    <row r="337" spans="3:3">
      <c r="C337" s="124" t="s">
        <v>397</v>
      </c>
    </row>
    <row r="338" spans="3:3">
      <c r="C338" s="124" t="s">
        <v>398</v>
      </c>
    </row>
    <row r="339" spans="3:3">
      <c r="C339" s="124" t="s">
        <v>399</v>
      </c>
    </row>
    <row r="340" spans="3:3">
      <c r="C340" s="124" t="s">
        <v>400</v>
      </c>
    </row>
    <row r="341" spans="3:3">
      <c r="C341" s="124"/>
    </row>
    <row r="342" spans="3:3">
      <c r="C342" s="124" t="s">
        <v>401</v>
      </c>
    </row>
    <row r="343" spans="3:3">
      <c r="C343" s="124" t="s">
        <v>402</v>
      </c>
    </row>
    <row r="344" spans="3:3">
      <c r="C344" s="124" t="s">
        <v>403</v>
      </c>
    </row>
    <row r="345" spans="3:3">
      <c r="C345" s="124" t="s">
        <v>404</v>
      </c>
    </row>
    <row r="346" spans="3:3">
      <c r="C346" s="124" t="s">
        <v>405</v>
      </c>
    </row>
    <row r="347" spans="3:3">
      <c r="C347" s="124" t="s">
        <v>406</v>
      </c>
    </row>
    <row r="348" spans="3:3">
      <c r="C348" s="124"/>
    </row>
    <row r="349" spans="3:3">
      <c r="C349" s="124" t="s">
        <v>407</v>
      </c>
    </row>
    <row r="350" spans="3:3">
      <c r="C350" s="124" t="s">
        <v>408</v>
      </c>
    </row>
    <row r="351" spans="3:3">
      <c r="C351" s="124" t="s">
        <v>409</v>
      </c>
    </row>
    <row r="352" spans="3:3">
      <c r="C352" s="124"/>
    </row>
    <row r="353" spans="3:3">
      <c r="C353" s="124" t="s">
        <v>410</v>
      </c>
    </row>
    <row r="354" spans="3:3">
      <c r="C354" s="124" t="s">
        <v>411</v>
      </c>
    </row>
    <row r="355" spans="3:3">
      <c r="C355" s="124"/>
    </row>
    <row r="356" spans="3:3">
      <c r="C356" s="124" t="s">
        <v>412</v>
      </c>
    </row>
    <row r="357" spans="3:3">
      <c r="C357" s="124" t="s">
        <v>413</v>
      </c>
    </row>
    <row r="358" spans="3:3">
      <c r="C358" s="124" t="s">
        <v>414</v>
      </c>
    </row>
    <row r="359" spans="3:3">
      <c r="C359" s="124"/>
    </row>
    <row r="360" spans="3:3">
      <c r="C360" s="124" t="s">
        <v>415</v>
      </c>
    </row>
    <row r="361" spans="3:3">
      <c r="C361" s="124" t="s">
        <v>416</v>
      </c>
    </row>
    <row r="362" spans="3:3">
      <c r="C362" s="124" t="s">
        <v>417</v>
      </c>
    </row>
    <row r="363" spans="3:3">
      <c r="C363" s="124"/>
    </row>
    <row r="364" spans="3:3">
      <c r="C364" s="124" t="s">
        <v>418</v>
      </c>
    </row>
    <row r="365" spans="3:3">
      <c r="C365" s="124" t="s">
        <v>419</v>
      </c>
    </row>
    <row r="366" spans="3:3">
      <c r="C366" s="124"/>
    </row>
    <row r="367" spans="3:3">
      <c r="C367" s="124" t="s">
        <v>420</v>
      </c>
    </row>
    <row r="368" spans="3:3">
      <c r="C368" s="124" t="s">
        <v>421</v>
      </c>
    </row>
    <row r="369" spans="3:3">
      <c r="C369" s="124"/>
    </row>
    <row r="370" spans="3:3">
      <c r="C370" s="124" t="s">
        <v>422</v>
      </c>
    </row>
    <row r="371" spans="3:3">
      <c r="C371" s="124" t="s">
        <v>423</v>
      </c>
    </row>
    <row r="372" spans="3:3">
      <c r="C372" s="124" t="s">
        <v>424</v>
      </c>
    </row>
    <row r="373" spans="3:3">
      <c r="C373" s="124" t="s">
        <v>425</v>
      </c>
    </row>
    <row r="374" spans="3:3">
      <c r="C374" s="124" t="s">
        <v>426</v>
      </c>
    </row>
    <row r="375" spans="3:3">
      <c r="C375" s="124"/>
    </row>
    <row r="376" spans="3:3">
      <c r="C376" s="124" t="s">
        <v>427</v>
      </c>
    </row>
    <row r="377" spans="3:3">
      <c r="C377" s="124" t="s">
        <v>428</v>
      </c>
    </row>
    <row r="378" spans="3:3">
      <c r="C378" s="124" t="s">
        <v>429</v>
      </c>
    </row>
    <row r="379" spans="3:3">
      <c r="C379" s="124" t="s">
        <v>430</v>
      </c>
    </row>
    <row r="380" spans="3:3">
      <c r="C380" s="124" t="s">
        <v>431</v>
      </c>
    </row>
    <row r="381" spans="3:3">
      <c r="C381" s="124" t="s">
        <v>432</v>
      </c>
    </row>
    <row r="382" spans="3:3">
      <c r="C382" s="124" t="s">
        <v>433</v>
      </c>
    </row>
    <row r="383" spans="3:3">
      <c r="C383" s="124" t="s">
        <v>434</v>
      </c>
    </row>
    <row r="384" spans="3:3">
      <c r="C384" s="124" t="s">
        <v>435</v>
      </c>
    </row>
    <row r="385" spans="3:3">
      <c r="C385" s="124"/>
    </row>
    <row r="386" spans="3:3">
      <c r="C386" s="124" t="s">
        <v>436</v>
      </c>
    </row>
    <row r="387" spans="3:3">
      <c r="C387" s="124" t="s">
        <v>437</v>
      </c>
    </row>
    <row r="388" spans="3:3">
      <c r="C388" s="124" t="s">
        <v>438</v>
      </c>
    </row>
    <row r="389" spans="3:3">
      <c r="C389" s="124" t="s">
        <v>439</v>
      </c>
    </row>
    <row r="390" spans="3:3">
      <c r="C390" s="124"/>
    </row>
    <row r="391" spans="3:3">
      <c r="C391" s="124" t="s">
        <v>440</v>
      </c>
    </row>
    <row r="392" spans="3:3">
      <c r="C392" s="124" t="s">
        <v>441</v>
      </c>
    </row>
    <row r="393" spans="3:3">
      <c r="C393" s="124" t="s">
        <v>442</v>
      </c>
    </row>
    <row r="394" spans="3:3">
      <c r="C394" s="124"/>
    </row>
    <row r="395" spans="3:3">
      <c r="C395" s="124" t="s">
        <v>443</v>
      </c>
    </row>
    <row r="396" spans="3:3">
      <c r="C396" s="124"/>
    </row>
    <row r="397" spans="3:3">
      <c r="C397" s="124" t="s">
        <v>444</v>
      </c>
    </row>
    <row r="398" spans="3:3">
      <c r="C398" s="124" t="s">
        <v>445</v>
      </c>
    </row>
    <row r="399" spans="3:3">
      <c r="C399" s="124" t="s">
        <v>446</v>
      </c>
    </row>
    <row r="400" spans="3:3">
      <c r="C400" s="124" t="s">
        <v>447</v>
      </c>
    </row>
    <row r="401" spans="3:3">
      <c r="C401" s="124" t="s">
        <v>448</v>
      </c>
    </row>
    <row r="402" spans="3:3">
      <c r="C402" s="124"/>
    </row>
    <row r="403" spans="3:3">
      <c r="C403" s="124" t="s">
        <v>449</v>
      </c>
    </row>
    <row r="404" spans="3:3">
      <c r="C404" s="124" t="s">
        <v>450</v>
      </c>
    </row>
    <row r="405" spans="3:3">
      <c r="C405" s="124" t="s">
        <v>451</v>
      </c>
    </row>
    <row r="406" spans="3:3">
      <c r="C406" s="124" t="s">
        <v>452</v>
      </c>
    </row>
    <row r="407" spans="3:3">
      <c r="C407" s="124" t="s">
        <v>453</v>
      </c>
    </row>
    <row r="408" spans="3:3">
      <c r="C408" s="124" t="s">
        <v>454</v>
      </c>
    </row>
    <row r="409" spans="3:3">
      <c r="C409" s="124"/>
    </row>
    <row r="410" spans="3:3">
      <c r="C410" s="124" t="s">
        <v>455</v>
      </c>
    </row>
    <row r="411" spans="3:3">
      <c r="C411" s="124" t="s">
        <v>456</v>
      </c>
    </row>
    <row r="412" spans="3:3">
      <c r="C412" s="124" t="s">
        <v>457</v>
      </c>
    </row>
    <row r="413" spans="3:3">
      <c r="C413" s="124" t="s">
        <v>458</v>
      </c>
    </row>
    <row r="414" spans="3:3">
      <c r="C414" s="124" t="s">
        <v>459</v>
      </c>
    </row>
    <row r="415" spans="3:3">
      <c r="C415" s="124" t="s">
        <v>460</v>
      </c>
    </row>
    <row r="416" spans="3:3">
      <c r="C416" s="124"/>
    </row>
    <row r="417" spans="3:3">
      <c r="C417" s="124" t="s">
        <v>461</v>
      </c>
    </row>
    <row r="418" spans="3:3">
      <c r="C418" s="124" t="s">
        <v>462</v>
      </c>
    </row>
    <row r="419" spans="3:3">
      <c r="C419" s="124" t="s">
        <v>463</v>
      </c>
    </row>
    <row r="420" spans="3:3">
      <c r="C420" s="124" t="s">
        <v>464</v>
      </c>
    </row>
    <row r="421" spans="3:3">
      <c r="C421" s="124" t="s">
        <v>465</v>
      </c>
    </row>
    <row r="422" spans="3:3">
      <c r="C422" s="124"/>
    </row>
    <row r="423" spans="3:3">
      <c r="C423" s="124" t="s">
        <v>466</v>
      </c>
    </row>
    <row r="424" spans="3:3">
      <c r="C424" s="124"/>
    </row>
    <row r="425" spans="3:3">
      <c r="C425" s="124" t="s">
        <v>467</v>
      </c>
    </row>
    <row r="426" spans="3:3">
      <c r="C426" s="124" t="s">
        <v>468</v>
      </c>
    </row>
    <row r="427" spans="3:3">
      <c r="C427" s="124" t="s">
        <v>469</v>
      </c>
    </row>
    <row r="428" spans="3:3">
      <c r="C428" s="124" t="s">
        <v>470</v>
      </c>
    </row>
    <row r="429" spans="3:3">
      <c r="C429" s="124" t="s">
        <v>471</v>
      </c>
    </row>
    <row r="430" spans="3:3">
      <c r="C430" s="124" t="s">
        <v>472</v>
      </c>
    </row>
    <row r="431" spans="3:3">
      <c r="C431" s="124" t="s">
        <v>473</v>
      </c>
    </row>
    <row r="432" spans="3:3">
      <c r="C432" s="124" t="s">
        <v>474</v>
      </c>
    </row>
    <row r="433" spans="3:3">
      <c r="C433" s="124"/>
    </row>
    <row r="434" spans="3:3">
      <c r="C434" s="124" t="s">
        <v>475</v>
      </c>
    </row>
    <row r="435" spans="3:3">
      <c r="C435" s="124"/>
    </row>
    <row r="436" spans="3:3">
      <c r="C436" s="124" t="s">
        <v>476</v>
      </c>
    </row>
    <row r="437" spans="3:3">
      <c r="C437" s="124" t="s">
        <v>477</v>
      </c>
    </row>
    <row r="438" spans="3:3">
      <c r="C438" s="124" t="s">
        <v>478</v>
      </c>
    </row>
    <row r="439" spans="3:3">
      <c r="C439" s="124" t="s">
        <v>479</v>
      </c>
    </row>
    <row r="440" spans="3:3">
      <c r="C440" s="124"/>
    </row>
    <row r="441" spans="3:3">
      <c r="C441" s="124" t="s">
        <v>480</v>
      </c>
    </row>
    <row r="442" spans="3:3">
      <c r="C442" s="124" t="s">
        <v>481</v>
      </c>
    </row>
    <row r="443" spans="3:3">
      <c r="C443" s="124" t="s">
        <v>482</v>
      </c>
    </row>
    <row r="444" spans="3:3">
      <c r="C444" s="124" t="s">
        <v>483</v>
      </c>
    </row>
    <row r="445" spans="3:3">
      <c r="C445" s="124" t="s">
        <v>484</v>
      </c>
    </row>
    <row r="446" spans="3:3">
      <c r="C446" s="124" t="s">
        <v>485</v>
      </c>
    </row>
    <row r="447" spans="3:3">
      <c r="C447" s="124" t="s">
        <v>486</v>
      </c>
    </row>
    <row r="448" spans="3:3">
      <c r="C448" s="124" t="s">
        <v>487</v>
      </c>
    </row>
    <row r="449" spans="3:3">
      <c r="C449" s="124" t="s">
        <v>488</v>
      </c>
    </row>
    <row r="450" spans="3:3">
      <c r="C450" s="124"/>
    </row>
    <row r="451" spans="3:3">
      <c r="C451" s="124" t="s">
        <v>489</v>
      </c>
    </row>
    <row r="452" spans="3:3">
      <c r="C452" s="124" t="s">
        <v>490</v>
      </c>
    </row>
    <row r="453" spans="3:3">
      <c r="C453" s="124" t="s">
        <v>491</v>
      </c>
    </row>
    <row r="454" spans="3:3">
      <c r="C454" s="124" t="s">
        <v>492</v>
      </c>
    </row>
    <row r="455" spans="3:3">
      <c r="C455" s="124" t="s">
        <v>493</v>
      </c>
    </row>
    <row r="456" spans="3:3">
      <c r="C456" s="124" t="s">
        <v>494</v>
      </c>
    </row>
    <row r="457" spans="3:3">
      <c r="C457" s="124" t="s">
        <v>495</v>
      </c>
    </row>
    <row r="458" spans="3:3">
      <c r="C458" s="124"/>
    </row>
    <row r="459" spans="3:3">
      <c r="C459" s="124" t="s">
        <v>496</v>
      </c>
    </row>
    <row r="460" spans="3:3">
      <c r="C460" s="124"/>
    </row>
    <row r="461" spans="3:3">
      <c r="C461" s="124" t="s">
        <v>497</v>
      </c>
    </row>
    <row r="462" spans="3:3">
      <c r="C462" s="124" t="s">
        <v>498</v>
      </c>
    </row>
    <row r="463" spans="3:3">
      <c r="C463" s="124" t="s">
        <v>499</v>
      </c>
    </row>
    <row r="464" spans="3:3">
      <c r="C464" s="124"/>
    </row>
    <row r="465" spans="3:3">
      <c r="C465" s="124" t="s">
        <v>500</v>
      </c>
    </row>
    <row r="466" spans="3:3">
      <c r="C466" s="124" t="s">
        <v>501</v>
      </c>
    </row>
    <row r="467" spans="3:3">
      <c r="C467" s="124" t="s">
        <v>502</v>
      </c>
    </row>
    <row r="468" spans="3:3">
      <c r="C468" s="124" t="s">
        <v>503</v>
      </c>
    </row>
    <row r="469" spans="3:3">
      <c r="C469" s="124" t="s">
        <v>504</v>
      </c>
    </row>
    <row r="470" spans="3:3">
      <c r="C470" s="124" t="s">
        <v>505</v>
      </c>
    </row>
    <row r="471" spans="3:3">
      <c r="C471" s="124" t="s">
        <v>506</v>
      </c>
    </row>
    <row r="472" spans="3:3">
      <c r="C472" s="124" t="s">
        <v>507</v>
      </c>
    </row>
    <row r="473" spans="3:3">
      <c r="C473" s="124" t="s">
        <v>508</v>
      </c>
    </row>
    <row r="474" spans="3:3">
      <c r="C474" s="124"/>
    </row>
    <row r="475" spans="3:3">
      <c r="C475" s="124" t="s">
        <v>509</v>
      </c>
    </row>
    <row r="476" spans="3:3">
      <c r="C476" s="124" t="s">
        <v>510</v>
      </c>
    </row>
    <row r="477" spans="3:3">
      <c r="C477" s="124" t="s">
        <v>511</v>
      </c>
    </row>
    <row r="478" spans="3:3">
      <c r="C478" s="124" t="s">
        <v>512</v>
      </c>
    </row>
    <row r="479" spans="3:3">
      <c r="C479" s="124"/>
    </row>
    <row r="480" spans="3:3">
      <c r="C480" s="124" t="s">
        <v>513</v>
      </c>
    </row>
    <row r="481" spans="3:3">
      <c r="C481" s="124" t="s">
        <v>514</v>
      </c>
    </row>
    <row r="482" spans="3:3">
      <c r="C482" s="124" t="s">
        <v>515</v>
      </c>
    </row>
    <row r="483" spans="3:3">
      <c r="C483" s="124" t="s">
        <v>516</v>
      </c>
    </row>
    <row r="484" spans="3:3">
      <c r="C484" s="124" t="s">
        <v>517</v>
      </c>
    </row>
    <row r="485" spans="3:3">
      <c r="C485" s="124" t="s">
        <v>518</v>
      </c>
    </row>
    <row r="486" spans="3:3">
      <c r="C486" s="124"/>
    </row>
    <row r="487" spans="3:3">
      <c r="C487" s="124" t="s">
        <v>519</v>
      </c>
    </row>
    <row r="488" spans="3:3">
      <c r="C488" s="124" t="s">
        <v>520</v>
      </c>
    </row>
    <row r="489" spans="3:3">
      <c r="C489" s="124" t="s">
        <v>521</v>
      </c>
    </row>
    <row r="490" spans="3:3">
      <c r="C490" s="124" t="s">
        <v>522</v>
      </c>
    </row>
    <row r="491" spans="3:3">
      <c r="C491" s="124" t="s">
        <v>523</v>
      </c>
    </row>
    <row r="492" spans="3:3">
      <c r="C492" s="124" t="s">
        <v>524</v>
      </c>
    </row>
    <row r="493" spans="3:3">
      <c r="C493" s="124" t="s">
        <v>525</v>
      </c>
    </row>
    <row r="494" spans="3:3">
      <c r="C494" s="124" t="s">
        <v>526</v>
      </c>
    </row>
    <row r="495" spans="3:3">
      <c r="C495" s="124" t="s">
        <v>527</v>
      </c>
    </row>
    <row r="496" spans="3:3">
      <c r="C496" s="124" t="s">
        <v>528</v>
      </c>
    </row>
    <row r="497" spans="3:3">
      <c r="C497" s="124" t="s">
        <v>529</v>
      </c>
    </row>
    <row r="498" spans="3:3">
      <c r="C498" s="124" t="s">
        <v>530</v>
      </c>
    </row>
    <row r="499" spans="3:3">
      <c r="C499" s="124" t="s">
        <v>531</v>
      </c>
    </row>
    <row r="500" spans="3:3">
      <c r="C500" s="124"/>
    </row>
    <row r="501" spans="3:3">
      <c r="C501" s="124" t="s">
        <v>532</v>
      </c>
    </row>
    <row r="502" spans="3:3">
      <c r="C502" s="124" t="s">
        <v>533</v>
      </c>
    </row>
    <row r="503" spans="3:3">
      <c r="C503" s="124" t="s">
        <v>534</v>
      </c>
    </row>
    <row r="504" spans="3:3">
      <c r="C504" s="124" t="s">
        <v>535</v>
      </c>
    </row>
    <row r="505" spans="3:3">
      <c r="C505" s="124" t="s">
        <v>536</v>
      </c>
    </row>
    <row r="506" spans="3:3">
      <c r="C506" s="124" t="s">
        <v>537</v>
      </c>
    </row>
    <row r="507" spans="3:3">
      <c r="C507" s="124" t="s">
        <v>538</v>
      </c>
    </row>
    <row r="508" spans="3:3">
      <c r="C508" s="124"/>
    </row>
    <row r="509" spans="3:3">
      <c r="C509" s="124" t="s">
        <v>539</v>
      </c>
    </row>
    <row r="510" spans="3:3">
      <c r="C510" s="124" t="s">
        <v>540</v>
      </c>
    </row>
    <row r="511" spans="3:3">
      <c r="C511" s="124" t="s">
        <v>541</v>
      </c>
    </row>
    <row r="512" spans="3:3">
      <c r="C512" s="124" t="s">
        <v>542</v>
      </c>
    </row>
    <row r="513" spans="3:3">
      <c r="C513" s="124" t="s">
        <v>543</v>
      </c>
    </row>
    <row r="514" spans="3:3">
      <c r="C514" s="124" t="s">
        <v>544</v>
      </c>
    </row>
    <row r="515" spans="3:3">
      <c r="C515" s="124" t="s">
        <v>545</v>
      </c>
    </row>
    <row r="516" spans="3:3">
      <c r="C516" s="124" t="s">
        <v>546</v>
      </c>
    </row>
    <row r="517" spans="3:3">
      <c r="C517" s="124" t="s">
        <v>547</v>
      </c>
    </row>
    <row r="518" spans="3:3">
      <c r="C518" s="124" t="s">
        <v>548</v>
      </c>
    </row>
    <row r="519" spans="3:3">
      <c r="C519" s="124" t="s">
        <v>549</v>
      </c>
    </row>
    <row r="520" spans="3:3">
      <c r="C520" s="124" t="s">
        <v>550</v>
      </c>
    </row>
    <row r="521" spans="3:3">
      <c r="C521" s="124" t="s">
        <v>551</v>
      </c>
    </row>
    <row r="522" spans="3:3">
      <c r="C522" s="124" t="s">
        <v>552</v>
      </c>
    </row>
    <row r="523" spans="3:3">
      <c r="C523" s="124"/>
    </row>
    <row r="524" spans="3:3">
      <c r="C524" s="124" t="s">
        <v>553</v>
      </c>
    </row>
    <row r="525" spans="3:3">
      <c r="C525" s="124" t="s">
        <v>554</v>
      </c>
    </row>
    <row r="526" spans="3:3">
      <c r="C526" s="124" t="s">
        <v>555</v>
      </c>
    </row>
    <row r="527" spans="3:3">
      <c r="C527" s="124"/>
    </row>
    <row r="528" spans="3:3">
      <c r="C528" s="124" t="s">
        <v>556</v>
      </c>
    </row>
    <row r="529" spans="3:3">
      <c r="C529" s="124"/>
    </row>
    <row r="530" spans="3:3">
      <c r="C530" s="124" t="s">
        <v>557</v>
      </c>
    </row>
    <row r="531" spans="3:3">
      <c r="C531" s="124" t="s">
        <v>558</v>
      </c>
    </row>
    <row r="532" spans="3:3">
      <c r="C532" s="124" t="s">
        <v>559</v>
      </c>
    </row>
    <row r="533" spans="3:3">
      <c r="C533" s="124" t="s">
        <v>560</v>
      </c>
    </row>
    <row r="534" spans="3:3">
      <c r="C534" s="124" t="s">
        <v>561</v>
      </c>
    </row>
    <row r="535" spans="3:3">
      <c r="C535" s="124" t="s">
        <v>562</v>
      </c>
    </row>
    <row r="536" spans="3:3">
      <c r="C536" s="124" t="s">
        <v>563</v>
      </c>
    </row>
    <row r="537" spans="3:3">
      <c r="C537" s="124" t="s">
        <v>564</v>
      </c>
    </row>
    <row r="538" spans="3:3">
      <c r="C538" s="124" t="s">
        <v>565</v>
      </c>
    </row>
    <row r="539" spans="3:3">
      <c r="C539" s="124"/>
    </row>
    <row r="540" spans="3:3">
      <c r="C540" s="124" t="s">
        <v>566</v>
      </c>
    </row>
    <row r="541" spans="3:3">
      <c r="C541" s="124"/>
    </row>
    <row r="542" spans="3:3">
      <c r="C542" s="124" t="s">
        <v>567</v>
      </c>
    </row>
    <row r="543" spans="3:3">
      <c r="C543" s="124" t="s">
        <v>568</v>
      </c>
    </row>
    <row r="544" spans="3:3">
      <c r="C544" s="124" t="s">
        <v>569</v>
      </c>
    </row>
    <row r="545" spans="3:3">
      <c r="C545" s="124" t="s">
        <v>570</v>
      </c>
    </row>
    <row r="546" spans="3:3">
      <c r="C546" s="124" t="s">
        <v>571</v>
      </c>
    </row>
    <row r="547" spans="3:3">
      <c r="C547" s="124" t="s">
        <v>572</v>
      </c>
    </row>
    <row r="548" spans="3:3">
      <c r="C548" s="124" t="s">
        <v>573</v>
      </c>
    </row>
    <row r="549" spans="3:3">
      <c r="C549" s="124" t="s">
        <v>574</v>
      </c>
    </row>
    <row r="550" spans="3:3">
      <c r="C550" s="124" t="s">
        <v>575</v>
      </c>
    </row>
    <row r="551" spans="3:3">
      <c r="C551" s="124" t="s">
        <v>576</v>
      </c>
    </row>
    <row r="552" spans="3:3">
      <c r="C552" s="124"/>
    </row>
    <row r="553" spans="3:3">
      <c r="C553" s="124" t="s">
        <v>577</v>
      </c>
    </row>
    <row r="554" spans="3:3">
      <c r="C554" s="124" t="s">
        <v>578</v>
      </c>
    </row>
    <row r="555" spans="3:3">
      <c r="C555" s="124" t="s">
        <v>579</v>
      </c>
    </row>
    <row r="556" spans="3:3">
      <c r="C556" s="124" t="s">
        <v>580</v>
      </c>
    </row>
    <row r="557" spans="3:3">
      <c r="C557" s="124" t="s">
        <v>581</v>
      </c>
    </row>
    <row r="558" spans="3:3">
      <c r="C558" s="124" t="s">
        <v>582</v>
      </c>
    </row>
    <row r="559" spans="3:3">
      <c r="C559" s="124" t="s">
        <v>583</v>
      </c>
    </row>
    <row r="560" spans="3:3">
      <c r="C560" s="124"/>
    </row>
    <row r="561" spans="3:3">
      <c r="C561" s="124" t="s">
        <v>584</v>
      </c>
    </row>
    <row r="562" spans="3:3">
      <c r="C562" s="124"/>
    </row>
    <row r="563" spans="3:3">
      <c r="C563" s="124" t="s">
        <v>585</v>
      </c>
    </row>
    <row r="564" spans="3:3">
      <c r="C564" s="124" t="s">
        <v>586</v>
      </c>
    </row>
    <row r="565" spans="3:3">
      <c r="C565" s="124" t="s">
        <v>587</v>
      </c>
    </row>
    <row r="566" spans="3:3">
      <c r="C566" s="124" t="s">
        <v>588</v>
      </c>
    </row>
    <row r="567" spans="3:3">
      <c r="C567" s="124"/>
    </row>
    <row r="568" spans="3:3">
      <c r="C568" s="124" t="s">
        <v>589</v>
      </c>
    </row>
    <row r="569" spans="3:3">
      <c r="C569" s="124" t="s">
        <v>590</v>
      </c>
    </row>
    <row r="570" spans="3:3">
      <c r="C570" s="124" t="s">
        <v>591</v>
      </c>
    </row>
    <row r="571" spans="3:3">
      <c r="C571" s="124" t="s">
        <v>592</v>
      </c>
    </row>
    <row r="572" spans="3:3">
      <c r="C572" s="124" t="s">
        <v>593</v>
      </c>
    </row>
    <row r="573" spans="3:3">
      <c r="C573" s="124" t="s">
        <v>594</v>
      </c>
    </row>
    <row r="574" spans="3:3">
      <c r="C574" s="124" t="s">
        <v>595</v>
      </c>
    </row>
    <row r="575" spans="3:3">
      <c r="C575" s="124" t="s">
        <v>596</v>
      </c>
    </row>
    <row r="576" spans="3:3">
      <c r="C576" s="124"/>
    </row>
    <row r="577" spans="3:3">
      <c r="C577" s="124" t="s">
        <v>597</v>
      </c>
    </row>
    <row r="578" spans="3:3">
      <c r="C578" s="124" t="s">
        <v>598</v>
      </c>
    </row>
    <row r="579" spans="3:3">
      <c r="C579" s="124" t="s">
        <v>599</v>
      </c>
    </row>
    <row r="580" spans="3:3">
      <c r="C580" s="124" t="s">
        <v>600</v>
      </c>
    </row>
    <row r="581" spans="3:3">
      <c r="C581" s="124"/>
    </row>
    <row r="582" spans="3:3">
      <c r="C582" s="124" t="s">
        <v>601</v>
      </c>
    </row>
    <row r="583" spans="3:3">
      <c r="C583" s="124" t="s">
        <v>602</v>
      </c>
    </row>
    <row r="584" spans="3:3">
      <c r="C584" s="124" t="s">
        <v>603</v>
      </c>
    </row>
    <row r="585" spans="3:3">
      <c r="C585" s="124" t="s">
        <v>604</v>
      </c>
    </row>
    <row r="586" spans="3:3">
      <c r="C586" s="124"/>
    </row>
    <row r="587" spans="3:3">
      <c r="C587" s="124" t="s">
        <v>605</v>
      </c>
    </row>
    <row r="588" spans="3:3">
      <c r="C588" s="124"/>
    </row>
    <row r="589" spans="3:3">
      <c r="C589" s="124" t="s">
        <v>606</v>
      </c>
    </row>
    <row r="590" spans="3:3">
      <c r="C590" s="124" t="s">
        <v>607</v>
      </c>
    </row>
    <row r="591" spans="3:3">
      <c r="C591" s="124" t="s">
        <v>608</v>
      </c>
    </row>
    <row r="592" spans="3:3">
      <c r="C592" s="124" t="s">
        <v>609</v>
      </c>
    </row>
    <row r="593" spans="3:3">
      <c r="C593" s="124" t="s">
        <v>610</v>
      </c>
    </row>
    <row r="594" spans="3:3">
      <c r="C594" s="124" t="s">
        <v>611</v>
      </c>
    </row>
    <row r="595" spans="3:3">
      <c r="C595" s="124" t="s">
        <v>612</v>
      </c>
    </row>
    <row r="596" spans="3:3">
      <c r="C596" s="124" t="s">
        <v>613</v>
      </c>
    </row>
    <row r="597" spans="3:3">
      <c r="C597" s="124"/>
    </row>
    <row r="598" spans="3:3">
      <c r="C598" s="124" t="s">
        <v>614</v>
      </c>
    </row>
    <row r="599" spans="3:3">
      <c r="C599" s="124"/>
    </row>
    <row r="600" spans="3:3">
      <c r="C600" s="124" t="s">
        <v>615</v>
      </c>
    </row>
    <row r="601" spans="3:3">
      <c r="C601" s="124" t="s">
        <v>616</v>
      </c>
    </row>
    <row r="602" spans="3:3">
      <c r="C602" s="124" t="s">
        <v>617</v>
      </c>
    </row>
    <row r="603" spans="3:3">
      <c r="C603" s="124" t="s">
        <v>618</v>
      </c>
    </row>
    <row r="604" spans="3:3">
      <c r="C604" s="124" t="s">
        <v>619</v>
      </c>
    </row>
    <row r="605" spans="3:3">
      <c r="C605" s="124" t="s">
        <v>620</v>
      </c>
    </row>
    <row r="606" spans="3:3">
      <c r="C606" s="124" t="s">
        <v>621</v>
      </c>
    </row>
    <row r="607" spans="3:3">
      <c r="C607" s="124" t="s">
        <v>622</v>
      </c>
    </row>
    <row r="608" spans="3:3">
      <c r="C608" s="124" t="s">
        <v>623</v>
      </c>
    </row>
    <row r="609" spans="3:3">
      <c r="C609" s="124"/>
    </row>
    <row r="610" spans="3:3">
      <c r="C610" s="124" t="s">
        <v>624</v>
      </c>
    </row>
    <row r="611" spans="3:3">
      <c r="C611" s="124"/>
    </row>
    <row r="612" spans="3:3">
      <c r="C612" s="124" t="s">
        <v>625</v>
      </c>
    </row>
    <row r="613" spans="3:3">
      <c r="C613" s="124" t="s">
        <v>626</v>
      </c>
    </row>
    <row r="614" spans="3:3">
      <c r="C614" s="124" t="s">
        <v>627</v>
      </c>
    </row>
    <row r="615" spans="3:3">
      <c r="C615" s="124" t="s">
        <v>628</v>
      </c>
    </row>
    <row r="616" spans="3:3">
      <c r="C616" s="124" t="s">
        <v>629</v>
      </c>
    </row>
    <row r="617" spans="3:3">
      <c r="C617" s="124" t="s">
        <v>630</v>
      </c>
    </row>
    <row r="618" spans="3:3">
      <c r="C618" s="124"/>
    </row>
    <row r="619" spans="3:3">
      <c r="C619" s="124" t="s">
        <v>631</v>
      </c>
    </row>
    <row r="620" spans="3:3">
      <c r="C620" s="124"/>
    </row>
    <row r="621" spans="3:3">
      <c r="C621" s="124" t="s">
        <v>632</v>
      </c>
    </row>
    <row r="622" spans="3:3">
      <c r="C622" s="124"/>
    </row>
    <row r="623" spans="3:3">
      <c r="C623" s="124" t="s">
        <v>633</v>
      </c>
    </row>
    <row r="624" spans="3:3">
      <c r="C624" s="124" t="s">
        <v>634</v>
      </c>
    </row>
    <row r="625" spans="3:3">
      <c r="C625" s="124" t="s">
        <v>635</v>
      </c>
    </row>
    <row r="626" spans="3:3">
      <c r="C626" s="124"/>
    </row>
    <row r="627" spans="3:3">
      <c r="C627" s="124" t="s">
        <v>636</v>
      </c>
    </row>
    <row r="628" spans="3:3">
      <c r="C628" s="124" t="s">
        <v>637</v>
      </c>
    </row>
    <row r="629" spans="3:3">
      <c r="C629" s="124" t="s">
        <v>638</v>
      </c>
    </row>
    <row r="630" spans="3:3">
      <c r="C630" s="124" t="s">
        <v>639</v>
      </c>
    </row>
    <row r="631" spans="3:3">
      <c r="C631" s="124"/>
    </row>
    <row r="632" spans="3:3">
      <c r="C632" s="124" t="s">
        <v>640</v>
      </c>
    </row>
    <row r="633" spans="3:3">
      <c r="C633" s="124" t="s">
        <v>641</v>
      </c>
    </row>
    <row r="634" spans="3:3">
      <c r="C634" s="124"/>
    </row>
    <row r="635" spans="3:3">
      <c r="C635" s="124" t="s">
        <v>642</v>
      </c>
    </row>
    <row r="636" spans="3:3">
      <c r="C636" s="124" t="s">
        <v>643</v>
      </c>
    </row>
    <row r="637" spans="3:3">
      <c r="C637" s="124" t="s">
        <v>644</v>
      </c>
    </row>
    <row r="638" spans="3:3">
      <c r="C638" s="124" t="s">
        <v>645</v>
      </c>
    </row>
    <row r="639" spans="3:3">
      <c r="C639" s="124"/>
    </row>
    <row r="640" spans="3:3">
      <c r="C640" s="124" t="s">
        <v>646</v>
      </c>
    </row>
    <row r="641" spans="3:3">
      <c r="C641" s="124" t="s">
        <v>647</v>
      </c>
    </row>
    <row r="642" spans="3:3">
      <c r="C642" s="124" t="s">
        <v>648</v>
      </c>
    </row>
    <row r="643" spans="3:3">
      <c r="C643" s="124" t="s">
        <v>649</v>
      </c>
    </row>
    <row r="644" spans="3:3">
      <c r="C644" s="124"/>
    </row>
    <row r="645" spans="3:3">
      <c r="C645" s="124" t="s">
        <v>650</v>
      </c>
    </row>
    <row r="646" spans="3:3">
      <c r="C646" s="124" t="s">
        <v>651</v>
      </c>
    </row>
    <row r="647" spans="3:3">
      <c r="C647" s="124"/>
    </row>
    <row r="648" spans="3:3">
      <c r="C648" s="124" t="s">
        <v>652</v>
      </c>
    </row>
    <row r="649" spans="3:3">
      <c r="C649" s="124"/>
    </row>
    <row r="650" spans="3:3">
      <c r="C650" s="124" t="s">
        <v>653</v>
      </c>
    </row>
    <row r="651" spans="3:3">
      <c r="C651" s="124" t="s">
        <v>654</v>
      </c>
    </row>
    <row r="652" spans="3:3">
      <c r="C652" s="124" t="s">
        <v>655</v>
      </c>
    </row>
    <row r="653" spans="3:3">
      <c r="C653" s="124" t="s">
        <v>656</v>
      </c>
    </row>
    <row r="654" spans="3:3">
      <c r="C654" s="124" t="s">
        <v>657</v>
      </c>
    </row>
    <row r="655" spans="3:3">
      <c r="C655" s="124" t="s">
        <v>658</v>
      </c>
    </row>
    <row r="656" spans="3:3">
      <c r="C656" s="124" t="s">
        <v>659</v>
      </c>
    </row>
    <row r="657" spans="3:3">
      <c r="C657" s="124"/>
    </row>
    <row r="658" spans="3:3">
      <c r="C658" s="124" t="s">
        <v>660</v>
      </c>
    </row>
    <row r="659" spans="3:3">
      <c r="C659" s="124" t="s">
        <v>661</v>
      </c>
    </row>
    <row r="660" spans="3:3">
      <c r="C660" s="124" t="s">
        <v>662</v>
      </c>
    </row>
    <row r="661" spans="3:3">
      <c r="C661" s="124" t="s">
        <v>663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7E715-A45E-4A1D-86E5-9041EBD011D9}">
  <sheetPr codeName="Sheet2"/>
  <dimension ref="A1:H312"/>
  <sheetViews>
    <sheetView workbookViewId="0">
      <selection activeCell="E7" sqref="E7:E306"/>
    </sheetView>
  </sheetViews>
  <sheetFormatPr defaultRowHeight="15"/>
  <cols>
    <col min="1" max="1" width="13.140625" style="1" bestFit="1" customWidth="1"/>
    <col min="2" max="2" width="12.42578125" style="1" bestFit="1" customWidth="1"/>
    <col min="3" max="4" width="12.42578125" style="1" customWidth="1"/>
    <col min="5" max="5" width="9.85546875" style="1" bestFit="1" customWidth="1"/>
    <col min="6" max="6" width="9.140625" style="1"/>
    <col min="7" max="7" width="9.85546875" style="1" bestFit="1" customWidth="1"/>
    <col min="8" max="8" width="12.42578125" style="1" bestFit="1" customWidth="1"/>
    <col min="9" max="16384" width="9.140625" style="1"/>
  </cols>
  <sheetData>
    <row r="1" spans="1:8">
      <c r="A1" s="306" t="s">
        <v>65</v>
      </c>
      <c r="B1" s="307"/>
      <c r="D1" s="308" t="s">
        <v>77</v>
      </c>
      <c r="E1" s="309"/>
      <c r="G1" s="305" t="s">
        <v>66</v>
      </c>
      <c r="H1" s="305"/>
    </row>
    <row r="2" spans="1:8">
      <c r="A2" s="74" t="s">
        <v>62</v>
      </c>
      <c r="B2" s="89">
        <f>VW!K70</f>
        <v>5.0000000000000001E-3</v>
      </c>
      <c r="D2" s="74" t="s">
        <v>62</v>
      </c>
      <c r="E2" s="89">
        <f>VW!P70</f>
        <v>5.0000000000000001E-3</v>
      </c>
      <c r="F2" s="90"/>
      <c r="G2" s="74" t="s">
        <v>75</v>
      </c>
      <c r="H2" s="89">
        <f>VW!U70</f>
        <v>1.7999999999999999E-2</v>
      </c>
    </row>
    <row r="3" spans="1:8">
      <c r="A3" s="74" t="s">
        <v>64</v>
      </c>
      <c r="B3" s="89">
        <f>VW!K71</f>
        <v>0.03</v>
      </c>
      <c r="D3" s="74" t="s">
        <v>64</v>
      </c>
      <c r="E3" s="89">
        <f>VW!P71</f>
        <v>0.03</v>
      </c>
      <c r="F3" s="90"/>
      <c r="G3" s="74" t="s">
        <v>76</v>
      </c>
      <c r="H3" s="89">
        <f>VW!U71</f>
        <v>4.0000000000000001E-3</v>
      </c>
    </row>
    <row r="4" spans="1:8">
      <c r="A4" s="74" t="s">
        <v>63</v>
      </c>
      <c r="B4" s="89">
        <f>VW!K72</f>
        <v>9000</v>
      </c>
      <c r="D4" s="74" t="s">
        <v>63</v>
      </c>
      <c r="E4" s="89">
        <f>VW!P72</f>
        <v>9000</v>
      </c>
      <c r="F4" s="90"/>
      <c r="G4" s="74" t="s">
        <v>73</v>
      </c>
      <c r="H4" s="89">
        <f>VW!U72</f>
        <v>9000</v>
      </c>
    </row>
    <row r="6" spans="1:8">
      <c r="A6" s="99" t="s">
        <v>0</v>
      </c>
      <c r="B6" s="99" t="s">
        <v>65</v>
      </c>
      <c r="C6" s="15"/>
      <c r="D6" s="96" t="s">
        <v>0</v>
      </c>
      <c r="E6" s="97" t="s">
        <v>77</v>
      </c>
      <c r="F6" s="8"/>
      <c r="G6" s="98" t="s">
        <v>0</v>
      </c>
      <c r="H6" s="98" t="s">
        <v>66</v>
      </c>
    </row>
    <row r="7" spans="1:8">
      <c r="A7" s="91">
        <v>0</v>
      </c>
      <c r="B7" s="95">
        <f t="shared" ref="B7:B70" si="0">IF(AND(A7&gt;=$B$2,A7&lt;=$B$3),$B$4*SIN(PI()/($B$3-$B$2)*(A7-$B$2)),0)</f>
        <v>0</v>
      </c>
      <c r="C7" s="92"/>
      <c r="D7" s="91">
        <v>0</v>
      </c>
      <c r="E7" s="93">
        <f>IF(AND(D7&gt;=$E$2,D7&lt;=$E$3),$E$4*(1-COS(2*PI()/($E$3-$E$2)*(D7-$E$2)))/2,0)</f>
        <v>0</v>
      </c>
      <c r="F7" s="94"/>
      <c r="G7" s="91">
        <v>0</v>
      </c>
      <c r="H7" s="95">
        <f>$H$4*_xlfn.NORM.DIST(A7,$H$2,$H$3,FALSE)/_xlfn.NORM.DIST($H$2,$H$2,$H$3,FALSE)</f>
        <v>0.36058767653655965</v>
      </c>
    </row>
    <row r="8" spans="1:8">
      <c r="A8" s="91">
        <v>2.0000000000000001E-4</v>
      </c>
      <c r="B8" s="95">
        <f t="shared" si="0"/>
        <v>0</v>
      </c>
      <c r="C8" s="92"/>
      <c r="D8" s="91">
        <v>2.0000000000000001E-4</v>
      </c>
      <c r="E8" s="93">
        <f t="shared" ref="E8:E71" si="1">IF(AND(D8&gt;=$E$2,D8&lt;=$E$3),$E$4*(1-COS(2*PI()/($E$3-$E$2)*(D8-$E$2)))/2,0)</f>
        <v>0</v>
      </c>
      <c r="F8" s="94"/>
      <c r="G8" s="91">
        <v>2.0000000000000001E-4</v>
      </c>
      <c r="H8" s="95">
        <f t="shared" ref="H8:H71" si="2">$H$4*_xlfn.NORM.DIST(A8,$H$2,$H$3,FALSE)/_xlfn.NORM.DIST($H$2,$H$2,$H$3,FALSE)</f>
        <v>0.45100802597622824</v>
      </c>
    </row>
    <row r="9" spans="1:8">
      <c r="A9" s="91">
        <v>4.0000000000000002E-4</v>
      </c>
      <c r="B9" s="95">
        <f t="shared" si="0"/>
        <v>0</v>
      </c>
      <c r="C9" s="92"/>
      <c r="D9" s="91">
        <v>4.0000000000000002E-4</v>
      </c>
      <c r="E9" s="93">
        <f t="shared" si="1"/>
        <v>0</v>
      </c>
      <c r="F9" s="94"/>
      <c r="G9" s="91">
        <v>4.0000000000000002E-4</v>
      </c>
      <c r="H9" s="95">
        <f t="shared" si="2"/>
        <v>0.56269353397338329</v>
      </c>
    </row>
    <row r="10" spans="1:8">
      <c r="A10" s="91">
        <v>5.9999999999999995E-4</v>
      </c>
      <c r="B10" s="95">
        <f t="shared" si="0"/>
        <v>0</v>
      </c>
      <c r="C10" s="92"/>
      <c r="D10" s="91">
        <v>5.9999999999999995E-4</v>
      </c>
      <c r="E10" s="93">
        <f t="shared" si="1"/>
        <v>0</v>
      </c>
      <c r="F10" s="94"/>
      <c r="G10" s="91">
        <v>5.9999999999999995E-4</v>
      </c>
      <c r="H10" s="95">
        <f t="shared" si="2"/>
        <v>0.70028341753984003</v>
      </c>
    </row>
    <row r="11" spans="1:8">
      <c r="A11" s="91">
        <v>8.0000000000000004E-4</v>
      </c>
      <c r="B11" s="95">
        <f t="shared" si="0"/>
        <v>0</v>
      </c>
      <c r="C11" s="92"/>
      <c r="D11" s="91">
        <v>8.0000000000000004E-4</v>
      </c>
      <c r="E11" s="93">
        <f t="shared" si="1"/>
        <v>0</v>
      </c>
      <c r="F11" s="94"/>
      <c r="G11" s="91">
        <v>8.0000000000000004E-4</v>
      </c>
      <c r="H11" s="95">
        <f t="shared" si="2"/>
        <v>0.86934072349965608</v>
      </c>
    </row>
    <row r="12" spans="1:8">
      <c r="A12" s="91">
        <v>1E-3</v>
      </c>
      <c r="B12" s="95">
        <f t="shared" si="0"/>
        <v>0</v>
      </c>
      <c r="C12" s="92"/>
      <c r="D12" s="91">
        <v>1E-3</v>
      </c>
      <c r="E12" s="93">
        <f t="shared" si="1"/>
        <v>0</v>
      </c>
      <c r="F12" s="94"/>
      <c r="G12" s="91">
        <v>1E-3</v>
      </c>
      <c r="H12" s="95">
        <f t="shared" si="2"/>
        <v>1.0765159522292231</v>
      </c>
    </row>
    <row r="13" spans="1:8">
      <c r="A13" s="91">
        <v>1.1999999999999999E-3</v>
      </c>
      <c r="B13" s="95">
        <f t="shared" si="0"/>
        <v>0</v>
      </c>
      <c r="C13" s="92"/>
      <c r="D13" s="91">
        <v>1.1999999999999999E-3</v>
      </c>
      <c r="E13" s="93">
        <f t="shared" si="1"/>
        <v>0</v>
      </c>
      <c r="F13" s="94"/>
      <c r="G13" s="91">
        <v>1.1999999999999999E-3</v>
      </c>
      <c r="H13" s="95">
        <f t="shared" si="2"/>
        <v>1.3297352420883073</v>
      </c>
    </row>
    <row r="14" spans="1:8">
      <c r="A14" s="91">
        <v>1.4E-3</v>
      </c>
      <c r="B14" s="95">
        <f t="shared" si="0"/>
        <v>0</v>
      </c>
      <c r="C14" s="92"/>
      <c r="D14" s="91">
        <v>1.4E-3</v>
      </c>
      <c r="E14" s="93">
        <f t="shared" si="1"/>
        <v>0</v>
      </c>
      <c r="F14" s="94"/>
      <c r="G14" s="91">
        <v>1.4E-3</v>
      </c>
      <c r="H14" s="95">
        <f t="shared" si="2"/>
        <v>1.6384158933030544</v>
      </c>
    </row>
    <row r="15" spans="1:8">
      <c r="A15" s="91">
        <v>1.6000000000000001E-3</v>
      </c>
      <c r="B15" s="95">
        <f t="shared" si="0"/>
        <v>0</v>
      </c>
      <c r="C15" s="92"/>
      <c r="D15" s="91">
        <v>1.6000000000000001E-3</v>
      </c>
      <c r="E15" s="93">
        <f t="shared" si="1"/>
        <v>0</v>
      </c>
      <c r="F15" s="94"/>
      <c r="G15" s="91">
        <v>1.6000000000000001E-3</v>
      </c>
      <c r="H15" s="95">
        <f t="shared" si="2"/>
        <v>2.0137121434855851</v>
      </c>
    </row>
    <row r="16" spans="1:8">
      <c r="A16" s="91">
        <v>1.8E-3</v>
      </c>
      <c r="B16" s="95">
        <f t="shared" si="0"/>
        <v>0</v>
      </c>
      <c r="C16" s="92"/>
      <c r="D16" s="91">
        <v>1.8E-3</v>
      </c>
      <c r="E16" s="93">
        <f t="shared" si="1"/>
        <v>0</v>
      </c>
      <c r="F16" s="94"/>
      <c r="G16" s="91">
        <v>1.8E-3</v>
      </c>
      <c r="H16" s="95">
        <f t="shared" si="2"/>
        <v>2.4687942074406108</v>
      </c>
    </row>
    <row r="17" spans="1:8">
      <c r="A17" s="91">
        <v>2E-3</v>
      </c>
      <c r="B17" s="95">
        <f t="shared" si="0"/>
        <v>0</v>
      </c>
      <c r="C17" s="92"/>
      <c r="D17" s="91">
        <v>2E-3</v>
      </c>
      <c r="E17" s="93">
        <f t="shared" si="1"/>
        <v>0</v>
      </c>
      <c r="F17" s="94"/>
      <c r="G17" s="91">
        <v>2E-3</v>
      </c>
      <c r="H17" s="95">
        <f t="shared" si="2"/>
        <v>3.0191636511226068</v>
      </c>
    </row>
    <row r="18" spans="1:8">
      <c r="A18" s="91">
        <v>2.2000000000000001E-3</v>
      </c>
      <c r="B18" s="95">
        <f t="shared" si="0"/>
        <v>0</v>
      </c>
      <c r="C18" s="92"/>
      <c r="D18" s="91">
        <v>2.2000000000000001E-3</v>
      </c>
      <c r="E18" s="93">
        <f t="shared" si="1"/>
        <v>0</v>
      </c>
      <c r="F18" s="94"/>
      <c r="G18" s="91">
        <v>2.2000000000000001E-3</v>
      </c>
      <c r="H18" s="95">
        <f t="shared" si="2"/>
        <v>3.6830081720536199</v>
      </c>
    </row>
    <row r="19" spans="1:8">
      <c r="A19" s="91">
        <v>2.3999999999999998E-3</v>
      </c>
      <c r="B19" s="95">
        <f t="shared" si="0"/>
        <v>0</v>
      </c>
      <c r="C19" s="92"/>
      <c r="D19" s="91">
        <v>2.3999999999999998E-3</v>
      </c>
      <c r="E19" s="93">
        <f t="shared" si="1"/>
        <v>0</v>
      </c>
      <c r="F19" s="94"/>
      <c r="G19" s="91">
        <v>2.3999999999999998E-3</v>
      </c>
      <c r="H19" s="95">
        <f t="shared" si="2"/>
        <v>4.4815987935294652</v>
      </c>
    </row>
    <row r="20" spans="1:8">
      <c r="A20" s="91">
        <v>2.5999999999999999E-3</v>
      </c>
      <c r="B20" s="95">
        <f t="shared" si="0"/>
        <v>0</v>
      </c>
      <c r="C20" s="92"/>
      <c r="D20" s="91">
        <v>2.5999999999999999E-3</v>
      </c>
      <c r="E20" s="93">
        <f t="shared" si="1"/>
        <v>0</v>
      </c>
      <c r="F20" s="94"/>
      <c r="G20" s="91">
        <v>2.5999999999999999E-3</v>
      </c>
      <c r="H20" s="95">
        <f t="shared" si="2"/>
        <v>5.4397323338360044</v>
      </c>
    </row>
    <row r="21" spans="1:8">
      <c r="A21" s="91">
        <v>2.8E-3</v>
      </c>
      <c r="B21" s="95">
        <f t="shared" si="0"/>
        <v>0</v>
      </c>
      <c r="C21" s="92"/>
      <c r="D21" s="91">
        <v>2.8E-3</v>
      </c>
      <c r="E21" s="93">
        <f t="shared" si="1"/>
        <v>0</v>
      </c>
      <c r="F21" s="94"/>
      <c r="G21" s="91">
        <v>2.8E-3</v>
      </c>
      <c r="H21" s="95">
        <f t="shared" si="2"/>
        <v>6.5862217699242676</v>
      </c>
    </row>
    <row r="22" spans="1:8">
      <c r="A22" s="91">
        <v>3.0000000000000001E-3</v>
      </c>
      <c r="B22" s="95">
        <f t="shared" si="0"/>
        <v>0</v>
      </c>
      <c r="C22" s="92"/>
      <c r="D22" s="91">
        <v>3.0000000000000001E-3</v>
      </c>
      <c r="E22" s="93">
        <f t="shared" si="1"/>
        <v>0</v>
      </c>
      <c r="F22" s="94"/>
      <c r="G22" s="91">
        <v>3.0000000000000001E-3</v>
      </c>
      <c r="H22" s="95">
        <f t="shared" si="2"/>
        <v>7.9544367624154502</v>
      </c>
    </row>
    <row r="23" spans="1:8">
      <c r="A23" s="91">
        <v>3.2000000000000002E-3</v>
      </c>
      <c r="B23" s="95">
        <f t="shared" si="0"/>
        <v>0</v>
      </c>
      <c r="C23" s="92"/>
      <c r="D23" s="91">
        <v>3.2000000000000002E-3</v>
      </c>
      <c r="E23" s="93">
        <f t="shared" si="1"/>
        <v>0</v>
      </c>
      <c r="F23" s="94"/>
      <c r="G23" s="91">
        <v>3.2000000000000002E-3</v>
      </c>
      <c r="H23" s="95">
        <f t="shared" si="2"/>
        <v>9.582896130011294</v>
      </c>
    </row>
    <row r="24" spans="1:8">
      <c r="A24" s="91">
        <v>3.3999999999999998E-3</v>
      </c>
      <c r="B24" s="95">
        <f t="shared" si="0"/>
        <v>0</v>
      </c>
      <c r="C24" s="92"/>
      <c r="D24" s="91">
        <v>3.3999999999999998E-3</v>
      </c>
      <c r="E24" s="93">
        <f t="shared" si="1"/>
        <v>0</v>
      </c>
      <c r="F24" s="94"/>
      <c r="G24" s="91">
        <v>3.3999999999999998E-3</v>
      </c>
      <c r="H24" s="95">
        <f t="shared" si="2"/>
        <v>11.515913441099334</v>
      </c>
    </row>
    <row r="25" spans="1:8">
      <c r="A25" s="91">
        <v>3.5999999999999999E-3</v>
      </c>
      <c r="B25" s="95">
        <f t="shared" si="0"/>
        <v>0</v>
      </c>
      <c r="C25" s="92"/>
      <c r="D25" s="91">
        <v>3.5999999999999999E-3</v>
      </c>
      <c r="E25" s="93">
        <f t="shared" si="1"/>
        <v>0</v>
      </c>
      <c r="F25" s="94"/>
      <c r="G25" s="91">
        <v>3.5999999999999999E-3</v>
      </c>
      <c r="H25" s="95">
        <f t="shared" si="2"/>
        <v>13.804296113920193</v>
      </c>
    </row>
    <row r="26" spans="1:8">
      <c r="A26" s="91">
        <v>3.8E-3</v>
      </c>
      <c r="B26" s="95">
        <f t="shared" si="0"/>
        <v>0</v>
      </c>
      <c r="C26" s="92"/>
      <c r="D26" s="91">
        <v>3.8E-3</v>
      </c>
      <c r="E26" s="93">
        <f t="shared" si="1"/>
        <v>0</v>
      </c>
      <c r="F26" s="94"/>
      <c r="G26" s="91">
        <v>3.8E-3</v>
      </c>
      <c r="H26" s="95">
        <f t="shared" si="2"/>
        <v>16.506097470658435</v>
      </c>
    </row>
    <row r="27" spans="1:8">
      <c r="A27" s="91">
        <v>4.0000000000000001E-3</v>
      </c>
      <c r="B27" s="95">
        <f t="shared" si="0"/>
        <v>0</v>
      </c>
      <c r="C27" s="92"/>
      <c r="D27" s="91">
        <v>4.0000000000000001E-3</v>
      </c>
      <c r="E27" s="93">
        <f t="shared" si="1"/>
        <v>0</v>
      </c>
      <c r="F27" s="94"/>
      <c r="G27" s="91">
        <v>4.0000000000000001E-3</v>
      </c>
      <c r="H27" s="95">
        <f t="shared" si="2"/>
        <v>19.687420063645998</v>
      </c>
    </row>
    <row r="28" spans="1:8">
      <c r="A28" s="91">
        <v>4.1999999999999997E-3</v>
      </c>
      <c r="B28" s="95">
        <f t="shared" si="0"/>
        <v>0</v>
      </c>
      <c r="C28" s="92"/>
      <c r="D28" s="91">
        <v>4.1999999999999997E-3</v>
      </c>
      <c r="E28" s="93">
        <f t="shared" si="1"/>
        <v>0</v>
      </c>
      <c r="F28" s="94"/>
      <c r="G28" s="91">
        <v>4.1999999999999997E-3</v>
      </c>
      <c r="H28" s="95">
        <f t="shared" si="2"/>
        <v>23.423267274528644</v>
      </c>
    </row>
    <row r="29" spans="1:8">
      <c r="A29" s="91">
        <v>4.4000000000000003E-3</v>
      </c>
      <c r="B29" s="95">
        <f t="shared" si="0"/>
        <v>0</v>
      </c>
      <c r="C29" s="92"/>
      <c r="D29" s="91">
        <v>4.4000000000000003E-3</v>
      </c>
      <c r="E29" s="93">
        <f t="shared" si="1"/>
        <v>0</v>
      </c>
      <c r="F29" s="94"/>
      <c r="G29" s="91">
        <v>4.4000000000000003E-3</v>
      </c>
      <c r="H29" s="95">
        <f t="shared" si="2"/>
        <v>27.798438674130967</v>
      </c>
    </row>
    <row r="30" spans="1:8">
      <c r="A30" s="91">
        <v>4.5999999999999999E-3</v>
      </c>
      <c r="B30" s="95">
        <f t="shared" si="0"/>
        <v>0</v>
      </c>
      <c r="C30" s="92"/>
      <c r="D30" s="91">
        <v>4.5999999999999999E-3</v>
      </c>
      <c r="E30" s="93">
        <f t="shared" si="1"/>
        <v>0</v>
      </c>
      <c r="F30" s="94"/>
      <c r="G30" s="91">
        <v>4.5999999999999999E-3</v>
      </c>
      <c r="H30" s="95">
        <f t="shared" si="2"/>
        <v>32.90846292047609</v>
      </c>
    </row>
    <row r="31" spans="1:8">
      <c r="A31" s="91">
        <v>4.7999999999999996E-3</v>
      </c>
      <c r="B31" s="95">
        <f t="shared" si="0"/>
        <v>0</v>
      </c>
      <c r="C31" s="92"/>
      <c r="D31" s="91">
        <v>4.7999999999999996E-3</v>
      </c>
      <c r="E31" s="93">
        <f t="shared" si="1"/>
        <v>0</v>
      </c>
      <c r="F31" s="94"/>
      <c r="G31" s="91">
        <v>4.7999999999999996E-3</v>
      </c>
      <c r="H31" s="95">
        <f t="shared" si="2"/>
        <v>38.86056006869773</v>
      </c>
    </row>
    <row r="32" spans="1:8">
      <c r="A32" s="91">
        <v>5.0000000000000001E-3</v>
      </c>
      <c r="B32" s="95">
        <f t="shared" si="0"/>
        <v>0</v>
      </c>
      <c r="C32" s="92"/>
      <c r="D32" s="91">
        <v>5.0000000000000001E-3</v>
      </c>
      <c r="E32" s="93">
        <f t="shared" si="1"/>
        <v>0</v>
      </c>
      <c r="F32" s="94"/>
      <c r="G32" s="91">
        <v>5.0000000000000001E-3</v>
      </c>
      <c r="H32" s="95">
        <f t="shared" si="2"/>
        <v>45.774623079114384</v>
      </c>
    </row>
    <row r="33" spans="1:8">
      <c r="A33" s="91">
        <v>5.1999999999999998E-3</v>
      </c>
      <c r="B33" s="95">
        <f t="shared" si="0"/>
        <v>226.17085899003695</v>
      </c>
      <c r="C33" s="92"/>
      <c r="D33" s="91">
        <v>5.1999999999999998E-3</v>
      </c>
      <c r="E33" s="93">
        <f t="shared" si="1"/>
        <v>5.6836952729213959</v>
      </c>
      <c r="F33" s="94"/>
      <c r="G33" s="91">
        <v>5.1999999999999998E-3</v>
      </c>
      <c r="H33" s="95">
        <f t="shared" si="2"/>
        <v>53.784206055053538</v>
      </c>
    </row>
    <row r="34" spans="1:8">
      <c r="A34" s="91">
        <v>5.4000000000000003E-3</v>
      </c>
      <c r="B34" s="95">
        <f t="shared" si="0"/>
        <v>452.19886361792624</v>
      </c>
      <c r="C34" s="92"/>
      <c r="D34" s="91">
        <v>5.4000000000000003E-3</v>
      </c>
      <c r="E34" s="93">
        <f t="shared" si="1"/>
        <v>22.72042358414922</v>
      </c>
      <c r="F34" s="94"/>
      <c r="G34" s="91">
        <v>5.4000000000000003E-3</v>
      </c>
      <c r="H34" s="95">
        <f t="shared" si="2"/>
        <v>63.037504344261919</v>
      </c>
    </row>
    <row r="35" spans="1:8">
      <c r="A35" s="91">
        <v>5.5999999999999999E-3</v>
      </c>
      <c r="B35" s="95">
        <f t="shared" si="0"/>
        <v>677.94124975139437</v>
      </c>
      <c r="C35" s="92"/>
      <c r="D35" s="91">
        <v>5.5999999999999999E-3</v>
      </c>
      <c r="E35" s="93">
        <f t="shared" si="1"/>
        <v>51.067148679386719</v>
      </c>
      <c r="F35" s="94"/>
      <c r="G35" s="91">
        <v>5.5999999999999999E-3</v>
      </c>
      <c r="H35" s="95">
        <f t="shared" si="2"/>
        <v>73.698309129366876</v>
      </c>
    </row>
    <row r="36" spans="1:8">
      <c r="A36" s="91">
        <v>5.7999999999999996E-3</v>
      </c>
      <c r="B36" s="95">
        <f t="shared" si="0"/>
        <v>903.25543366093359</v>
      </c>
      <c r="C36" s="92"/>
      <c r="D36" s="91">
        <v>5.7999999999999996E-3</v>
      </c>
      <c r="E36" s="93">
        <f t="shared" si="1"/>
        <v>90.652264270889134</v>
      </c>
      <c r="F36" s="94"/>
      <c r="G36" s="91">
        <v>5.7999999999999996E-3</v>
      </c>
      <c r="H36" s="95">
        <f t="shared" si="2"/>
        <v>85.946916555182852</v>
      </c>
    </row>
    <row r="37" spans="1:8">
      <c r="A37" s="91">
        <v>6.0000000000000001E-3</v>
      </c>
      <c r="B37" s="95">
        <f t="shared" si="0"/>
        <v>1127.9991020787384</v>
      </c>
      <c r="C37" s="92"/>
      <c r="D37" s="91">
        <v>6.0000000000000001E-3</v>
      </c>
      <c r="E37" s="93">
        <f t="shared" si="1"/>
        <v>141.37577492116014</v>
      </c>
      <c r="F37" s="94"/>
      <c r="G37" s="91">
        <v>6.0000000000000001E-3</v>
      </c>
      <c r="H37" s="95">
        <f t="shared" si="2"/>
        <v>99.980968844180936</v>
      </c>
    </row>
    <row r="38" spans="1:8">
      <c r="A38" s="91">
        <v>6.1999999999999998E-3</v>
      </c>
      <c r="B38" s="95">
        <f t="shared" si="0"/>
        <v>1352.0303020868134</v>
      </c>
      <c r="C38" s="92"/>
      <c r="D38" s="91">
        <v>6.1999999999999998E-3</v>
      </c>
      <c r="E38" s="93">
        <f t="shared" si="1"/>
        <v>203.10954864010671</v>
      </c>
      <c r="F38" s="94"/>
      <c r="G38" s="91">
        <v>6.1999999999999998E-3</v>
      </c>
      <c r="H38" s="95">
        <f t="shared" si="2"/>
        <v>116.01620229601355</v>
      </c>
    </row>
    <row r="39" spans="1:8">
      <c r="A39" s="91">
        <v>6.4000000000000003E-3</v>
      </c>
      <c r="B39" s="95">
        <f t="shared" si="0"/>
        <v>1575.2075307774849</v>
      </c>
      <c r="C39" s="92"/>
      <c r="D39" s="91">
        <v>6.4000000000000003E-3</v>
      </c>
      <c r="E39" s="93">
        <f t="shared" si="1"/>
        <v>275.69764055756667</v>
      </c>
      <c r="F39" s="94"/>
      <c r="G39" s="91">
        <v>6.4000000000000003E-3</v>
      </c>
      <c r="H39" s="95">
        <f t="shared" si="2"/>
        <v>134.28707462161057</v>
      </c>
    </row>
    <row r="40" spans="1:8">
      <c r="A40" s="91">
        <v>6.6E-3</v>
      </c>
      <c r="B40" s="95">
        <f t="shared" si="0"/>
        <v>1797.3898246296633</v>
      </c>
      <c r="C40" s="92"/>
      <c r="D40" s="91">
        <v>6.6E-3</v>
      </c>
      <c r="E40" s="93">
        <f t="shared" si="1"/>
        <v>358.95668685358328</v>
      </c>
      <c r="F40" s="94"/>
      <c r="G40" s="91">
        <v>6.6E-3</v>
      </c>
      <c r="H40" s="95">
        <f t="shared" si="2"/>
        <v>155.04724180471609</v>
      </c>
    </row>
    <row r="41" spans="1:8">
      <c r="A41" s="91">
        <v>6.7999999999999996E-3</v>
      </c>
      <c r="B41" s="95">
        <f t="shared" si="0"/>
        <v>2018.4368485444302</v>
      </c>
      <c r="C41" s="92"/>
      <c r="D41" s="91">
        <v>6.7999999999999996E-3</v>
      </c>
      <c r="E41" s="93">
        <f t="shared" si="1"/>
        <v>452.67636795133012</v>
      </c>
      <c r="F41" s="94"/>
      <c r="G41" s="91">
        <v>6.7999999999999996E-3</v>
      </c>
      <c r="H41" s="95">
        <f t="shared" si="2"/>
        <v>178.56985269933293</v>
      </c>
    </row>
    <row r="42" spans="1:8">
      <c r="A42" s="91">
        <v>7.0000000000000001E-3</v>
      </c>
      <c r="B42" s="95">
        <f t="shared" si="0"/>
        <v>2238.2089844836933</v>
      </c>
      <c r="C42" s="92"/>
      <c r="D42" s="91">
        <v>7.0000000000000001E-3</v>
      </c>
      <c r="E42" s="93">
        <f t="shared" si="1"/>
        <v>556.61993980261389</v>
      </c>
      <c r="F42" s="94"/>
      <c r="G42" s="91">
        <v>7.0000000000000001E-3</v>
      </c>
      <c r="H42" s="95">
        <f t="shared" si="2"/>
        <v>205.1476279525111</v>
      </c>
    </row>
    <row r="43" spans="1:8">
      <c r="A43" s="91">
        <v>7.1999999999999998E-3</v>
      </c>
      <c r="B43" s="95">
        <f t="shared" si="0"/>
        <v>2456.5674196559271</v>
      </c>
      <c r="C43" s="92"/>
      <c r="D43" s="91">
        <v>7.1999999999999998E-3</v>
      </c>
      <c r="E43" s="93">
        <f t="shared" si="1"/>
        <v>670.52483192388672</v>
      </c>
      <c r="F43" s="94"/>
      <c r="G43" s="91">
        <v>7.1999999999999998E-3</v>
      </c>
      <c r="H43" s="95">
        <f t="shared" si="2"/>
        <v>235.09268868526428</v>
      </c>
    </row>
    <row r="44" spans="1:8">
      <c r="A44" s="91">
        <v>7.4000000000000003E-3</v>
      </c>
      <c r="B44" s="95">
        <f t="shared" si="0"/>
        <v>2673.3742341933148</v>
      </c>
      <c r="C44" s="92"/>
      <c r="D44" s="91">
        <v>7.4000000000000003E-3</v>
      </c>
      <c r="E44" s="93">
        <f t="shared" si="1"/>
        <v>794.10331067207699</v>
      </c>
      <c r="F44" s="94"/>
      <c r="G44" s="91">
        <v>7.4000000000000003E-3</v>
      </c>
      <c r="H44" s="95">
        <f t="shared" si="2"/>
        <v>268.73609977004014</v>
      </c>
    </row>
    <row r="45" spans="1:8">
      <c r="A45" s="91">
        <v>7.6E-3</v>
      </c>
      <c r="B45" s="95">
        <f t="shared" si="0"/>
        <v>2888.4924882648852</v>
      </c>
      <c r="C45" s="92"/>
      <c r="D45" s="91">
        <v>7.6E-3</v>
      </c>
      <c r="E45" s="93">
        <f t="shared" si="1"/>
        <v>927.04320608474075</v>
      </c>
      <c r="F45" s="94"/>
      <c r="G45" s="91">
        <v>7.6E-3</v>
      </c>
      <c r="H45" s="95">
        <f t="shared" si="2"/>
        <v>306.42709261139441</v>
      </c>
    </row>
    <row r="46" spans="1:8">
      <c r="A46" s="91">
        <v>7.7999999999999996E-3</v>
      </c>
      <c r="B46" s="95">
        <f t="shared" si="0"/>
        <v>3101.7863085706535</v>
      </c>
      <c r="C46" s="92"/>
      <c r="D46" s="91">
        <v>7.7999999999999996E-3</v>
      </c>
      <c r="E46" s="93">
        <f t="shared" si="1"/>
        <v>1069.0087004484844</v>
      </c>
      <c r="F46" s="94"/>
      <c r="G46" s="91">
        <v>7.7999999999999996E-3</v>
      </c>
      <c r="H46" s="95">
        <f t="shared" si="2"/>
        <v>348.53193316497931</v>
      </c>
    </row>
    <row r="47" spans="1:8">
      <c r="A47" s="91">
        <v>8.0000000000000002E-3</v>
      </c>
      <c r="B47" s="95">
        <f t="shared" si="0"/>
        <v>3313.1209741621019</v>
      </c>
      <c r="C47" s="92"/>
      <c r="D47" s="91">
        <v>8.0000000000000002E-3</v>
      </c>
      <c r="E47" s="93">
        <f t="shared" si="1"/>
        <v>1219.6411766036481</v>
      </c>
      <c r="F47" s="94"/>
      <c r="G47" s="91">
        <v>8.0000000000000002E-3</v>
      </c>
      <c r="H47" s="95">
        <f t="shared" si="2"/>
        <v>395.43240261066711</v>
      </c>
    </row>
    <row r="48" spans="1:8">
      <c r="A48" s="91">
        <v>8.2000000000000007E-3</v>
      </c>
      <c r="B48" s="95">
        <f t="shared" si="0"/>
        <v>3522.3630015348231</v>
      </c>
      <c r="C48" s="92"/>
      <c r="D48" s="91">
        <v>8.2000000000000007E-3</v>
      </c>
      <c r="E48" s="93">
        <f t="shared" si="1"/>
        <v>1378.5601238423783</v>
      </c>
      <c r="F48" s="94"/>
      <c r="G48" s="91">
        <v>8.2000000000000007E-3</v>
      </c>
      <c r="H48" s="95">
        <f t="shared" si="2"/>
        <v>447.52386071114717</v>
      </c>
    </row>
    <row r="49" spans="1:8">
      <c r="A49" s="91">
        <v>8.3999999999999995E-3</v>
      </c>
      <c r="B49" s="95">
        <f t="shared" si="0"/>
        <v>3729.3802289395567</v>
      </c>
      <c r="C49" s="92"/>
      <c r="D49" s="91">
        <v>8.3999999999999995E-3</v>
      </c>
      <c r="E49" s="93">
        <f t="shared" si="1"/>
        <v>1545.3640991116956</v>
      </c>
      <c r="F49" s="94"/>
      <c r="G49" s="91">
        <v>8.3999999999999995E-3</v>
      </c>
      <c r="H49" s="95">
        <f t="shared" si="2"/>
        <v>505.2128655072035</v>
      </c>
    </row>
    <row r="50" spans="1:8">
      <c r="A50" s="91">
        <v>8.6E-3</v>
      </c>
      <c r="B50" s="95">
        <f t="shared" si="0"/>
        <v>3934.0418998583964</v>
      </c>
      <c r="C50" s="92"/>
      <c r="D50" s="91">
        <v>8.6E-3</v>
      </c>
      <c r="E50" s="93">
        <f t="shared" si="1"/>
        <v>1719.6317410934955</v>
      </c>
      <c r="F50" s="94"/>
      <c r="G50" s="91">
        <v>8.6E-3</v>
      </c>
      <c r="H50" s="95">
        <f t="shared" si="2"/>
        <v>568.91432767760011</v>
      </c>
    </row>
    <row r="51" spans="1:8">
      <c r="A51" s="91">
        <v>8.8000000000000005E-3</v>
      </c>
      <c r="B51" s="95">
        <f t="shared" si="0"/>
        <v>4136.2187455933918</v>
      </c>
      <c r="C51" s="92"/>
      <c r="D51" s="91">
        <v>8.8000000000000005E-3</v>
      </c>
      <c r="E51" s="93">
        <f t="shared" si="1"/>
        <v>1900.9228345997967</v>
      </c>
      <c r="F51" s="94"/>
      <c r="G51" s="91">
        <v>8.8000000000000005E-3</v>
      </c>
      <c r="H51" s="95">
        <f t="shared" si="2"/>
        <v>639.0481836567335</v>
      </c>
    </row>
    <row r="52" spans="1:8">
      <c r="A52" s="91">
        <v>8.9999999999999993E-3</v>
      </c>
      <c r="B52" s="95">
        <f t="shared" si="0"/>
        <v>4335.7830669154373</v>
      </c>
      <c r="C52" s="92"/>
      <c r="D52" s="91">
        <v>8.9999999999999993E-3</v>
      </c>
      <c r="E52" s="93">
        <f t="shared" si="1"/>
        <v>2088.7794225945145</v>
      </c>
      <c r="F52" s="94"/>
      <c r="G52" s="91">
        <v>8.9999999999999993E-3</v>
      </c>
      <c r="H52" s="95">
        <f t="shared" si="2"/>
        <v>716.03557846404919</v>
      </c>
    </row>
    <row r="53" spans="1:8">
      <c r="A53" s="91">
        <v>9.1999999999999998E-3</v>
      </c>
      <c r="B53" s="95">
        <f t="shared" si="0"/>
        <v>4532.608814721847</v>
      </c>
      <c r="C53" s="92"/>
      <c r="D53" s="91">
        <v>9.1999999999999998E-3</v>
      </c>
      <c r="E53" s="93">
        <f t="shared" si="1"/>
        <v>2282.7269630326878</v>
      </c>
      <c r="F53" s="94"/>
      <c r="G53" s="91">
        <v>9.1999999999999998E-3</v>
      </c>
      <c r="H53" s="95">
        <f t="shared" si="2"/>
        <v>800.29455713447749</v>
      </c>
    </row>
    <row r="54" spans="1:8">
      <c r="A54" s="91">
        <v>9.4000000000000004E-3</v>
      </c>
      <c r="B54" s="95">
        <f t="shared" si="0"/>
        <v>4726.571669651662</v>
      </c>
      <c r="C54" s="92"/>
      <c r="D54" s="91">
        <v>9.4000000000000004E-3</v>
      </c>
      <c r="E54" s="93">
        <f t="shared" si="1"/>
        <v>2482.2755275948557</v>
      </c>
      <c r="F54" s="94"/>
      <c r="G54" s="91">
        <v>9.4000000000000004E-3</v>
      </c>
      <c r="H54" s="95">
        <f t="shared" si="2"/>
        <v>892.23527259672744</v>
      </c>
    </row>
    <row r="55" spans="1:8">
      <c r="A55" s="91">
        <v>9.5999999999999992E-3</v>
      </c>
      <c r="B55" s="95">
        <f t="shared" si="0"/>
        <v>4917.5491206084207</v>
      </c>
      <c r="C55" s="92"/>
      <c r="D55" s="91">
        <v>9.5999999999999992E-3</v>
      </c>
      <c r="E55" s="93">
        <f t="shared" si="1"/>
        <v>2686.921039288517</v>
      </c>
      <c r="F55" s="94"/>
      <c r="G55" s="91">
        <v>9.5999999999999992E-3</v>
      </c>
      <c r="H55" s="95">
        <f t="shared" si="2"/>
        <v>992.25472774036791</v>
      </c>
    </row>
    <row r="56" spans="1:8">
      <c r="A56" s="91">
        <v>9.7999999999999997E-3</v>
      </c>
      <c r="B56" s="95">
        <f t="shared" si="0"/>
        <v>5105.4205421408087</v>
      </c>
      <c r="C56" s="92"/>
      <c r="D56" s="91">
        <v>9.7999999999999997E-3</v>
      </c>
      <c r="E56" s="93">
        <f t="shared" si="1"/>
        <v>2896.1465457903714</v>
      </c>
      <c r="F56" s="94"/>
      <c r="G56" s="91">
        <v>9.7999999999999997E-3</v>
      </c>
      <c r="H56" s="95">
        <f t="shared" si="2"/>
        <v>1100.7310801221054</v>
      </c>
    </row>
    <row r="57" spans="1:8">
      <c r="A57" s="91">
        <v>0.01</v>
      </c>
      <c r="B57" s="95">
        <f t="shared" si="0"/>
        <v>5290.0672706322594</v>
      </c>
      <c r="C57" s="92"/>
      <c r="D57" s="91">
        <v>0.01</v>
      </c>
      <c r="E57" s="93">
        <f t="shared" si="1"/>
        <v>3109.4235253127376</v>
      </c>
      <c r="F57" s="94"/>
      <c r="G57" s="91">
        <v>0.01</v>
      </c>
      <c r="H57" s="95">
        <f t="shared" si="2"/>
        <v>1218.0175491295154</v>
      </c>
    </row>
    <row r="58" spans="1:8">
      <c r="A58" s="91">
        <v>1.0200000000000001E-2</v>
      </c>
      <c r="B58" s="95">
        <f t="shared" si="0"/>
        <v>5471.3726792514499</v>
      </c>
      <c r="C58" s="92"/>
      <c r="D58" s="91">
        <v>1.0200000000000001E-2</v>
      </c>
      <c r="E58" s="93">
        <f t="shared" si="1"/>
        <v>3326.2132216954647</v>
      </c>
      <c r="F58" s="94"/>
      <c r="G58" s="91">
        <v>1.0200000000000001E-2</v>
      </c>
      <c r="H58" s="95">
        <f t="shared" si="2"/>
        <v>1344.4359772537637</v>
      </c>
    </row>
    <row r="59" spans="1:8">
      <c r="A59" s="91">
        <v>1.04E-2</v>
      </c>
      <c r="B59" s="95">
        <f t="shared" si="0"/>
        <v>5649.2222516163038</v>
      </c>
      <c r="C59" s="92"/>
      <c r="D59" s="91">
        <v>1.04E-2</v>
      </c>
      <c r="E59" s="93">
        <f t="shared" si="1"/>
        <v>3545.9680053507536</v>
      </c>
      <c r="F59" s="94"/>
      <c r="G59" s="91">
        <v>1.04E-2</v>
      </c>
      <c r="H59" s="95">
        <f t="shared" si="2"/>
        <v>1480.2701091943948</v>
      </c>
    </row>
    <row r="60" spans="1:8">
      <c r="A60" s="91">
        <v>1.06E-2</v>
      </c>
      <c r="B60" s="95">
        <f t="shared" si="0"/>
        <v>5823.5036541249992</v>
      </c>
      <c r="C60" s="92"/>
      <c r="D60" s="91">
        <v>1.06E-2</v>
      </c>
      <c r="E60" s="93">
        <f t="shared" si="1"/>
        <v>3768.1327566230243</v>
      </c>
      <c r="F60" s="94"/>
      <c r="G60" s="91">
        <v>1.06E-2</v>
      </c>
      <c r="H60" s="95">
        <f t="shared" si="2"/>
        <v>1625.7586645700467</v>
      </c>
    </row>
    <row r="61" spans="1:8">
      <c r="A61" s="91">
        <v>1.0800000000000001E-2</v>
      </c>
      <c r="B61" s="95">
        <f t="shared" si="0"/>
        <v>5994.1068069082658</v>
      </c>
      <c r="C61" s="92"/>
      <c r="D61" s="91">
        <v>1.0800000000000001E-2</v>
      </c>
      <c r="E61" s="93">
        <f t="shared" si="1"/>
        <v>3992.1462680693339</v>
      </c>
      <c r="F61" s="94"/>
      <c r="G61" s="91">
        <v>1.0800000000000001E-2</v>
      </c>
      <c r="H61" s="95">
        <f t="shared" si="2"/>
        <v>1781.0882917525344</v>
      </c>
    </row>
    <row r="62" spans="1:8">
      <c r="A62" s="91">
        <v>1.0999999999999999E-2</v>
      </c>
      <c r="B62" s="95">
        <f t="shared" si="0"/>
        <v>6160.9239533581977</v>
      </c>
      <c r="C62" s="92"/>
      <c r="D62" s="91">
        <v>1.0999999999999999E-2</v>
      </c>
      <c r="E62" s="93">
        <f t="shared" si="1"/>
        <v>4217.4426621180892</v>
      </c>
      <c r="F62" s="94"/>
      <c r="G62" s="91">
        <v>1.0999999999999999E-2</v>
      </c>
      <c r="H62" s="95">
        <f t="shared" si="2"/>
        <v>1946.3865014689868</v>
      </c>
    </row>
    <row r="63" spans="1:8">
      <c r="A63" s="91">
        <v>1.12E-2</v>
      </c>
      <c r="B63" s="95">
        <f t="shared" si="0"/>
        <v>6323.8497281896425</v>
      </c>
      <c r="C63" s="92"/>
      <c r="D63" s="91">
        <v>1.12E-2</v>
      </c>
      <c r="E63" s="93">
        <f t="shared" si="1"/>
        <v>4443.4528205249135</v>
      </c>
      <c r="F63" s="94"/>
      <c r="G63" s="91">
        <v>1.12E-2</v>
      </c>
      <c r="H63" s="95">
        <f t="shared" si="2"/>
        <v>2121.7146890027725</v>
      </c>
    </row>
    <row r="64" spans="1:8">
      <c r="A64" s="91">
        <v>1.14E-2</v>
      </c>
      <c r="B64" s="95">
        <f t="shared" si="0"/>
        <v>6482.7812239911627</v>
      </c>
      <c r="C64" s="92"/>
      <c r="D64" s="91">
        <v>1.14E-2</v>
      </c>
      <c r="E64" s="93">
        <f t="shared" si="1"/>
        <v>4669.6058220147061</v>
      </c>
      <c r="F64" s="94"/>
      <c r="G64" s="91">
        <v>1.14E-2</v>
      </c>
      <c r="H64" s="95">
        <f t="shared" si="2"/>
        <v>2307.0613627356647</v>
      </c>
    </row>
    <row r="65" spans="1:8">
      <c r="A65" s="91">
        <v>1.1599999999999999E-2</v>
      </c>
      <c r="B65" s="95">
        <f t="shared" si="0"/>
        <v>6637.6180562235641</v>
      </c>
      <c r="C65" s="92"/>
      <c r="D65" s="91">
        <v>1.1599999999999999E-2</v>
      </c>
      <c r="E65" s="93">
        <f t="shared" si="1"/>
        <v>4895.3303844783431</v>
      </c>
      <c r="F65" s="94"/>
      <c r="G65" s="91">
        <v>1.1599999999999999E-2</v>
      </c>
      <c r="H65" s="95">
        <f t="shared" si="2"/>
        <v>2502.3357040787478</v>
      </c>
    </row>
    <row r="66" spans="1:8">
      <c r="A66" s="91">
        <v>1.18E-2</v>
      </c>
      <c r="B66" s="95">
        <f t="shared" si="0"/>
        <v>6788.2624266249341</v>
      </c>
      <c r="C66" s="92"/>
      <c r="D66" s="91">
        <v>1.18E-2</v>
      </c>
      <c r="E66" s="93">
        <f t="shared" si="1"/>
        <v>5120.0563080808706</v>
      </c>
      <c r="F66" s="94"/>
      <c r="G66" s="91">
        <v>1.18E-2</v>
      </c>
      <c r="H66" s="95">
        <f t="shared" si="2"/>
        <v>2707.3615892154817</v>
      </c>
    </row>
    <row r="67" spans="1:8">
      <c r="A67" s="91">
        <v>1.2E-2</v>
      </c>
      <c r="B67" s="95">
        <f t="shared" si="0"/>
        <v>6934.6191849821034</v>
      </c>
      <c r="C67" s="92"/>
      <c r="D67" s="91">
        <v>1.2E-2</v>
      </c>
      <c r="E67" s="93">
        <f t="shared" si="1"/>
        <v>5343.215915635762</v>
      </c>
      <c r="F67" s="94"/>
      <c r="G67" s="91">
        <v>1.2E-2</v>
      </c>
      <c r="H67" s="95">
        <f t="shared" si="2"/>
        <v>2921.87220622515</v>
      </c>
    </row>
    <row r="68" spans="1:8">
      <c r="A68" s="91">
        <v>1.2200000000000001E-2</v>
      </c>
      <c r="B68" s="95">
        <f t="shared" si="0"/>
        <v>7076.5958892295712</v>
      </c>
      <c r="C68" s="92"/>
      <c r="D68" s="91">
        <v>1.2200000000000001E-2</v>
      </c>
      <c r="E68" s="93">
        <f t="shared" si="1"/>
        <v>5564.2454866067628</v>
      </c>
      <c r="F68" s="94"/>
      <c r="G68" s="91">
        <v>1.2200000000000001E-2</v>
      </c>
      <c r="H68" s="95">
        <f t="shared" si="2"/>
        <v>3145.5054017978105</v>
      </c>
    </row>
    <row r="69" spans="1:8">
      <c r="A69" s="91">
        <v>1.24E-2</v>
      </c>
      <c r="B69" s="95">
        <f t="shared" si="0"/>
        <v>7214.1028638378884</v>
      </c>
      <c r="C69" s="92"/>
      <c r="D69" s="91">
        <v>1.24E-2</v>
      </c>
      <c r="E69" s="93">
        <f t="shared" si="1"/>
        <v>5782.5866811148926</v>
      </c>
      <c r="F69" s="94"/>
      <c r="G69" s="91">
        <v>1.24E-2</v>
      </c>
      <c r="H69" s="95">
        <f t="shared" si="2"/>
        <v>3377.7998896625977</v>
      </c>
    </row>
    <row r="70" spans="1:8">
      <c r="A70" s="91">
        <v>1.26E-2</v>
      </c>
      <c r="B70" s="95">
        <f t="shared" si="0"/>
        <v>7347.0532564546556</v>
      </c>
      <c r="C70" s="92"/>
      <c r="D70" s="91">
        <v>1.26E-2</v>
      </c>
      <c r="E70" s="93">
        <f t="shared" si="1"/>
        <v>5997.687950353441</v>
      </c>
      <c r="F70" s="94"/>
      <c r="G70" s="91">
        <v>1.26E-2</v>
      </c>
      <c r="H70" s="95">
        <f t="shared" si="2"/>
        <v>3618.1924478518958</v>
      </c>
    </row>
    <row r="71" spans="1:8">
      <c r="A71" s="91">
        <v>1.2800000000000001E-2</v>
      </c>
      <c r="B71" s="95">
        <f t="shared" ref="B71:B134" si="3">IF(AND(A71&gt;=$B$2,A71&lt;=$B$3),$B$4*SIN(PI()/($B$3-$B$2)*(A71-$B$2)),0)</f>
        <v>7475.3630927623153</v>
      </c>
      <c r="C71" s="92"/>
      <c r="D71" s="91">
        <v>1.2800000000000001E-2</v>
      </c>
      <c r="E71" s="93">
        <f t="shared" si="1"/>
        <v>6209.0059298481065</v>
      </c>
      <c r="F71" s="94"/>
      <c r="G71" s="91">
        <v>1.2800000000000001E-2</v>
      </c>
      <c r="H71" s="95">
        <f t="shared" si="2"/>
        <v>3866.0162238966554</v>
      </c>
    </row>
    <row r="72" spans="1:8">
      <c r="A72" s="91">
        <v>1.2999999999999999E-2</v>
      </c>
      <c r="B72" s="95">
        <f t="shared" si="3"/>
        <v>7598.9513295181359</v>
      </c>
      <c r="C72" s="92"/>
      <c r="D72" s="91">
        <v>1.2999999999999999E-2</v>
      </c>
      <c r="E72" s="93">
        <f t="shared" ref="E72:E135" si="4">IF(AND(D72&gt;=$E$2,D72&lt;=$E$3),$E$4*(1-COS(2*PI()/($E$3-$E$2)*(D72-$E$2)))/2,0)</f>
        <v>6416.0068120428268</v>
      </c>
      <c r="F72" s="94"/>
      <c r="G72" s="91">
        <v>1.2999999999999999E-2</v>
      </c>
      <c r="H72" s="95">
        <f t="shared" ref="H72:H135" si="5">$H$4*_xlfn.NORM.DIST(A72,$H$2,$H$3,FALSE)/_xlfn.NORM.DIST($H$2,$H$2,$H$3,FALSE)</f>
        <v>4120.5002559445293</v>
      </c>
    </row>
    <row r="73" spans="1:8">
      <c r="A73" s="91">
        <v>1.32E-2</v>
      </c>
      <c r="B73" s="95">
        <f t="shared" si="3"/>
        <v>7717.7399057428711</v>
      </c>
      <c r="C73" s="92"/>
      <c r="D73" s="91">
        <v>1.32E-2</v>
      </c>
      <c r="E73" s="93">
        <f t="shared" si="4"/>
        <v>6618.1676947439964</v>
      </c>
      <c r="F73" s="94"/>
      <c r="G73" s="91">
        <v>1.32E-2</v>
      </c>
      <c r="H73" s="95">
        <f t="shared" si="5"/>
        <v>4380.7703036397461</v>
      </c>
    </row>
    <row r="74" spans="1:8">
      <c r="A74" s="91">
        <v>1.34E-2</v>
      </c>
      <c r="B74" s="95">
        <f t="shared" si="3"/>
        <v>7831.6537920257324</v>
      </c>
      <c r="C74" s="92"/>
      <c r="D74" s="91">
        <v>1.34E-2</v>
      </c>
      <c r="E74" s="93">
        <f t="shared" si="4"/>
        <v>6814.9779020167807</v>
      </c>
      <c r="F74" s="94"/>
      <c r="G74" s="91">
        <v>1.34E-2</v>
      </c>
      <c r="H74" s="95">
        <f t="shared" si="5"/>
        <v>4645.8510655094715</v>
      </c>
    </row>
    <row r="75" spans="1:8">
      <c r="A75" s="91">
        <v>1.3599999999999999E-2</v>
      </c>
      <c r="B75" s="95">
        <f t="shared" si="3"/>
        <v>7940.6210379145796</v>
      </c>
      <c r="C75" s="92"/>
      <c r="D75" s="91">
        <v>1.3599999999999999E-2</v>
      </c>
      <c r="E75" s="93">
        <f t="shared" si="4"/>
        <v>7005.9402741968461</v>
      </c>
      <c r="F75" s="94"/>
      <c r="G75" s="91">
        <v>1.3599999999999999E-2</v>
      </c>
      <c r="H75" s="95">
        <f t="shared" si="5"/>
        <v>4914.6698397573855</v>
      </c>
    </row>
    <row r="76" spans="1:8">
      <c r="A76" s="91">
        <v>1.38E-2</v>
      </c>
      <c r="B76" s="95">
        <f t="shared" si="3"/>
        <v>8044.5728173613743</v>
      </c>
      <c r="C76" s="92"/>
      <c r="D76" s="91">
        <v>1.38E-2</v>
      </c>
      <c r="E76" s="93">
        <f t="shared" si="4"/>
        <v>7190.5724237588356</v>
      </c>
      <c r="F76" s="94"/>
      <c r="G76" s="91">
        <v>1.38E-2</v>
      </c>
      <c r="H76" s="95">
        <f t="shared" si="5"/>
        <v>5186.0616630462018</v>
      </c>
    </row>
    <row r="77" spans="1:8">
      <c r="A77" s="91">
        <v>1.4E-2</v>
      </c>
      <c r="B77" s="95">
        <f t="shared" si="3"/>
        <v>8143.4434721941761</v>
      </c>
      <c r="C77" s="92"/>
      <c r="D77" s="91">
        <v>1.4E-2</v>
      </c>
      <c r="E77" s="93">
        <f t="shared" si="4"/>
        <v>7368.4079538691058</v>
      </c>
      <c r="F77" s="94"/>
      <c r="G77" s="91">
        <v>1.4E-2</v>
      </c>
      <c r="H77" s="95">
        <f t="shared" si="5"/>
        <v>5458.7759374137031</v>
      </c>
    </row>
    <row r="78" spans="1:8">
      <c r="A78" s="91">
        <v>1.4200000000000001E-2</v>
      </c>
      <c r="B78" s="95">
        <f t="shared" si="3"/>
        <v>8237.1705535882575</v>
      </c>
      <c r="C78" s="92"/>
      <c r="D78" s="91">
        <v>1.4200000000000001E-2</v>
      </c>
      <c r="E78" s="93">
        <f t="shared" si="4"/>
        <v>7538.99763654461</v>
      </c>
      <c r="F78" s="94"/>
      <c r="G78" s="91">
        <v>1.4200000000000001E-2</v>
      </c>
      <c r="H78" s="95">
        <f t="shared" si="5"/>
        <v>5731.484529345692</v>
      </c>
    </row>
    <row r="79" spans="1:8">
      <c r="A79" s="91">
        <v>1.44E-2</v>
      </c>
      <c r="B79" s="95">
        <f t="shared" si="3"/>
        <v>8325.6948615101228</v>
      </c>
      <c r="C79" s="92"/>
      <c r="D79" s="91">
        <v>1.44E-2</v>
      </c>
      <c r="E79" s="93">
        <f t="shared" si="4"/>
        <v>7701.9105474417838</v>
      </c>
      <c r="F79" s="94"/>
      <c r="G79" s="91">
        <v>1.44E-2</v>
      </c>
      <c r="H79" s="95">
        <f t="shared" si="5"/>
        <v>6002.7912977262704</v>
      </c>
    </row>
    <row r="80" spans="1:8">
      <c r="A80" s="91">
        <v>1.46E-2</v>
      </c>
      <c r="B80" s="95">
        <f t="shared" si="3"/>
        <v>8408.960482109509</v>
      </c>
      <c r="C80" s="92"/>
      <c r="D80" s="91">
        <v>1.46E-2</v>
      </c>
      <c r="E80" s="93">
        <f t="shared" si="4"/>
        <v>7856.7351544088206</v>
      </c>
      <c r="F80" s="94"/>
      <c r="G80" s="91">
        <v>1.46E-2</v>
      </c>
      <c r="H80" s="95">
        <f t="shared" si="5"/>
        <v>6271.2429794643149</v>
      </c>
    </row>
    <row r="81" spans="1:8">
      <c r="A81" s="91">
        <v>1.4800000000000001E-2</v>
      </c>
      <c r="B81" s="95">
        <f t="shared" si="3"/>
        <v>8486.9148230357805</v>
      </c>
      <c r="C81" s="92"/>
      <c r="D81" s="91">
        <v>1.4800000000000001E-2</v>
      </c>
      <c r="E81" s="93">
        <f t="shared" si="4"/>
        <v>8003.0803570516055</v>
      </c>
      <c r="F81" s="94"/>
      <c r="G81" s="91">
        <v>1.4800000000000001E-2</v>
      </c>
      <c r="H81" s="95">
        <f t="shared" si="5"/>
        <v>6535.3413336632202</v>
      </c>
    </row>
    <row r="82" spans="1:8">
      <c r="A82" s="91">
        <v>1.4999999999999999E-2</v>
      </c>
      <c r="B82" s="95">
        <f t="shared" si="3"/>
        <v>8559.5086466563826</v>
      </c>
      <c r="C82" s="92"/>
      <c r="D82" s="91">
        <v>1.4999999999999999E-2</v>
      </c>
      <c r="E82" s="93">
        <f t="shared" si="4"/>
        <v>8140.5764746872637</v>
      </c>
      <c r="F82" s="94"/>
      <c r="G82" s="91">
        <v>1.4999999999999999E-2</v>
      </c>
      <c r="H82" s="95">
        <f t="shared" si="5"/>
        <v>6793.5564179010671</v>
      </c>
    </row>
    <row r="83" spans="1:8">
      <c r="A83" s="91">
        <v>1.52E-2</v>
      </c>
      <c r="B83" s="95">
        <f t="shared" si="3"/>
        <v>8626.6961011563835</v>
      </c>
      <c r="C83" s="92"/>
      <c r="D83" s="91">
        <v>1.52E-2</v>
      </c>
      <c r="E83" s="93">
        <f t="shared" si="4"/>
        <v>8268.876180189638</v>
      </c>
      <c r="F83" s="94"/>
      <c r="G83" s="91">
        <v>1.52E-2</v>
      </c>
      <c r="H83" s="95">
        <f t="shared" si="5"/>
        <v>7044.3408441768161</v>
      </c>
    </row>
    <row r="84" spans="1:8">
      <c r="A84" s="91">
        <v>1.54E-2</v>
      </c>
      <c r="B84" s="95">
        <f t="shared" si="3"/>
        <v>8688.4347494994654</v>
      </c>
      <c r="C84" s="92"/>
      <c r="D84" s="91">
        <v>1.54E-2</v>
      </c>
      <c r="E84" s="93">
        <f t="shared" si="4"/>
        <v>8387.6553773677588</v>
      </c>
      <c r="F84" s="94"/>
      <c r="G84" s="91">
        <v>1.54E-2</v>
      </c>
      <c r="H84" s="95">
        <f t="shared" si="5"/>
        <v>7286.1448380109832</v>
      </c>
    </row>
    <row r="85" spans="1:8">
      <c r="A85" s="91">
        <v>1.5599999999999999E-2</v>
      </c>
      <c r="B85" s="95">
        <f t="shared" si="3"/>
        <v>8744.6855962320642</v>
      </c>
      <c r="C85" s="92"/>
      <c r="D85" s="91">
        <v>1.5599999999999999E-2</v>
      </c>
      <c r="E85" s="93">
        <f t="shared" si="4"/>
        <v>8496.6140196609504</v>
      </c>
      <c r="F85" s="94"/>
      <c r="G85" s="91">
        <v>1.5599999999999999E-2</v>
      </c>
      <c r="H85" s="95">
        <f t="shared" si="5"/>
        <v>7517.431902701449</v>
      </c>
    </row>
    <row r="86" spans="1:8">
      <c r="A86" s="91">
        <v>1.5800000000000002E-2</v>
      </c>
      <c r="B86" s="95">
        <f t="shared" si="3"/>
        <v>8795.4131121137416</v>
      </c>
      <c r="C86" s="92"/>
      <c r="D86" s="91">
        <v>1.5800000000000002E-2</v>
      </c>
      <c r="E86" s="93">
        <f t="shared" si="4"/>
        <v>8595.47686808248</v>
      </c>
      <c r="F86" s="94"/>
      <c r="G86" s="91">
        <v>1.5800000000000002E-2</v>
      </c>
      <c r="H86" s="95">
        <f t="shared" si="5"/>
        <v>7736.6948724228832</v>
      </c>
    </row>
    <row r="87" spans="1:8">
      <c r="A87" s="91">
        <v>1.6E-2</v>
      </c>
      <c r="B87" s="95">
        <f t="shared" si="3"/>
        <v>8840.585256558199</v>
      </c>
      <c r="C87" s="92"/>
      <c r="D87" s="91">
        <v>1.6E-2</v>
      </c>
      <c r="E87" s="93">
        <f t="shared" si="4"/>
        <v>8683.9941864971315</v>
      </c>
      <c r="F87" s="94"/>
      <c r="G87" s="91">
        <v>1.6E-2</v>
      </c>
      <c r="H87" s="95">
        <f t="shared" si="5"/>
        <v>7942.472123261361</v>
      </c>
    </row>
    <row r="88" spans="1:8">
      <c r="A88" s="91">
        <v>1.6199999999999999E-2</v>
      </c>
      <c r="B88" s="95">
        <f t="shared" si="3"/>
        <v>8880.1734978708118</v>
      </c>
      <c r="C88" s="92"/>
      <c r="D88" s="91">
        <v>1.6199999999999999E-2</v>
      </c>
      <c r="E88" s="93">
        <f t="shared" si="4"/>
        <v>8761.9423724763492</v>
      </c>
      <c r="F88" s="94"/>
      <c r="G88" s="91">
        <v>1.6199999999999999E-2</v>
      </c>
      <c r="H88" s="95">
        <f t="shared" si="5"/>
        <v>8133.3637008587657</v>
      </c>
    </row>
    <row r="89" spans="1:8">
      <c r="A89" s="91">
        <v>1.6400000000000001E-2</v>
      </c>
      <c r="B89" s="95">
        <f t="shared" si="3"/>
        <v>8914.1528312698611</v>
      </c>
      <c r="C89" s="92"/>
      <c r="D89" s="91">
        <v>1.6400000000000001E-2</v>
      </c>
      <c r="E89" s="93">
        <f t="shared" si="4"/>
        <v>8829.1245221373865</v>
      </c>
      <c r="F89" s="94"/>
      <c r="G89" s="91">
        <v>1.6400000000000001E-2</v>
      </c>
      <c r="H89" s="95">
        <f t="shared" si="5"/>
        <v>8308.0471174797258</v>
      </c>
    </row>
    <row r="90" spans="1:8">
      <c r="A90" s="91">
        <v>1.66E-2</v>
      </c>
      <c r="B90" s="95">
        <f t="shared" si="3"/>
        <v>8942.5017946800763</v>
      </c>
      <c r="C90" s="92"/>
      <c r="D90" s="91">
        <v>1.66E-2</v>
      </c>
      <c r="E90" s="93">
        <f t="shared" si="4"/>
        <v>8885.3709275395977</v>
      </c>
      <c r="F90" s="94"/>
      <c r="G90" s="91">
        <v>1.66E-2</v>
      </c>
      <c r="H90" s="95">
        <f t="shared" si="5"/>
        <v>8465.2925702790799</v>
      </c>
    </row>
    <row r="91" spans="1:8">
      <c r="A91" s="91">
        <v>1.6799999999999999E-2</v>
      </c>
      <c r="B91" s="95">
        <f t="shared" si="3"/>
        <v>8965.2024822885523</v>
      </c>
      <c r="C91" s="92"/>
      <c r="D91" s="91">
        <v>1.6799999999999999E-2</v>
      </c>
      <c r="E91" s="93">
        <f t="shared" si="4"/>
        <v>8930.5395053814245</v>
      </c>
      <c r="F91" s="94"/>
      <c r="G91" s="91">
        <v>1.6799999999999999E-2</v>
      </c>
      <c r="H91" s="95">
        <f t="shared" si="5"/>
        <v>8603.977336497901</v>
      </c>
    </row>
    <row r="92" spans="1:8">
      <c r="A92" s="91">
        <v>1.7000000000000001E-2</v>
      </c>
      <c r="B92" s="95">
        <f t="shared" si="3"/>
        <v>8982.2405558544433</v>
      </c>
      <c r="C92" s="92"/>
      <c r="D92" s="91">
        <v>1.7000000000000001E-2</v>
      </c>
      <c r="E92" s="93">
        <f t="shared" si="4"/>
        <v>8964.5161559151511</v>
      </c>
      <c r="F92" s="94"/>
      <c r="G92" s="91">
        <v>1.7000000000000001E-2</v>
      </c>
      <c r="H92" s="95">
        <f t="shared" si="5"/>
        <v>8723.0991102870976</v>
      </c>
    </row>
    <row r="93" spans="1:8">
      <c r="A93" s="91">
        <v>1.72E-2</v>
      </c>
      <c r="B93" s="95">
        <f t="shared" si="3"/>
        <v>8993.6052537653031</v>
      </c>
      <c r="C93" s="92"/>
      <c r="D93" s="91">
        <v>1.72E-2</v>
      </c>
      <c r="E93" s="93">
        <f t="shared" si="4"/>
        <v>8987.2150511727614</v>
      </c>
      <c r="F93" s="94"/>
      <c r="G93" s="91">
        <v>1.72E-2</v>
      </c>
      <c r="H93" s="95">
        <f t="shared" si="5"/>
        <v>8821.7880597607982</v>
      </c>
    </row>
    <row r="94" spans="1:8">
      <c r="A94" s="91">
        <v>1.7399999999999999E-2</v>
      </c>
      <c r="B94" s="95">
        <f t="shared" si="3"/>
        <v>8999.2893978343454</v>
      </c>
      <c r="C94" s="92"/>
      <c r="D94" s="91">
        <v>1.7399999999999999E-2</v>
      </c>
      <c r="E94" s="93">
        <f t="shared" si="4"/>
        <v>8998.5788517748497</v>
      </c>
      <c r="F94" s="94"/>
      <c r="G94" s="91">
        <v>1.7399999999999999E-2</v>
      </c>
      <c r="H94" s="95">
        <f t="shared" si="5"/>
        <v>8899.3174015010973</v>
      </c>
    </row>
    <row r="95" spans="1:8">
      <c r="A95" s="91">
        <v>1.7600000000000001E-2</v>
      </c>
      <c r="B95" s="95">
        <f t="shared" si="3"/>
        <v>8999.2893978343454</v>
      </c>
      <c r="C95" s="92"/>
      <c r="D95" s="91">
        <v>1.7600000000000001E-2</v>
      </c>
      <c r="E95" s="93">
        <f t="shared" si="4"/>
        <v>8998.5788517748497</v>
      </c>
      <c r="F95" s="94"/>
      <c r="G95" s="91">
        <v>1.7600000000000001E-2</v>
      </c>
      <c r="H95" s="95">
        <f t="shared" si="5"/>
        <v>8955.1123127341416</v>
      </c>
    </row>
    <row r="96" spans="1:8">
      <c r="A96" s="91">
        <v>1.78E-2</v>
      </c>
      <c r="B96" s="95">
        <f t="shared" si="3"/>
        <v>8993.6052537653031</v>
      </c>
      <c r="C96" s="92"/>
      <c r="D96" s="91">
        <v>1.78E-2</v>
      </c>
      <c r="E96" s="93">
        <f t="shared" si="4"/>
        <v>8987.2150511727614</v>
      </c>
      <c r="F96" s="94"/>
      <c r="G96" s="91">
        <v>1.78E-2</v>
      </c>
      <c r="H96" s="95">
        <f t="shared" si="5"/>
        <v>8988.7570283212281</v>
      </c>
    </row>
    <row r="97" spans="1:8">
      <c r="A97" s="91">
        <v>1.7999999999999999E-2</v>
      </c>
      <c r="B97" s="95">
        <f t="shared" si="3"/>
        <v>8982.2405558544433</v>
      </c>
      <c r="C97" s="92"/>
      <c r="D97" s="91">
        <v>1.7999999999999999E-2</v>
      </c>
      <c r="E97" s="93">
        <f t="shared" si="4"/>
        <v>8964.5161559151511</v>
      </c>
      <c r="F97" s="94"/>
      <c r="G97" s="91">
        <v>1.7999999999999999E-2</v>
      </c>
      <c r="H97" s="95">
        <f t="shared" si="5"/>
        <v>9000</v>
      </c>
    </row>
    <row r="98" spans="1:8">
      <c r="A98" s="91">
        <v>1.8200000000000001E-2</v>
      </c>
      <c r="B98" s="95">
        <f t="shared" si="3"/>
        <v>8965.2024822885523</v>
      </c>
      <c r="C98" s="92"/>
      <c r="D98" s="91">
        <v>1.8200000000000001E-2</v>
      </c>
      <c r="E98" s="93">
        <f t="shared" si="4"/>
        <v>8930.5395053814245</v>
      </c>
      <c r="F98" s="94"/>
      <c r="G98" s="91">
        <v>1.8200000000000001E-2</v>
      </c>
      <c r="H98" s="95">
        <f t="shared" si="5"/>
        <v>8988.7570283212281</v>
      </c>
    </row>
    <row r="99" spans="1:8">
      <c r="A99" s="91">
        <v>1.84E-2</v>
      </c>
      <c r="B99" s="95">
        <f t="shared" si="3"/>
        <v>8942.5017946800763</v>
      </c>
      <c r="C99" s="92"/>
      <c r="D99" s="91">
        <v>1.84E-2</v>
      </c>
      <c r="E99" s="93">
        <f t="shared" si="4"/>
        <v>8885.3709275395977</v>
      </c>
      <c r="F99" s="94"/>
      <c r="G99" s="91">
        <v>1.84E-2</v>
      </c>
      <c r="H99" s="95">
        <f t="shared" si="5"/>
        <v>8955.1123127341416</v>
      </c>
    </row>
    <row r="100" spans="1:8">
      <c r="A100" s="91">
        <v>1.8599999999999998E-2</v>
      </c>
      <c r="B100" s="95">
        <f t="shared" si="3"/>
        <v>8914.1528312698611</v>
      </c>
      <c r="C100" s="92"/>
      <c r="D100" s="91">
        <v>1.8599999999999998E-2</v>
      </c>
      <c r="E100" s="93">
        <f t="shared" si="4"/>
        <v>8829.1245221373865</v>
      </c>
      <c r="F100" s="94"/>
      <c r="G100" s="91">
        <v>1.8599999999999998E-2</v>
      </c>
      <c r="H100" s="95">
        <f t="shared" si="5"/>
        <v>8899.3174015010973</v>
      </c>
    </row>
    <row r="101" spans="1:8">
      <c r="A101" s="91">
        <v>1.8800000000000001E-2</v>
      </c>
      <c r="B101" s="95">
        <f t="shared" si="3"/>
        <v>8880.1734978708118</v>
      </c>
      <c r="C101" s="92"/>
      <c r="D101" s="91">
        <v>1.8800000000000001E-2</v>
      </c>
      <c r="E101" s="93">
        <f t="shared" si="4"/>
        <v>8761.9423724763492</v>
      </c>
      <c r="F101" s="94"/>
      <c r="G101" s="91">
        <v>1.8800000000000001E-2</v>
      </c>
      <c r="H101" s="95">
        <f t="shared" si="5"/>
        <v>8821.7880597607982</v>
      </c>
    </row>
    <row r="102" spans="1:8">
      <c r="A102" s="91">
        <v>1.9E-2</v>
      </c>
      <c r="B102" s="95">
        <f t="shared" si="3"/>
        <v>8840.585256558199</v>
      </c>
      <c r="C102" s="92"/>
      <c r="D102" s="91">
        <v>1.9E-2</v>
      </c>
      <c r="E102" s="93">
        <f t="shared" si="4"/>
        <v>8683.9941864971315</v>
      </c>
      <c r="F102" s="94"/>
      <c r="G102" s="91">
        <v>1.9E-2</v>
      </c>
      <c r="H102" s="95">
        <f t="shared" si="5"/>
        <v>8723.0991102870976</v>
      </c>
    </row>
    <row r="103" spans="1:8">
      <c r="A103" s="91">
        <v>1.9199999999999998E-2</v>
      </c>
      <c r="B103" s="95">
        <f t="shared" si="3"/>
        <v>8795.4131121137416</v>
      </c>
      <c r="C103" s="92"/>
      <c r="D103" s="91">
        <v>1.9199999999999998E-2</v>
      </c>
      <c r="E103" s="93">
        <f t="shared" si="4"/>
        <v>8595.4768680824818</v>
      </c>
      <c r="F103" s="94"/>
      <c r="G103" s="91">
        <v>1.9199999999999998E-2</v>
      </c>
      <c r="H103" s="95">
        <f t="shared" si="5"/>
        <v>8603.977336497901</v>
      </c>
    </row>
    <row r="104" spans="1:8">
      <c r="A104" s="91">
        <v>1.9400000000000001E-2</v>
      </c>
      <c r="B104" s="95">
        <f t="shared" si="3"/>
        <v>8744.6855962320642</v>
      </c>
      <c r="C104" s="92"/>
      <c r="D104" s="91">
        <v>1.9400000000000001E-2</v>
      </c>
      <c r="E104" s="93">
        <f t="shared" si="4"/>
        <v>8496.6140196609504</v>
      </c>
      <c r="F104" s="94"/>
      <c r="G104" s="91">
        <v>1.9400000000000001E-2</v>
      </c>
      <c r="H104" s="95">
        <f t="shared" si="5"/>
        <v>8465.2925702790762</v>
      </c>
    </row>
    <row r="105" spans="1:8">
      <c r="A105" s="91">
        <v>1.9599999999999999E-2</v>
      </c>
      <c r="B105" s="95">
        <f t="shared" si="3"/>
        <v>8688.4347494994654</v>
      </c>
      <c r="C105" s="92"/>
      <c r="D105" s="91">
        <v>1.9599999999999999E-2</v>
      </c>
      <c r="E105" s="93">
        <f t="shared" si="4"/>
        <v>8387.6553773677588</v>
      </c>
      <c r="F105" s="94"/>
      <c r="G105" s="91">
        <v>1.9599999999999999E-2</v>
      </c>
      <c r="H105" s="95">
        <f t="shared" si="5"/>
        <v>8308.0471174797221</v>
      </c>
    </row>
    <row r="106" spans="1:8">
      <c r="A106" s="91">
        <v>1.9800000000000002E-2</v>
      </c>
      <c r="B106" s="95">
        <f t="shared" si="3"/>
        <v>8626.6961011563817</v>
      </c>
      <c r="C106" s="92"/>
      <c r="D106" s="91">
        <v>1.9800000000000002E-2</v>
      </c>
      <c r="E106" s="93">
        <f t="shared" si="4"/>
        <v>8268.8761801896362</v>
      </c>
      <c r="F106" s="94"/>
      <c r="G106" s="91">
        <v>1.9800000000000002E-2</v>
      </c>
      <c r="H106" s="95">
        <f t="shared" si="5"/>
        <v>8133.3637008587621</v>
      </c>
    </row>
    <row r="107" spans="1:8">
      <c r="A107" s="91">
        <v>0.02</v>
      </c>
      <c r="B107" s="95">
        <f t="shared" si="3"/>
        <v>8559.5086466563826</v>
      </c>
      <c r="C107" s="92"/>
      <c r="D107" s="91">
        <v>0.02</v>
      </c>
      <c r="E107" s="93">
        <f t="shared" si="4"/>
        <v>8140.5764746872628</v>
      </c>
      <c r="F107" s="94"/>
      <c r="G107" s="91">
        <v>0.02</v>
      </c>
      <c r="H107" s="95">
        <f t="shared" si="5"/>
        <v>7942.4721232613574</v>
      </c>
    </row>
    <row r="108" spans="1:8">
      <c r="A108" s="91">
        <v>2.0199999999999999E-2</v>
      </c>
      <c r="B108" s="95">
        <f t="shared" si="3"/>
        <v>8486.9148230357805</v>
      </c>
      <c r="C108" s="92"/>
      <c r="D108" s="91">
        <v>2.0199999999999999E-2</v>
      </c>
      <c r="E108" s="93">
        <f t="shared" si="4"/>
        <v>8003.0803570516064</v>
      </c>
      <c r="F108" s="94"/>
      <c r="G108" s="91">
        <v>2.0199999999999999E-2</v>
      </c>
      <c r="H108" s="95">
        <f t="shared" si="5"/>
        <v>7736.6948724228787</v>
      </c>
    </row>
    <row r="109" spans="1:8">
      <c r="A109" s="91">
        <v>2.0400000000000001E-2</v>
      </c>
      <c r="B109" s="95">
        <f t="shared" si="3"/>
        <v>8408.960482109509</v>
      </c>
      <c r="C109" s="92"/>
      <c r="D109" s="91">
        <v>2.0400000000000001E-2</v>
      </c>
      <c r="E109" s="93">
        <f t="shared" si="4"/>
        <v>7856.7351544088187</v>
      </c>
      <c r="F109" s="94"/>
      <c r="G109" s="91">
        <v>2.0400000000000001E-2</v>
      </c>
      <c r="H109" s="95">
        <f t="shared" si="5"/>
        <v>7517.4319027014453</v>
      </c>
    </row>
    <row r="110" spans="1:8">
      <c r="A110" s="91">
        <v>2.06E-2</v>
      </c>
      <c r="B110" s="95">
        <f t="shared" si="3"/>
        <v>8325.6948615101228</v>
      </c>
      <c r="C110" s="92"/>
      <c r="D110" s="91">
        <v>2.06E-2</v>
      </c>
      <c r="E110" s="93">
        <f t="shared" si="4"/>
        <v>7701.9105474417829</v>
      </c>
      <c r="F110" s="94"/>
      <c r="G110" s="91">
        <v>2.06E-2</v>
      </c>
      <c r="H110" s="95">
        <f t="shared" si="5"/>
        <v>7286.1448380109796</v>
      </c>
    </row>
    <row r="111" spans="1:8">
      <c r="A111" s="91">
        <v>2.0799999999999999E-2</v>
      </c>
      <c r="B111" s="95">
        <f t="shared" si="3"/>
        <v>8237.1705535882593</v>
      </c>
      <c r="C111" s="92"/>
      <c r="D111" s="91">
        <v>2.0799999999999999E-2</v>
      </c>
      <c r="E111" s="93">
        <f t="shared" si="4"/>
        <v>7538.9976365446109</v>
      </c>
      <c r="F111" s="94"/>
      <c r="G111" s="91">
        <v>2.0799999999999999E-2</v>
      </c>
      <c r="H111" s="95">
        <f t="shared" si="5"/>
        <v>7044.3408441768133</v>
      </c>
    </row>
    <row r="112" spans="1:8">
      <c r="A112" s="91">
        <v>2.1000000000000001E-2</v>
      </c>
      <c r="B112" s="95">
        <f t="shared" si="3"/>
        <v>8143.4434721941752</v>
      </c>
      <c r="C112" s="92"/>
      <c r="D112" s="91">
        <v>2.1000000000000001E-2</v>
      </c>
      <c r="E112" s="93">
        <f t="shared" si="4"/>
        <v>7368.407953869103</v>
      </c>
      <c r="F112" s="94"/>
      <c r="G112" s="91">
        <v>2.1000000000000001E-2</v>
      </c>
      <c r="H112" s="95">
        <f t="shared" si="5"/>
        <v>6793.5564179010635</v>
      </c>
    </row>
    <row r="113" spans="1:8">
      <c r="A113" s="91">
        <v>2.12E-2</v>
      </c>
      <c r="B113" s="95">
        <f t="shared" si="3"/>
        <v>8044.5728173613752</v>
      </c>
      <c r="C113" s="92"/>
      <c r="D113" s="91">
        <v>2.12E-2</v>
      </c>
      <c r="E113" s="93">
        <f t="shared" si="4"/>
        <v>7190.5724237588365</v>
      </c>
      <c r="F113" s="94"/>
      <c r="G113" s="91">
        <v>2.12E-2</v>
      </c>
      <c r="H113" s="95">
        <f t="shared" si="5"/>
        <v>6535.3413336632175</v>
      </c>
    </row>
    <row r="114" spans="1:8">
      <c r="A114" s="91">
        <v>2.1399999999999999E-2</v>
      </c>
      <c r="B114" s="95">
        <f t="shared" si="3"/>
        <v>7940.6210379145796</v>
      </c>
      <c r="C114" s="92"/>
      <c r="D114" s="91">
        <v>2.1399999999999999E-2</v>
      </c>
      <c r="E114" s="93">
        <f t="shared" si="4"/>
        <v>7005.9402741968452</v>
      </c>
      <c r="F114" s="94"/>
      <c r="G114" s="91">
        <v>2.1399999999999999E-2</v>
      </c>
      <c r="H114" s="95">
        <f t="shared" si="5"/>
        <v>6271.2429794643131</v>
      </c>
    </row>
    <row r="115" spans="1:8">
      <c r="A115" s="91">
        <v>2.1600000000000001E-2</v>
      </c>
      <c r="B115" s="95">
        <f t="shared" si="3"/>
        <v>7831.6537920257288</v>
      </c>
      <c r="C115" s="92"/>
      <c r="D115" s="91">
        <v>2.1600000000000001E-2</v>
      </c>
      <c r="E115" s="93">
        <f t="shared" si="4"/>
        <v>6814.9779020167771</v>
      </c>
      <c r="F115" s="94"/>
      <c r="G115" s="91">
        <v>2.1600000000000001E-2</v>
      </c>
      <c r="H115" s="95">
        <f t="shared" si="5"/>
        <v>6002.7912977262658</v>
      </c>
    </row>
    <row r="116" spans="1:8">
      <c r="A116" s="91">
        <v>2.18E-2</v>
      </c>
      <c r="B116" s="95">
        <f t="shared" si="3"/>
        <v>7717.7399057428702</v>
      </c>
      <c r="C116" s="92"/>
      <c r="D116" s="91">
        <v>2.18E-2</v>
      </c>
      <c r="E116" s="93">
        <f t="shared" si="4"/>
        <v>6618.1676947439955</v>
      </c>
      <c r="F116" s="94"/>
      <c r="G116" s="91">
        <v>2.18E-2</v>
      </c>
      <c r="H116" s="95">
        <f t="shared" si="5"/>
        <v>5731.4845293456874</v>
      </c>
    </row>
    <row r="117" spans="1:8">
      <c r="A117" s="91">
        <v>2.1999999999999999E-2</v>
      </c>
      <c r="B117" s="95">
        <f t="shared" si="3"/>
        <v>7598.9513295181368</v>
      </c>
      <c r="C117" s="92"/>
      <c r="D117" s="91">
        <v>2.1999999999999999E-2</v>
      </c>
      <c r="E117" s="93">
        <f t="shared" si="4"/>
        <v>6416.0068120428277</v>
      </c>
      <c r="F117" s="94"/>
      <c r="G117" s="91">
        <v>2.1999999999999999E-2</v>
      </c>
      <c r="H117" s="95">
        <f t="shared" si="5"/>
        <v>5458.7759374137013</v>
      </c>
    </row>
    <row r="118" spans="1:8">
      <c r="A118" s="91">
        <v>2.2200000000000001E-2</v>
      </c>
      <c r="B118" s="95">
        <f t="shared" si="3"/>
        <v>7475.3630927623144</v>
      </c>
      <c r="C118" s="92"/>
      <c r="D118" s="91">
        <v>2.2200000000000001E-2</v>
      </c>
      <c r="E118" s="93">
        <f t="shared" si="4"/>
        <v>6209.0059298481046</v>
      </c>
      <c r="F118" s="94"/>
      <c r="G118" s="91">
        <v>2.2200000000000001E-2</v>
      </c>
      <c r="H118" s="95">
        <f t="shared" si="5"/>
        <v>5186.0616630461964</v>
      </c>
    </row>
    <row r="119" spans="1:8">
      <c r="A119" s="91">
        <v>2.24E-2</v>
      </c>
      <c r="B119" s="95">
        <f t="shared" si="3"/>
        <v>7347.0532564546565</v>
      </c>
      <c r="C119" s="92"/>
      <c r="D119" s="91">
        <v>2.24E-2</v>
      </c>
      <c r="E119" s="93">
        <f t="shared" si="4"/>
        <v>5997.687950353441</v>
      </c>
      <c r="F119" s="94"/>
      <c r="G119" s="91">
        <v>2.24E-2</v>
      </c>
      <c r="H119" s="95">
        <f t="shared" si="5"/>
        <v>4914.6698397573837</v>
      </c>
    </row>
    <row r="120" spans="1:8">
      <c r="A120" s="91">
        <v>2.2599999999999999E-2</v>
      </c>
      <c r="B120" s="95">
        <f t="shared" si="3"/>
        <v>7214.1028638378884</v>
      </c>
      <c r="C120" s="92"/>
      <c r="D120" s="91">
        <v>2.2599999999999999E-2</v>
      </c>
      <c r="E120" s="93">
        <f t="shared" si="4"/>
        <v>5782.5866811148926</v>
      </c>
      <c r="F120" s="94"/>
      <c r="G120" s="91">
        <v>2.2599999999999999E-2</v>
      </c>
      <c r="H120" s="95">
        <f t="shared" si="5"/>
        <v>4645.8510655094678</v>
      </c>
    </row>
    <row r="121" spans="1:8">
      <c r="A121" s="91">
        <v>2.2800000000000001E-2</v>
      </c>
      <c r="B121" s="95">
        <f t="shared" si="3"/>
        <v>7076.5958892295694</v>
      </c>
      <c r="C121" s="92"/>
      <c r="D121" s="91">
        <v>2.2800000000000001E-2</v>
      </c>
      <c r="E121" s="93">
        <f t="shared" si="4"/>
        <v>5564.2454866067583</v>
      </c>
      <c r="F121" s="94"/>
      <c r="G121" s="91">
        <v>2.2800000000000001E-2</v>
      </c>
      <c r="H121" s="95">
        <f t="shared" si="5"/>
        <v>4380.7703036397415</v>
      </c>
    </row>
    <row r="122" spans="1:8">
      <c r="A122" s="91">
        <v>2.3E-2</v>
      </c>
      <c r="B122" s="95">
        <f t="shared" si="3"/>
        <v>6934.6191849821034</v>
      </c>
      <c r="C122" s="92"/>
      <c r="D122" s="91">
        <v>2.3E-2</v>
      </c>
      <c r="E122" s="93">
        <f t="shared" si="4"/>
        <v>5343.2159156357611</v>
      </c>
      <c r="F122" s="94"/>
      <c r="G122" s="91">
        <v>2.3E-2</v>
      </c>
      <c r="H122" s="95">
        <f t="shared" si="5"/>
        <v>4120.5002559445275</v>
      </c>
    </row>
    <row r="123" spans="1:8">
      <c r="A123" s="91">
        <v>2.3199999999999998E-2</v>
      </c>
      <c r="B123" s="95">
        <f t="shared" si="3"/>
        <v>6788.2624266249359</v>
      </c>
      <c r="C123" s="92"/>
      <c r="D123" s="91">
        <v>2.3199999999999998E-2</v>
      </c>
      <c r="E123" s="93">
        <f t="shared" si="4"/>
        <v>5120.0563080808734</v>
      </c>
      <c r="F123" s="94"/>
      <c r="G123" s="91">
        <v>2.3199999999999998E-2</v>
      </c>
      <c r="H123" s="95">
        <f t="shared" si="5"/>
        <v>3866.0162238966536</v>
      </c>
    </row>
    <row r="124" spans="1:8">
      <c r="A124" s="91">
        <v>2.3400000000000001E-2</v>
      </c>
      <c r="B124" s="95">
        <f t="shared" si="3"/>
        <v>6637.618056223565</v>
      </c>
      <c r="C124" s="92"/>
      <c r="D124" s="91">
        <v>2.3400000000000001E-2</v>
      </c>
      <c r="E124" s="93">
        <f t="shared" si="4"/>
        <v>4895.3303844783441</v>
      </c>
      <c r="F124" s="94"/>
      <c r="G124" s="91">
        <v>2.3400000000000001E-2</v>
      </c>
      <c r="H124" s="95">
        <f t="shared" si="5"/>
        <v>3618.1924478518913</v>
      </c>
    </row>
    <row r="125" spans="1:8">
      <c r="A125" s="91">
        <v>2.3599999999999999E-2</v>
      </c>
      <c r="B125" s="95">
        <f t="shared" si="3"/>
        <v>6482.78122399116</v>
      </c>
      <c r="C125" s="92"/>
      <c r="D125" s="91">
        <v>2.3599999999999999E-2</v>
      </c>
      <c r="E125" s="93">
        <f t="shared" si="4"/>
        <v>4669.6058220147033</v>
      </c>
      <c r="F125" s="94"/>
      <c r="G125" s="91">
        <v>2.3599999999999999E-2</v>
      </c>
      <c r="H125" s="95">
        <f t="shared" si="5"/>
        <v>3377.799889662595</v>
      </c>
    </row>
    <row r="126" spans="1:8">
      <c r="A126" s="91">
        <v>2.3800000000000002E-2</v>
      </c>
      <c r="B126" s="95">
        <f t="shared" si="3"/>
        <v>6323.8497281896398</v>
      </c>
      <c r="C126" s="92"/>
      <c r="D126" s="91">
        <v>2.3800000000000002E-2</v>
      </c>
      <c r="E126" s="93">
        <f t="shared" si="4"/>
        <v>4443.4528205249098</v>
      </c>
      <c r="F126" s="94"/>
      <c r="G126" s="91">
        <v>2.3800000000000002E-2</v>
      </c>
      <c r="H126" s="95">
        <f t="shared" si="5"/>
        <v>3145.5054017978046</v>
      </c>
    </row>
    <row r="127" spans="1:8">
      <c r="A127" s="91">
        <v>2.4E-2</v>
      </c>
      <c r="B127" s="95">
        <f t="shared" si="3"/>
        <v>6160.9239533581967</v>
      </c>
      <c r="C127" s="92"/>
      <c r="D127" s="91">
        <v>2.4E-2</v>
      </c>
      <c r="E127" s="93">
        <f t="shared" si="4"/>
        <v>4217.4426621180883</v>
      </c>
      <c r="F127" s="94"/>
      <c r="G127" s="91">
        <v>2.4E-2</v>
      </c>
      <c r="H127" s="95">
        <f t="shared" si="5"/>
        <v>2921.8722062251454</v>
      </c>
    </row>
    <row r="128" spans="1:8">
      <c r="A128" s="91">
        <v>2.4199999999999999E-2</v>
      </c>
      <c r="B128" s="95">
        <f t="shared" si="3"/>
        <v>5994.1068069082648</v>
      </c>
      <c r="C128" s="92"/>
      <c r="D128" s="91">
        <v>2.4199999999999999E-2</v>
      </c>
      <c r="E128" s="93">
        <f t="shared" si="4"/>
        <v>3992.146268069333</v>
      </c>
      <c r="F128" s="94"/>
      <c r="G128" s="91">
        <v>2.4199999999999999E-2</v>
      </c>
      <c r="H128" s="95">
        <f t="shared" si="5"/>
        <v>2707.3615892154789</v>
      </c>
    </row>
    <row r="129" spans="1:8">
      <c r="A129" s="91">
        <v>2.4400000000000002E-2</v>
      </c>
      <c r="B129" s="95">
        <f t="shared" si="3"/>
        <v>5823.5036541249983</v>
      </c>
      <c r="C129" s="92"/>
      <c r="D129" s="91">
        <v>2.4400000000000002E-2</v>
      </c>
      <c r="E129" s="93">
        <f t="shared" si="4"/>
        <v>3768.1327566230225</v>
      </c>
      <c r="F129" s="94"/>
      <c r="G129" s="91">
        <v>2.4400000000000002E-2</v>
      </c>
      <c r="H129" s="95">
        <f t="shared" si="5"/>
        <v>2502.3357040787441</v>
      </c>
    </row>
    <row r="130" spans="1:8">
      <c r="A130" s="91">
        <v>2.46E-2</v>
      </c>
      <c r="B130" s="95">
        <f t="shared" si="3"/>
        <v>5649.2222516163056</v>
      </c>
      <c r="C130" s="92"/>
      <c r="D130" s="91">
        <v>2.46E-2</v>
      </c>
      <c r="E130" s="93">
        <f t="shared" si="4"/>
        <v>3545.9680053507545</v>
      </c>
      <c r="F130" s="94"/>
      <c r="G130" s="91">
        <v>2.46E-2</v>
      </c>
      <c r="H130" s="95">
        <f t="shared" si="5"/>
        <v>2307.0613627356611</v>
      </c>
    </row>
    <row r="131" spans="1:8">
      <c r="A131" s="91">
        <v>2.4799999999999999E-2</v>
      </c>
      <c r="B131" s="95">
        <f t="shared" si="3"/>
        <v>5471.3726792514472</v>
      </c>
      <c r="C131" s="92"/>
      <c r="D131" s="91">
        <v>2.4799999999999999E-2</v>
      </c>
      <c r="E131" s="93">
        <f t="shared" si="4"/>
        <v>3326.2132216954624</v>
      </c>
      <c r="F131" s="94"/>
      <c r="G131" s="91">
        <v>2.4799999999999999E-2</v>
      </c>
      <c r="H131" s="95">
        <f t="shared" si="5"/>
        <v>2121.7146890027711</v>
      </c>
    </row>
    <row r="132" spans="1:8">
      <c r="A132" s="91">
        <v>2.5000000000000001E-2</v>
      </c>
      <c r="B132" s="95">
        <f t="shared" si="3"/>
        <v>5290.0672706322548</v>
      </c>
      <c r="C132" s="92"/>
      <c r="D132" s="91">
        <v>2.5000000000000001E-2</v>
      </c>
      <c r="E132" s="93">
        <f t="shared" si="4"/>
        <v>3109.4235253127335</v>
      </c>
      <c r="F132" s="94"/>
      <c r="G132" s="91">
        <v>2.5000000000000001E-2</v>
      </c>
      <c r="H132" s="95">
        <f t="shared" si="5"/>
        <v>1946.3865014689836</v>
      </c>
    </row>
    <row r="133" spans="1:8">
      <c r="A133" s="91">
        <v>2.52E-2</v>
      </c>
      <c r="B133" s="95">
        <f t="shared" si="3"/>
        <v>5105.4205421408078</v>
      </c>
      <c r="C133" s="92"/>
      <c r="D133" s="91">
        <v>2.52E-2</v>
      </c>
      <c r="E133" s="93">
        <f t="shared" si="4"/>
        <v>2896.146545790371</v>
      </c>
      <c r="F133" s="94"/>
      <c r="G133" s="91">
        <v>2.52E-2</v>
      </c>
      <c r="H133" s="95">
        <f t="shared" si="5"/>
        <v>1781.0882917525312</v>
      </c>
    </row>
    <row r="134" spans="1:8">
      <c r="A134" s="91">
        <v>2.5399999999999999E-2</v>
      </c>
      <c r="B134" s="95">
        <f t="shared" si="3"/>
        <v>4917.5491206084234</v>
      </c>
      <c r="C134" s="92"/>
      <c r="D134" s="91">
        <v>2.5399999999999999E-2</v>
      </c>
      <c r="E134" s="93">
        <f t="shared" si="4"/>
        <v>2686.9210392885188</v>
      </c>
      <c r="F134" s="94"/>
      <c r="G134" s="91">
        <v>2.5399999999999999E-2</v>
      </c>
      <c r="H134" s="95">
        <f t="shared" si="5"/>
        <v>1625.7586645700455</v>
      </c>
    </row>
    <row r="135" spans="1:8">
      <c r="A135" s="91">
        <v>2.5600000000000001E-2</v>
      </c>
      <c r="B135" s="95">
        <f t="shared" ref="B135:B198" si="6">IF(AND(A135&gt;=$B$2,A135&lt;=$B$3),$B$4*SIN(PI()/($B$3-$B$2)*(A135-$B$2)),0)</f>
        <v>4726.5716696516602</v>
      </c>
      <c r="C135" s="92"/>
      <c r="D135" s="91">
        <v>2.5600000000000001E-2</v>
      </c>
      <c r="E135" s="93">
        <f t="shared" si="4"/>
        <v>2482.2755275948543</v>
      </c>
      <c r="F135" s="94"/>
      <c r="G135" s="91">
        <v>2.5600000000000001E-2</v>
      </c>
      <c r="H135" s="95">
        <f t="shared" si="5"/>
        <v>1480.2701091943927</v>
      </c>
    </row>
    <row r="136" spans="1:8">
      <c r="A136" s="91">
        <v>2.58E-2</v>
      </c>
      <c r="B136" s="95">
        <f t="shared" si="6"/>
        <v>4532.6088147218479</v>
      </c>
      <c r="C136" s="92"/>
      <c r="D136" s="91">
        <v>2.58E-2</v>
      </c>
      <c r="E136" s="93">
        <f t="shared" ref="E136:E199" si="7">IF(AND(D136&gt;=$E$2,D136&lt;=$E$3),$E$4*(1-COS(2*PI()/($E$3-$E$2)*(D136-$E$2)))/2,0)</f>
        <v>2282.7269630326891</v>
      </c>
      <c r="F136" s="94"/>
      <c r="G136" s="91">
        <v>2.58E-2</v>
      </c>
      <c r="H136" s="95">
        <f t="shared" ref="H136:H199" si="8">$H$4*_xlfn.NORM.DIST(A136,$H$2,$H$3,FALSE)/_xlfn.NORM.DIST($H$2,$H$2,$H$3,FALSE)</f>
        <v>1344.4359772537614</v>
      </c>
    </row>
    <row r="137" spans="1:8">
      <c r="A137" s="91">
        <v>2.5999999999999999E-2</v>
      </c>
      <c r="B137" s="95">
        <f t="shared" si="6"/>
        <v>4335.7830669154373</v>
      </c>
      <c r="C137" s="92"/>
      <c r="D137" s="91">
        <v>2.5999999999999999E-2</v>
      </c>
      <c r="E137" s="93">
        <f t="shared" si="7"/>
        <v>2088.7794225945145</v>
      </c>
      <c r="F137" s="94"/>
      <c r="G137" s="91">
        <v>2.5999999999999999E-2</v>
      </c>
      <c r="H137" s="95">
        <f t="shared" si="8"/>
        <v>1218.0175491295142</v>
      </c>
    </row>
    <row r="138" spans="1:8">
      <c r="A138" s="91">
        <v>2.6200000000000001E-2</v>
      </c>
      <c r="B138" s="95">
        <f t="shared" si="6"/>
        <v>4136.2187455933881</v>
      </c>
      <c r="C138" s="92"/>
      <c r="D138" s="91">
        <v>2.6200000000000001E-2</v>
      </c>
      <c r="E138" s="93">
        <f t="shared" si="7"/>
        <v>1900.9228345997938</v>
      </c>
      <c r="F138" s="94"/>
      <c r="G138" s="91">
        <v>2.6200000000000001E-2</v>
      </c>
      <c r="H138" s="95">
        <f t="shared" si="8"/>
        <v>1100.7310801221033</v>
      </c>
    </row>
    <row r="139" spans="1:8">
      <c r="A139" s="91">
        <v>2.64E-2</v>
      </c>
      <c r="B139" s="95">
        <f t="shared" si="6"/>
        <v>3934.0418998583959</v>
      </c>
      <c r="C139" s="92"/>
      <c r="D139" s="91">
        <v>2.64E-2</v>
      </c>
      <c r="E139" s="93">
        <f t="shared" si="7"/>
        <v>1719.6317410934951</v>
      </c>
      <c r="F139" s="94"/>
      <c r="G139" s="91">
        <v>2.64E-2</v>
      </c>
      <c r="H139" s="95">
        <f t="shared" si="8"/>
        <v>992.25472774036689</v>
      </c>
    </row>
    <row r="140" spans="1:8">
      <c r="A140" s="91">
        <v>2.6599999999999999E-2</v>
      </c>
      <c r="B140" s="95">
        <f t="shared" si="6"/>
        <v>3729.3802289395589</v>
      </c>
      <c r="C140" s="92"/>
      <c r="D140" s="91">
        <v>2.6599999999999999E-2</v>
      </c>
      <c r="E140" s="93">
        <f t="shared" si="7"/>
        <v>1545.3640991116972</v>
      </c>
      <c r="F140" s="94"/>
      <c r="G140" s="91">
        <v>2.6599999999999999E-2</v>
      </c>
      <c r="H140" s="95">
        <f t="shared" si="8"/>
        <v>892.23527259672653</v>
      </c>
    </row>
    <row r="141" spans="1:8">
      <c r="A141" s="91">
        <v>2.6800000000000001E-2</v>
      </c>
      <c r="B141" s="95">
        <f t="shared" si="6"/>
        <v>3522.3630015348213</v>
      </c>
      <c r="C141" s="92"/>
      <c r="D141" s="91">
        <v>2.6800000000000001E-2</v>
      </c>
      <c r="E141" s="93">
        <f t="shared" si="7"/>
        <v>1378.5601238423774</v>
      </c>
      <c r="F141" s="94"/>
      <c r="G141" s="91">
        <v>2.6800000000000001E-2</v>
      </c>
      <c r="H141" s="95">
        <f t="shared" si="8"/>
        <v>800.29455713447589</v>
      </c>
    </row>
    <row r="142" spans="1:8">
      <c r="A142" s="91">
        <v>2.7E-2</v>
      </c>
      <c r="B142" s="95">
        <f t="shared" si="6"/>
        <v>3313.1209741620996</v>
      </c>
      <c r="C142" s="92"/>
      <c r="D142" s="91">
        <v>2.7E-2</v>
      </c>
      <c r="E142" s="93">
        <f t="shared" si="7"/>
        <v>1219.6411766036465</v>
      </c>
      <c r="F142" s="94"/>
      <c r="G142" s="91">
        <v>2.7E-2</v>
      </c>
      <c r="H142" s="95">
        <f t="shared" si="8"/>
        <v>716.03557846404919</v>
      </c>
    </row>
    <row r="143" spans="1:8">
      <c r="A143" s="91">
        <v>2.7199999999999998E-2</v>
      </c>
      <c r="B143" s="95">
        <f t="shared" si="6"/>
        <v>3101.7863085706535</v>
      </c>
      <c r="C143" s="92"/>
      <c r="D143" s="91">
        <v>2.7199999999999998E-2</v>
      </c>
      <c r="E143" s="93">
        <f t="shared" si="7"/>
        <v>1069.0087004484844</v>
      </c>
      <c r="F143" s="94"/>
      <c r="G143" s="91">
        <v>2.7199999999999998E-2</v>
      </c>
      <c r="H143" s="95">
        <f t="shared" si="8"/>
        <v>639.04818365673316</v>
      </c>
    </row>
    <row r="144" spans="1:8">
      <c r="A144" s="91">
        <v>2.7400000000000001E-2</v>
      </c>
      <c r="B144" s="95">
        <f t="shared" si="6"/>
        <v>2888.4924882648834</v>
      </c>
      <c r="C144" s="92"/>
      <c r="D144" s="91">
        <v>2.7400000000000001E-2</v>
      </c>
      <c r="E144" s="93">
        <f t="shared" si="7"/>
        <v>927.04320608473972</v>
      </c>
      <c r="F144" s="94"/>
      <c r="G144" s="91">
        <v>2.7400000000000001E-2</v>
      </c>
      <c r="H144" s="95">
        <f t="shared" si="8"/>
        <v>568.91432767759898</v>
      </c>
    </row>
    <row r="145" spans="1:8">
      <c r="A145" s="91">
        <v>2.76E-2</v>
      </c>
      <c r="B145" s="95">
        <f t="shared" si="6"/>
        <v>2673.3742341933144</v>
      </c>
      <c r="C145" s="92"/>
      <c r="D145" s="91">
        <v>2.76E-2</v>
      </c>
      <c r="E145" s="93">
        <f t="shared" si="7"/>
        <v>794.10331067207642</v>
      </c>
      <c r="F145" s="94"/>
      <c r="G145" s="91">
        <v>2.76E-2</v>
      </c>
      <c r="H145" s="95">
        <f t="shared" si="8"/>
        <v>505.21286550720305</v>
      </c>
    </row>
    <row r="146" spans="1:8">
      <c r="A146" s="91">
        <v>2.7799999999999998E-2</v>
      </c>
      <c r="B146" s="95">
        <f t="shared" si="6"/>
        <v>2456.5674196559289</v>
      </c>
      <c r="C146" s="92"/>
      <c r="D146" s="91">
        <v>2.7799999999999998E-2</v>
      </c>
      <c r="E146" s="93">
        <f t="shared" si="7"/>
        <v>670.52483192388775</v>
      </c>
      <c r="F146" s="94"/>
      <c r="G146" s="91">
        <v>2.7799999999999998E-2</v>
      </c>
      <c r="H146" s="95">
        <f t="shared" si="8"/>
        <v>447.52386071114682</v>
      </c>
    </row>
    <row r="147" spans="1:8">
      <c r="A147" s="91">
        <v>2.8000000000000001E-2</v>
      </c>
      <c r="B147" s="95">
        <f t="shared" si="6"/>
        <v>2238.2089844836933</v>
      </c>
      <c r="C147" s="92"/>
      <c r="D147" s="91">
        <v>2.8000000000000001E-2</v>
      </c>
      <c r="E147" s="93">
        <f t="shared" si="7"/>
        <v>556.61993980261389</v>
      </c>
      <c r="F147" s="94"/>
      <c r="G147" s="91">
        <v>2.8000000000000001E-2</v>
      </c>
      <c r="H147" s="95">
        <f t="shared" si="8"/>
        <v>395.43240261066637</v>
      </c>
    </row>
    <row r="148" spans="1:8">
      <c r="A148" s="91">
        <v>2.8199999999999999E-2</v>
      </c>
      <c r="B148" s="95">
        <f t="shared" si="6"/>
        <v>2018.436848544429</v>
      </c>
      <c r="C148" s="92"/>
      <c r="D148" s="91">
        <v>2.8199999999999999E-2</v>
      </c>
      <c r="E148" s="93">
        <f t="shared" si="7"/>
        <v>452.67636795132967</v>
      </c>
      <c r="F148" s="94"/>
      <c r="G148" s="91">
        <v>2.8199999999999999E-2</v>
      </c>
      <c r="H148" s="95">
        <f t="shared" si="8"/>
        <v>348.53193316497897</v>
      </c>
    </row>
    <row r="149" spans="1:8">
      <c r="A149" s="91">
        <v>2.8400000000000002E-2</v>
      </c>
      <c r="B149" s="95">
        <f t="shared" si="6"/>
        <v>1797.3898246296596</v>
      </c>
      <c r="C149" s="92"/>
      <c r="D149" s="91">
        <v>2.8400000000000002E-2</v>
      </c>
      <c r="E149" s="93">
        <f t="shared" si="7"/>
        <v>358.95668685358231</v>
      </c>
      <c r="F149" s="94"/>
      <c r="G149" s="91">
        <v>2.8400000000000002E-2</v>
      </c>
      <c r="H149" s="95">
        <f t="shared" si="8"/>
        <v>306.42709261139373</v>
      </c>
    </row>
    <row r="150" spans="1:8">
      <c r="A150" s="91">
        <v>2.86E-2</v>
      </c>
      <c r="B150" s="95">
        <f t="shared" si="6"/>
        <v>1575.2075307774828</v>
      </c>
      <c r="C150" s="92"/>
      <c r="D150" s="91">
        <v>2.86E-2</v>
      </c>
      <c r="E150" s="93">
        <f t="shared" si="7"/>
        <v>275.69764055756616</v>
      </c>
      <c r="F150" s="94"/>
      <c r="G150" s="91">
        <v>2.86E-2</v>
      </c>
      <c r="H150" s="95">
        <f t="shared" si="8"/>
        <v>268.73609977003957</v>
      </c>
    </row>
    <row r="151" spans="1:8">
      <c r="A151" s="91">
        <v>2.8799999999999999E-2</v>
      </c>
      <c r="B151" s="95">
        <f t="shared" si="6"/>
        <v>1352.0303020868141</v>
      </c>
      <c r="C151" s="92"/>
      <c r="D151" s="91">
        <v>2.8799999999999999E-2</v>
      </c>
      <c r="E151" s="93">
        <f t="shared" si="7"/>
        <v>203.10954864010671</v>
      </c>
      <c r="F151" s="94"/>
      <c r="G151" s="91">
        <v>2.8799999999999999E-2</v>
      </c>
      <c r="H151" s="95">
        <f t="shared" si="8"/>
        <v>235.09268868526399</v>
      </c>
    </row>
    <row r="152" spans="1:8">
      <c r="A152" s="91">
        <v>2.9000000000000001E-2</v>
      </c>
      <c r="B152" s="95">
        <f t="shared" si="6"/>
        <v>1127.9991020787368</v>
      </c>
      <c r="C152" s="92"/>
      <c r="D152" s="91">
        <v>2.9000000000000001E-2</v>
      </c>
      <c r="E152" s="93">
        <f t="shared" si="7"/>
        <v>141.37577492115966</v>
      </c>
      <c r="F152" s="94"/>
      <c r="G152" s="91">
        <v>2.9000000000000001E-2</v>
      </c>
      <c r="H152" s="95">
        <f t="shared" si="8"/>
        <v>205.14762795251085</v>
      </c>
    </row>
    <row r="153" spans="1:8">
      <c r="A153" s="91">
        <v>2.92E-2</v>
      </c>
      <c r="B153" s="95">
        <f t="shared" si="6"/>
        <v>903.25543366093484</v>
      </c>
      <c r="C153" s="92"/>
      <c r="D153" s="91">
        <v>2.92E-2</v>
      </c>
      <c r="E153" s="93">
        <f t="shared" si="7"/>
        <v>90.652264270889134</v>
      </c>
      <c r="F153" s="94"/>
      <c r="G153" s="91">
        <v>2.92E-2</v>
      </c>
      <c r="H153" s="95">
        <f t="shared" si="8"/>
        <v>178.56985269933244</v>
      </c>
    </row>
    <row r="154" spans="1:8">
      <c r="A154" s="91">
        <v>2.9399999999999999E-2</v>
      </c>
      <c r="B154" s="95">
        <f t="shared" si="6"/>
        <v>677.94124975139334</v>
      </c>
      <c r="C154" s="92"/>
      <c r="D154" s="91">
        <v>2.9399999999999999E-2</v>
      </c>
      <c r="E154" s="93">
        <f t="shared" si="7"/>
        <v>51.067148679386719</v>
      </c>
      <c r="F154" s="94"/>
      <c r="G154" s="91">
        <v>2.9399999999999999E-2</v>
      </c>
      <c r="H154" s="95">
        <f t="shared" si="8"/>
        <v>155.04724180471595</v>
      </c>
    </row>
    <row r="155" spans="1:8">
      <c r="A155" s="91">
        <v>2.9600000000000001E-2</v>
      </c>
      <c r="B155" s="95">
        <f t="shared" si="6"/>
        <v>452.19886361792294</v>
      </c>
      <c r="C155" s="92"/>
      <c r="D155" s="91">
        <v>2.9600000000000001E-2</v>
      </c>
      <c r="E155" s="93">
        <f t="shared" si="7"/>
        <v>22.72042358414922</v>
      </c>
      <c r="F155" s="94"/>
      <c r="G155" s="91">
        <v>2.9600000000000001E-2</v>
      </c>
      <c r="H155" s="95">
        <f t="shared" si="8"/>
        <v>134.2870746216102</v>
      </c>
    </row>
    <row r="156" spans="1:8">
      <c r="A156" s="91">
        <v>2.98E-2</v>
      </c>
      <c r="B156" s="95">
        <f t="shared" si="6"/>
        <v>226.17085899003632</v>
      </c>
      <c r="C156" s="92"/>
      <c r="D156" s="91">
        <v>2.98E-2</v>
      </c>
      <c r="E156" s="93">
        <f t="shared" si="7"/>
        <v>5.6836952729213959</v>
      </c>
      <c r="F156" s="94"/>
      <c r="G156" s="91">
        <v>2.98E-2</v>
      </c>
      <c r="H156" s="95">
        <f t="shared" si="8"/>
        <v>116.01620229601323</v>
      </c>
    </row>
    <row r="157" spans="1:8">
      <c r="A157" s="91">
        <v>0.03</v>
      </c>
      <c r="B157" s="95">
        <f t="shared" si="6"/>
        <v>1.102633609417758E-12</v>
      </c>
      <c r="C157" s="92"/>
      <c r="D157" s="91">
        <v>0.03</v>
      </c>
      <c r="E157" s="93">
        <f t="shared" si="7"/>
        <v>0</v>
      </c>
      <c r="F157" s="94"/>
      <c r="G157" s="91">
        <v>0.03</v>
      </c>
      <c r="H157" s="95">
        <f t="shared" si="8"/>
        <v>99.980968844180737</v>
      </c>
    </row>
    <row r="158" spans="1:8">
      <c r="A158" s="91">
        <v>3.0200000000000001E-2</v>
      </c>
      <c r="B158" s="95">
        <f t="shared" si="6"/>
        <v>0</v>
      </c>
      <c r="C158" s="92"/>
      <c r="D158" s="91">
        <v>3.0200000000000001E-2</v>
      </c>
      <c r="E158" s="93">
        <f t="shared" si="7"/>
        <v>0</v>
      </c>
      <c r="F158" s="94"/>
      <c r="G158" s="91">
        <v>3.0200000000000001E-2</v>
      </c>
      <c r="H158" s="95">
        <f t="shared" si="8"/>
        <v>85.946916555182625</v>
      </c>
    </row>
    <row r="159" spans="1:8">
      <c r="A159" s="91">
        <v>3.04E-2</v>
      </c>
      <c r="B159" s="95">
        <f t="shared" si="6"/>
        <v>0</v>
      </c>
      <c r="C159" s="92"/>
      <c r="D159" s="91">
        <v>3.04E-2</v>
      </c>
      <c r="E159" s="93">
        <f t="shared" si="7"/>
        <v>0</v>
      </c>
      <c r="F159" s="94"/>
      <c r="G159" s="91">
        <v>3.04E-2</v>
      </c>
      <c r="H159" s="95">
        <f t="shared" si="8"/>
        <v>73.698309129366663</v>
      </c>
    </row>
    <row r="160" spans="1:8">
      <c r="A160" s="91">
        <v>3.0599999999999999E-2</v>
      </c>
      <c r="B160" s="95">
        <f t="shared" si="6"/>
        <v>0</v>
      </c>
      <c r="C160" s="92"/>
      <c r="D160" s="91">
        <v>3.0599999999999999E-2</v>
      </c>
      <c r="E160" s="93">
        <f t="shared" si="7"/>
        <v>0</v>
      </c>
      <c r="F160" s="94"/>
      <c r="G160" s="91">
        <v>3.0599999999999999E-2</v>
      </c>
      <c r="H160" s="95">
        <f t="shared" si="8"/>
        <v>63.037504344261798</v>
      </c>
    </row>
    <row r="161" spans="1:8">
      <c r="A161" s="91">
        <v>3.0800000000000001E-2</v>
      </c>
      <c r="B161" s="95">
        <f t="shared" si="6"/>
        <v>0</v>
      </c>
      <c r="C161" s="92"/>
      <c r="D161" s="91">
        <v>3.0800000000000001E-2</v>
      </c>
      <c r="E161" s="93">
        <f t="shared" si="7"/>
        <v>0</v>
      </c>
      <c r="F161" s="94"/>
      <c r="G161" s="91">
        <v>3.0800000000000001E-2</v>
      </c>
      <c r="H161" s="95">
        <f t="shared" si="8"/>
        <v>53.784206055053389</v>
      </c>
    </row>
    <row r="162" spans="1:8">
      <c r="A162" s="91">
        <v>3.1E-2</v>
      </c>
      <c r="B162" s="95">
        <f t="shared" si="6"/>
        <v>0</v>
      </c>
      <c r="C162" s="92"/>
      <c r="D162" s="91">
        <v>3.1E-2</v>
      </c>
      <c r="E162" s="93">
        <f t="shared" si="7"/>
        <v>0</v>
      </c>
      <c r="F162" s="94"/>
      <c r="G162" s="91">
        <v>3.1E-2</v>
      </c>
      <c r="H162" s="95">
        <f t="shared" si="8"/>
        <v>45.774623079114299</v>
      </c>
    </row>
    <row r="163" spans="1:8">
      <c r="A163" s="91">
        <v>3.1199999999999999E-2</v>
      </c>
      <c r="B163" s="95">
        <f t="shared" si="6"/>
        <v>0</v>
      </c>
      <c r="C163" s="92"/>
      <c r="D163" s="91">
        <v>3.1199999999999999E-2</v>
      </c>
      <c r="E163" s="93">
        <f t="shared" si="7"/>
        <v>0</v>
      </c>
      <c r="F163" s="94"/>
      <c r="G163" s="91">
        <v>3.1199999999999999E-2</v>
      </c>
      <c r="H163" s="95">
        <f t="shared" si="8"/>
        <v>38.86056006869773</v>
      </c>
    </row>
    <row r="164" spans="1:8">
      <c r="A164" s="91">
        <v>3.1399999999999997E-2</v>
      </c>
      <c r="B164" s="95">
        <f t="shared" si="6"/>
        <v>0</v>
      </c>
      <c r="C164" s="92"/>
      <c r="D164" s="91">
        <v>3.1399999999999997E-2</v>
      </c>
      <c r="E164" s="93">
        <f t="shared" si="7"/>
        <v>0</v>
      </c>
      <c r="F164" s="94"/>
      <c r="G164" s="91">
        <v>3.1399999999999997E-2</v>
      </c>
      <c r="H164" s="95">
        <f t="shared" si="8"/>
        <v>32.90846292047609</v>
      </c>
    </row>
    <row r="165" spans="1:8">
      <c r="A165" s="91">
        <v>3.1600000000000003E-2</v>
      </c>
      <c r="B165" s="95">
        <f t="shared" si="6"/>
        <v>0</v>
      </c>
      <c r="C165" s="92"/>
      <c r="D165" s="91">
        <v>3.1600000000000003E-2</v>
      </c>
      <c r="E165" s="93">
        <f t="shared" si="7"/>
        <v>0</v>
      </c>
      <c r="F165" s="94"/>
      <c r="G165" s="91">
        <v>3.1600000000000003E-2</v>
      </c>
      <c r="H165" s="95">
        <f t="shared" si="8"/>
        <v>27.798438674130825</v>
      </c>
    </row>
    <row r="166" spans="1:8">
      <c r="A166" s="91">
        <v>3.1800000000000002E-2</v>
      </c>
      <c r="B166" s="95">
        <f t="shared" si="6"/>
        <v>0</v>
      </c>
      <c r="C166" s="92"/>
      <c r="D166" s="91">
        <v>3.1800000000000002E-2</v>
      </c>
      <c r="E166" s="93">
        <f t="shared" si="7"/>
        <v>0</v>
      </c>
      <c r="F166" s="94"/>
      <c r="G166" s="91">
        <v>3.1800000000000002E-2</v>
      </c>
      <c r="H166" s="95">
        <f t="shared" si="8"/>
        <v>23.42326727452858</v>
      </c>
    </row>
    <row r="167" spans="1:8">
      <c r="A167" s="91">
        <v>3.2000000000000001E-2</v>
      </c>
      <c r="B167" s="95">
        <f t="shared" si="6"/>
        <v>0</v>
      </c>
      <c r="C167" s="92"/>
      <c r="D167" s="91">
        <v>3.2000000000000001E-2</v>
      </c>
      <c r="E167" s="93">
        <f t="shared" si="7"/>
        <v>0</v>
      </c>
      <c r="F167" s="94"/>
      <c r="G167" s="91">
        <v>3.2000000000000001E-2</v>
      </c>
      <c r="H167" s="95">
        <f t="shared" si="8"/>
        <v>19.687420063645934</v>
      </c>
    </row>
    <row r="168" spans="1:8">
      <c r="A168" s="91">
        <v>3.2199999999999999E-2</v>
      </c>
      <c r="B168" s="95">
        <f t="shared" si="6"/>
        <v>0</v>
      </c>
      <c r="C168" s="92"/>
      <c r="D168" s="91">
        <v>3.2199999999999999E-2</v>
      </c>
      <c r="E168" s="93">
        <f t="shared" si="7"/>
        <v>0</v>
      </c>
      <c r="F168" s="94"/>
      <c r="G168" s="91">
        <v>3.2199999999999999E-2</v>
      </c>
      <c r="H168" s="95">
        <f t="shared" si="8"/>
        <v>16.50609747065841</v>
      </c>
    </row>
    <row r="169" spans="1:8">
      <c r="A169" s="91">
        <v>3.2399999999999998E-2</v>
      </c>
      <c r="B169" s="95">
        <f t="shared" si="6"/>
        <v>0</v>
      </c>
      <c r="C169" s="92"/>
      <c r="D169" s="91">
        <v>3.2399999999999998E-2</v>
      </c>
      <c r="E169" s="93">
        <f t="shared" si="7"/>
        <v>0</v>
      </c>
      <c r="F169" s="94"/>
      <c r="G169" s="91">
        <v>3.2399999999999998E-2</v>
      </c>
      <c r="H169" s="95">
        <f t="shared" si="8"/>
        <v>13.804296113920193</v>
      </c>
    </row>
    <row r="170" spans="1:8">
      <c r="A170" s="91">
        <v>3.2599999999999997E-2</v>
      </c>
      <c r="B170" s="95">
        <f t="shared" si="6"/>
        <v>0</v>
      </c>
      <c r="C170" s="92"/>
      <c r="D170" s="91">
        <v>3.2599999999999997E-2</v>
      </c>
      <c r="E170" s="93">
        <f t="shared" si="7"/>
        <v>0</v>
      </c>
      <c r="F170" s="94"/>
      <c r="G170" s="91">
        <v>3.2599999999999997E-2</v>
      </c>
      <c r="H170" s="95">
        <f t="shared" si="8"/>
        <v>11.515913441099334</v>
      </c>
    </row>
    <row r="171" spans="1:8">
      <c r="A171" s="91">
        <v>3.2800000000000003E-2</v>
      </c>
      <c r="B171" s="95">
        <f t="shared" si="6"/>
        <v>0</v>
      </c>
      <c r="C171" s="92"/>
      <c r="D171" s="91">
        <v>3.2800000000000003E-2</v>
      </c>
      <c r="E171" s="93">
        <f t="shared" si="7"/>
        <v>0</v>
      </c>
      <c r="F171" s="94"/>
      <c r="G171" s="91">
        <v>3.2800000000000003E-2</v>
      </c>
      <c r="H171" s="95">
        <f t="shared" si="8"/>
        <v>9.5828961300112425</v>
      </c>
    </row>
    <row r="172" spans="1:8">
      <c r="A172" s="91">
        <v>3.3000000000000002E-2</v>
      </c>
      <c r="B172" s="95">
        <f t="shared" si="6"/>
        <v>0</v>
      </c>
      <c r="C172" s="92"/>
      <c r="D172" s="91">
        <v>3.3000000000000002E-2</v>
      </c>
      <c r="E172" s="93">
        <f t="shared" si="7"/>
        <v>0</v>
      </c>
      <c r="F172" s="94"/>
      <c r="G172" s="91">
        <v>3.3000000000000002E-2</v>
      </c>
      <c r="H172" s="95">
        <f t="shared" si="8"/>
        <v>7.9544367624154351</v>
      </c>
    </row>
    <row r="173" spans="1:8">
      <c r="A173" s="91">
        <v>3.32E-2</v>
      </c>
      <c r="B173" s="95">
        <f t="shared" si="6"/>
        <v>0</v>
      </c>
      <c r="C173" s="92"/>
      <c r="D173" s="91">
        <v>3.32E-2</v>
      </c>
      <c r="E173" s="93">
        <f t="shared" si="7"/>
        <v>0</v>
      </c>
      <c r="F173" s="94"/>
      <c r="G173" s="91">
        <v>3.32E-2</v>
      </c>
      <c r="H173" s="95">
        <f t="shared" si="8"/>
        <v>6.5862217699242489</v>
      </c>
    </row>
    <row r="174" spans="1:8">
      <c r="A174" s="91">
        <v>3.3399999999999999E-2</v>
      </c>
      <c r="B174" s="95">
        <f t="shared" si="6"/>
        <v>0</v>
      </c>
      <c r="C174" s="92"/>
      <c r="D174" s="91">
        <v>3.3399999999999999E-2</v>
      </c>
      <c r="E174" s="93">
        <f t="shared" si="7"/>
        <v>0</v>
      </c>
      <c r="F174" s="94"/>
      <c r="G174" s="91">
        <v>3.3399999999999999E-2</v>
      </c>
      <c r="H174" s="95">
        <f t="shared" si="8"/>
        <v>5.4397323338359937</v>
      </c>
    </row>
    <row r="175" spans="1:8">
      <c r="A175" s="91">
        <v>3.3599999999999998E-2</v>
      </c>
      <c r="B175" s="95">
        <f t="shared" si="6"/>
        <v>0</v>
      </c>
      <c r="C175" s="92"/>
      <c r="D175" s="91">
        <v>3.3599999999999998E-2</v>
      </c>
      <c r="E175" s="93">
        <f t="shared" si="7"/>
        <v>0</v>
      </c>
      <c r="F175" s="94"/>
      <c r="G175" s="91">
        <v>3.3599999999999998E-2</v>
      </c>
      <c r="H175" s="95">
        <f t="shared" si="8"/>
        <v>4.4815987935294652</v>
      </c>
    </row>
    <row r="176" spans="1:8">
      <c r="A176" s="91">
        <v>3.3799999999999997E-2</v>
      </c>
      <c r="B176" s="95">
        <f t="shared" si="6"/>
        <v>0</v>
      </c>
      <c r="C176" s="92"/>
      <c r="D176" s="91">
        <v>3.3799999999999997E-2</v>
      </c>
      <c r="E176" s="93">
        <f t="shared" si="7"/>
        <v>0</v>
      </c>
      <c r="F176" s="94"/>
      <c r="G176" s="91">
        <v>3.3799999999999997E-2</v>
      </c>
      <c r="H176" s="95">
        <f t="shared" si="8"/>
        <v>3.6830081720536199</v>
      </c>
    </row>
    <row r="177" spans="1:8">
      <c r="A177" s="91">
        <v>3.4000000000000002E-2</v>
      </c>
      <c r="B177" s="95">
        <f t="shared" si="6"/>
        <v>0</v>
      </c>
      <c r="C177" s="92"/>
      <c r="D177" s="91">
        <v>3.4000000000000002E-2</v>
      </c>
      <c r="E177" s="93">
        <f t="shared" si="7"/>
        <v>0</v>
      </c>
      <c r="F177" s="94"/>
      <c r="G177" s="91">
        <v>3.4000000000000002E-2</v>
      </c>
      <c r="H177" s="95">
        <f t="shared" si="8"/>
        <v>3.0191636511225957</v>
      </c>
    </row>
    <row r="178" spans="1:8">
      <c r="A178" s="91">
        <v>3.4200000000000001E-2</v>
      </c>
      <c r="B178" s="95">
        <f t="shared" si="6"/>
        <v>0</v>
      </c>
      <c r="C178" s="92"/>
      <c r="D178" s="91">
        <v>3.4200000000000001E-2</v>
      </c>
      <c r="E178" s="93">
        <f t="shared" si="7"/>
        <v>0</v>
      </c>
      <c r="F178" s="94"/>
      <c r="G178" s="91">
        <v>3.4200000000000001E-2</v>
      </c>
      <c r="H178" s="95">
        <f t="shared" si="8"/>
        <v>2.468794207440602</v>
      </c>
    </row>
    <row r="179" spans="1:8">
      <c r="A179" s="91">
        <v>3.44E-2</v>
      </c>
      <c r="B179" s="95">
        <f t="shared" si="6"/>
        <v>0</v>
      </c>
      <c r="C179" s="92"/>
      <c r="D179" s="91">
        <v>3.44E-2</v>
      </c>
      <c r="E179" s="93">
        <f t="shared" si="7"/>
        <v>0</v>
      </c>
      <c r="F179" s="94"/>
      <c r="G179" s="91">
        <v>3.44E-2</v>
      </c>
      <c r="H179" s="95">
        <f t="shared" si="8"/>
        <v>2.013712143485578</v>
      </c>
    </row>
    <row r="180" spans="1:8">
      <c r="A180" s="91">
        <v>3.4599999999999999E-2</v>
      </c>
      <c r="B180" s="95">
        <f t="shared" si="6"/>
        <v>0</v>
      </c>
      <c r="C180" s="92"/>
      <c r="D180" s="91">
        <v>3.4599999999999999E-2</v>
      </c>
      <c r="E180" s="93">
        <f t="shared" si="7"/>
        <v>0</v>
      </c>
      <c r="F180" s="94"/>
      <c r="G180" s="91">
        <v>3.4599999999999999E-2</v>
      </c>
      <c r="H180" s="95">
        <f t="shared" si="8"/>
        <v>1.6384158933030544</v>
      </c>
    </row>
    <row r="181" spans="1:8">
      <c r="A181" s="91">
        <v>3.4799999999999998E-2</v>
      </c>
      <c r="B181" s="95">
        <f t="shared" si="6"/>
        <v>0</v>
      </c>
      <c r="C181" s="92"/>
      <c r="D181" s="91">
        <v>3.4799999999999998E-2</v>
      </c>
      <c r="E181" s="93">
        <f t="shared" si="7"/>
        <v>0</v>
      </c>
      <c r="F181" s="94"/>
      <c r="G181" s="91">
        <v>3.4799999999999998E-2</v>
      </c>
      <c r="H181" s="95">
        <f t="shared" si="8"/>
        <v>1.3297352420883073</v>
      </c>
    </row>
    <row r="182" spans="1:8">
      <c r="A182" s="91">
        <v>3.5000000000000003E-2</v>
      </c>
      <c r="B182" s="95">
        <f t="shared" si="6"/>
        <v>0</v>
      </c>
      <c r="C182" s="92"/>
      <c r="D182" s="91">
        <v>3.5000000000000003E-2</v>
      </c>
      <c r="E182" s="93">
        <f t="shared" si="7"/>
        <v>0</v>
      </c>
      <c r="F182" s="94"/>
      <c r="G182" s="91">
        <v>3.5000000000000003E-2</v>
      </c>
      <c r="H182" s="95">
        <f t="shared" si="8"/>
        <v>1.0765159522292156</v>
      </c>
    </row>
    <row r="183" spans="1:8">
      <c r="A183" s="91">
        <v>3.5200000000000002E-2</v>
      </c>
      <c r="B183" s="95">
        <f t="shared" si="6"/>
        <v>0</v>
      </c>
      <c r="C183" s="92"/>
      <c r="D183" s="91">
        <v>3.5200000000000002E-2</v>
      </c>
      <c r="E183" s="93">
        <f t="shared" si="7"/>
        <v>0</v>
      </c>
      <c r="F183" s="94"/>
      <c r="G183" s="91">
        <v>3.5200000000000002E-2</v>
      </c>
      <c r="H183" s="95">
        <f t="shared" si="8"/>
        <v>0.86934072349965297</v>
      </c>
    </row>
    <row r="184" spans="1:8">
      <c r="A184" s="91">
        <v>3.5400000000000001E-2</v>
      </c>
      <c r="B184" s="95">
        <f t="shared" si="6"/>
        <v>0</v>
      </c>
      <c r="C184" s="92"/>
      <c r="D184" s="91">
        <v>3.5400000000000001E-2</v>
      </c>
      <c r="E184" s="93">
        <f t="shared" si="7"/>
        <v>0</v>
      </c>
      <c r="F184" s="94"/>
      <c r="G184" s="91">
        <v>3.5400000000000001E-2</v>
      </c>
      <c r="H184" s="95">
        <f t="shared" si="8"/>
        <v>0.70028341753983747</v>
      </c>
    </row>
    <row r="185" spans="1:8">
      <c r="A185" s="91">
        <v>3.56E-2</v>
      </c>
      <c r="B185" s="95">
        <f t="shared" si="6"/>
        <v>0</v>
      </c>
      <c r="C185" s="92"/>
      <c r="D185" s="91">
        <v>3.56E-2</v>
      </c>
      <c r="E185" s="93">
        <f t="shared" si="7"/>
        <v>0</v>
      </c>
      <c r="F185" s="94"/>
      <c r="G185" s="91">
        <v>3.56E-2</v>
      </c>
      <c r="H185" s="95">
        <f t="shared" si="8"/>
        <v>0.56269353397338129</v>
      </c>
    </row>
    <row r="186" spans="1:8">
      <c r="A186" s="91">
        <v>3.5799999999999998E-2</v>
      </c>
      <c r="B186" s="95">
        <f t="shared" si="6"/>
        <v>0</v>
      </c>
      <c r="C186" s="92"/>
      <c r="D186" s="91">
        <v>3.5799999999999998E-2</v>
      </c>
      <c r="E186" s="93">
        <f t="shared" si="7"/>
        <v>0</v>
      </c>
      <c r="F186" s="94"/>
      <c r="G186" s="91">
        <v>3.5799999999999998E-2</v>
      </c>
      <c r="H186" s="95">
        <f t="shared" si="8"/>
        <v>0.45100802597622824</v>
      </c>
    </row>
    <row r="187" spans="1:8">
      <c r="A187" s="91">
        <v>3.5999999999999997E-2</v>
      </c>
      <c r="B187" s="95">
        <f t="shared" si="6"/>
        <v>0</v>
      </c>
      <c r="C187" s="92"/>
      <c r="D187" s="91">
        <v>3.5999999999999997E-2</v>
      </c>
      <c r="E187" s="93">
        <f t="shared" si="7"/>
        <v>0</v>
      </c>
      <c r="F187" s="94"/>
      <c r="G187" s="91">
        <v>3.5999999999999997E-2</v>
      </c>
      <c r="H187" s="95">
        <f t="shared" si="8"/>
        <v>0.36058767653655965</v>
      </c>
    </row>
    <row r="188" spans="1:8">
      <c r="A188" s="91">
        <v>3.6200000000000003E-2</v>
      </c>
      <c r="B188" s="95">
        <f t="shared" si="6"/>
        <v>0</v>
      </c>
      <c r="C188" s="92"/>
      <c r="D188" s="91">
        <v>3.6200000000000003E-2</v>
      </c>
      <c r="E188" s="93">
        <f t="shared" si="7"/>
        <v>0</v>
      </c>
      <c r="F188" s="94"/>
      <c r="G188" s="91">
        <v>3.6200000000000003E-2</v>
      </c>
      <c r="H188" s="95">
        <f t="shared" si="8"/>
        <v>0.28757541396980635</v>
      </c>
    </row>
    <row r="189" spans="1:8">
      <c r="A189" s="91">
        <v>3.6400000000000002E-2</v>
      </c>
      <c r="B189" s="95">
        <f t="shared" si="6"/>
        <v>0</v>
      </c>
      <c r="C189" s="92"/>
      <c r="D189" s="91">
        <v>3.6400000000000002E-2</v>
      </c>
      <c r="E189" s="93">
        <f t="shared" si="7"/>
        <v>0</v>
      </c>
      <c r="F189" s="94"/>
      <c r="G189" s="91">
        <v>3.6400000000000002E-2</v>
      </c>
      <c r="H189" s="95">
        <f t="shared" si="8"/>
        <v>0.22877411864579283</v>
      </c>
    </row>
    <row r="190" spans="1:8">
      <c r="A190" s="91">
        <v>3.6600000000000001E-2</v>
      </c>
      <c r="B190" s="95">
        <f t="shared" si="6"/>
        <v>0</v>
      </c>
      <c r="C190" s="92"/>
      <c r="D190" s="91">
        <v>3.6600000000000001E-2</v>
      </c>
      <c r="E190" s="93">
        <f t="shared" si="7"/>
        <v>0</v>
      </c>
      <c r="F190" s="94"/>
      <c r="G190" s="91">
        <v>3.6600000000000001E-2</v>
      </c>
      <c r="H190" s="95">
        <f t="shared" si="8"/>
        <v>0.1815416556890232</v>
      </c>
    </row>
    <row r="191" spans="1:8">
      <c r="A191" s="91">
        <v>3.6799999999999999E-2</v>
      </c>
      <c r="B191" s="95">
        <f t="shared" si="6"/>
        <v>0</v>
      </c>
      <c r="C191" s="92"/>
      <c r="D191" s="91">
        <v>3.6799999999999999E-2</v>
      </c>
      <c r="E191" s="93">
        <f t="shared" si="7"/>
        <v>0</v>
      </c>
      <c r="F191" s="94"/>
      <c r="G191" s="91">
        <v>3.6799999999999999E-2</v>
      </c>
      <c r="H191" s="95">
        <f t="shared" si="8"/>
        <v>0.14370105508024247</v>
      </c>
    </row>
    <row r="192" spans="1:8">
      <c r="A192" s="91">
        <v>3.6999999999999998E-2</v>
      </c>
      <c r="B192" s="95">
        <f t="shared" si="6"/>
        <v>0</v>
      </c>
      <c r="C192" s="92"/>
      <c r="D192" s="91">
        <v>3.6999999999999998E-2</v>
      </c>
      <c r="E192" s="93">
        <f t="shared" si="7"/>
        <v>0</v>
      </c>
      <c r="F192" s="94"/>
      <c r="G192" s="91">
        <v>3.6999999999999998E-2</v>
      </c>
      <c r="H192" s="95">
        <f t="shared" si="8"/>
        <v>0.1134639465934367</v>
      </c>
    </row>
    <row r="193" spans="1:8">
      <c r="A193" s="91">
        <v>3.7199999999999997E-2</v>
      </c>
      <c r="B193" s="95">
        <f t="shared" si="6"/>
        <v>0</v>
      </c>
      <c r="C193" s="92"/>
      <c r="D193" s="91">
        <v>3.7199999999999997E-2</v>
      </c>
      <c r="E193" s="93">
        <f t="shared" si="7"/>
        <v>0</v>
      </c>
      <c r="F193" s="94"/>
      <c r="G193" s="91">
        <v>3.7199999999999997E-2</v>
      </c>
      <c r="H193" s="95">
        <f t="shared" si="8"/>
        <v>8.9365538752659734E-2</v>
      </c>
    </row>
    <row r="194" spans="1:8">
      <c r="A194" s="91">
        <v>3.7400000000000003E-2</v>
      </c>
      <c r="B194" s="95">
        <f t="shared" si="6"/>
        <v>0</v>
      </c>
      <c r="C194" s="92"/>
      <c r="D194" s="91">
        <v>3.7400000000000003E-2</v>
      </c>
      <c r="E194" s="93">
        <f t="shared" si="7"/>
        <v>0</v>
      </c>
      <c r="F194" s="94"/>
      <c r="G194" s="91">
        <v>3.7400000000000003E-2</v>
      </c>
      <c r="H194" s="95">
        <f t="shared" si="8"/>
        <v>7.020960572079743E-2</v>
      </c>
    </row>
    <row r="195" spans="1:8">
      <c r="A195" s="91">
        <v>3.7600000000000001E-2</v>
      </c>
      <c r="B195" s="95">
        <f t="shared" si="6"/>
        <v>0</v>
      </c>
      <c r="C195" s="92"/>
      <c r="D195" s="91">
        <v>3.7600000000000001E-2</v>
      </c>
      <c r="E195" s="93">
        <f t="shared" si="7"/>
        <v>0</v>
      </c>
      <c r="F195" s="94"/>
      <c r="G195" s="91">
        <v>3.7600000000000001E-2</v>
      </c>
      <c r="H195" s="95">
        <f t="shared" si="8"/>
        <v>5.5022111697342523E-2</v>
      </c>
    </row>
    <row r="196" spans="1:8">
      <c r="A196" s="91">
        <v>3.78E-2</v>
      </c>
      <c r="B196" s="95">
        <f t="shared" si="6"/>
        <v>0</v>
      </c>
      <c r="C196" s="92"/>
      <c r="D196" s="91">
        <v>3.78E-2</v>
      </c>
      <c r="E196" s="93">
        <f t="shared" si="7"/>
        <v>0</v>
      </c>
      <c r="F196" s="94"/>
      <c r="G196" s="91">
        <v>3.78E-2</v>
      </c>
      <c r="H196" s="95">
        <f t="shared" si="8"/>
        <v>4.301225758984175E-2</v>
      </c>
    </row>
    <row r="197" spans="1:8">
      <c r="A197" s="91">
        <v>3.7999999999999999E-2</v>
      </c>
      <c r="B197" s="95">
        <f t="shared" si="6"/>
        <v>0</v>
      </c>
      <c r="C197" s="92"/>
      <c r="D197" s="91">
        <v>3.7999999999999999E-2</v>
      </c>
      <c r="E197" s="93">
        <f t="shared" si="7"/>
        <v>0</v>
      </c>
      <c r="F197" s="94"/>
      <c r="G197" s="91">
        <v>3.7999999999999999E-2</v>
      </c>
      <c r="H197" s="95">
        <f t="shared" si="8"/>
        <v>3.3539878548708039E-2</v>
      </c>
    </row>
    <row r="198" spans="1:8">
      <c r="A198" s="91">
        <v>3.8199999999999998E-2</v>
      </c>
      <c r="B198" s="95">
        <f t="shared" si="6"/>
        <v>0</v>
      </c>
      <c r="C198" s="92"/>
      <c r="D198" s="91">
        <v>3.8199999999999998E-2</v>
      </c>
      <c r="E198" s="93">
        <f t="shared" si="7"/>
        <v>0</v>
      </c>
      <c r="F198" s="94"/>
      <c r="G198" s="91">
        <v>3.8199999999999998E-2</v>
      </c>
      <c r="H198" s="95">
        <f t="shared" si="8"/>
        <v>2.6088252971696493E-2</v>
      </c>
    </row>
    <row r="199" spans="1:8">
      <c r="A199" s="91">
        <v>3.8399999999999997E-2</v>
      </c>
      <c r="B199" s="95">
        <f t="shared" ref="B199:B262" si="9">IF(AND(A199&gt;=$B$2,A199&lt;=$B$3),$B$4*SIN(PI()/($B$3-$B$2)*(A199-$B$2)),0)</f>
        <v>0</v>
      </c>
      <c r="C199" s="92"/>
      <c r="D199" s="91">
        <v>3.8399999999999997E-2</v>
      </c>
      <c r="E199" s="93">
        <f t="shared" si="7"/>
        <v>0</v>
      </c>
      <c r="F199" s="94"/>
      <c r="G199" s="91">
        <v>3.8399999999999997E-2</v>
      </c>
      <c r="H199" s="95">
        <f t="shared" si="8"/>
        <v>2.0241503703291117E-2</v>
      </c>
    </row>
    <row r="200" spans="1:8">
      <c r="A200" s="91">
        <v>3.8600000000000002E-2</v>
      </c>
      <c r="B200" s="95">
        <f t="shared" si="9"/>
        <v>0</v>
      </c>
      <c r="C200" s="92"/>
      <c r="D200" s="91">
        <v>3.8600000000000002E-2</v>
      </c>
      <c r="E200" s="93">
        <f t="shared" ref="E200:E263" si="10">IF(AND(D200&gt;=$E$2,D200&lt;=$E$3),$E$4*(1-COS(2*PI()/($E$3-$E$2)*(D200-$E$2)))/2,0)</f>
        <v>0</v>
      </c>
      <c r="F200" s="94"/>
      <c r="G200" s="91">
        <v>3.8600000000000002E-2</v>
      </c>
      <c r="H200" s="95">
        <f t="shared" ref="H200:H263" si="11">$H$4*_xlfn.NORM.DIST(A200,$H$2,$H$3,FALSE)/_xlfn.NORM.DIST($H$2,$H$2,$H$3,FALSE)</f>
        <v>1.5665880568439591E-2</v>
      </c>
    </row>
    <row r="201" spans="1:8">
      <c r="A201" s="91">
        <v>3.8800000000000001E-2</v>
      </c>
      <c r="B201" s="95">
        <f t="shared" si="9"/>
        <v>0</v>
      </c>
      <c r="C201" s="92"/>
      <c r="D201" s="91">
        <v>3.8800000000000001E-2</v>
      </c>
      <c r="E201" s="93">
        <f t="shared" si="10"/>
        <v>0</v>
      </c>
      <c r="F201" s="94"/>
      <c r="G201" s="91">
        <v>3.8800000000000001E-2</v>
      </c>
      <c r="H201" s="95">
        <f t="shared" si="11"/>
        <v>1.2094310498683673E-2</v>
      </c>
    </row>
    <row r="202" spans="1:8">
      <c r="A202" s="91">
        <v>3.9E-2</v>
      </c>
      <c r="B202" s="95">
        <f t="shared" si="9"/>
        <v>0</v>
      </c>
      <c r="C202" s="92"/>
      <c r="D202" s="91">
        <v>3.9E-2</v>
      </c>
      <c r="E202" s="93">
        <f t="shared" si="10"/>
        <v>0</v>
      </c>
      <c r="F202" s="94"/>
      <c r="G202" s="91">
        <v>3.9E-2</v>
      </c>
      <c r="H202" s="95">
        <f t="shared" si="11"/>
        <v>9.3136878999843763E-3</v>
      </c>
    </row>
    <row r="203" spans="1:8">
      <c r="A203" s="91">
        <v>3.9199999999999999E-2</v>
      </c>
      <c r="B203" s="95">
        <f t="shared" si="9"/>
        <v>0</v>
      </c>
      <c r="C203" s="92"/>
      <c r="D203" s="91">
        <v>3.9199999999999999E-2</v>
      </c>
      <c r="E203" s="93">
        <f t="shared" si="10"/>
        <v>0</v>
      </c>
      <c r="F203" s="94"/>
      <c r="G203" s="91">
        <v>3.9199999999999999E-2</v>
      </c>
      <c r="H203" s="95">
        <f t="shared" si="11"/>
        <v>7.1544542538142268E-3</v>
      </c>
    </row>
    <row r="204" spans="1:8">
      <c r="A204" s="91">
        <v>3.9399999999999998E-2</v>
      </c>
      <c r="B204" s="95">
        <f t="shared" si="9"/>
        <v>0</v>
      </c>
      <c r="C204" s="92"/>
      <c r="D204" s="91">
        <v>3.9399999999999998E-2</v>
      </c>
      <c r="E204" s="93">
        <f t="shared" si="10"/>
        <v>0</v>
      </c>
      <c r="F204" s="94"/>
      <c r="G204" s="91">
        <v>3.9399999999999998E-2</v>
      </c>
      <c r="H204" s="95">
        <f t="shared" si="11"/>
        <v>5.4820829839639816E-3</v>
      </c>
    </row>
    <row r="205" spans="1:8">
      <c r="A205" s="91">
        <v>3.9600000000000003E-2</v>
      </c>
      <c r="B205" s="95">
        <f t="shared" si="9"/>
        <v>0</v>
      </c>
      <c r="C205" s="92"/>
      <c r="D205" s="91">
        <v>3.9600000000000003E-2</v>
      </c>
      <c r="E205" s="93">
        <f t="shared" si="10"/>
        <v>0</v>
      </c>
      <c r="F205" s="94"/>
      <c r="G205" s="91">
        <v>3.9600000000000003E-2</v>
      </c>
      <c r="H205" s="95">
        <f t="shared" si="11"/>
        <v>4.1901441442047478E-3</v>
      </c>
    </row>
    <row r="206" spans="1:8">
      <c r="A206" s="91">
        <v>3.9800000000000002E-2</v>
      </c>
      <c r="B206" s="95">
        <f t="shared" si="9"/>
        <v>0</v>
      </c>
      <c r="C206" s="92"/>
      <c r="D206" s="91">
        <v>3.9800000000000002E-2</v>
      </c>
      <c r="E206" s="93">
        <f t="shared" si="10"/>
        <v>0</v>
      </c>
      <c r="F206" s="94"/>
      <c r="G206" s="91">
        <v>3.9800000000000002E-2</v>
      </c>
      <c r="H206" s="95">
        <f t="shared" si="11"/>
        <v>3.1946742782741717E-3</v>
      </c>
    </row>
    <row r="207" spans="1:8">
      <c r="A207" s="91">
        <v>0.04</v>
      </c>
      <c r="B207" s="95">
        <f t="shared" si="9"/>
        <v>0</v>
      </c>
      <c r="C207" s="92"/>
      <c r="D207" s="91">
        <v>0.04</v>
      </c>
      <c r="E207" s="93">
        <f t="shared" si="10"/>
        <v>0</v>
      </c>
      <c r="F207" s="94"/>
      <c r="G207" s="91">
        <v>0.04</v>
      </c>
      <c r="H207" s="95">
        <f t="shared" si="11"/>
        <v>2.4296206530267125E-3</v>
      </c>
    </row>
    <row r="208" spans="1:8">
      <c r="A208" s="91">
        <v>4.02E-2</v>
      </c>
      <c r="B208" s="95">
        <f t="shared" si="9"/>
        <v>0</v>
      </c>
      <c r="C208" s="92"/>
      <c r="D208" s="91">
        <v>4.02E-2</v>
      </c>
      <c r="E208" s="93">
        <f t="shared" si="10"/>
        <v>0</v>
      </c>
      <c r="F208" s="94"/>
      <c r="G208" s="91">
        <v>4.02E-2</v>
      </c>
      <c r="H208" s="95">
        <f t="shared" si="11"/>
        <v>1.8431667190777132E-3</v>
      </c>
    </row>
    <row r="209" spans="1:8">
      <c r="A209" s="91">
        <v>4.0399999999999998E-2</v>
      </c>
      <c r="B209" s="95">
        <f t="shared" si="9"/>
        <v>0</v>
      </c>
      <c r="C209" s="92"/>
      <c r="D209" s="91">
        <v>4.0399999999999998E-2</v>
      </c>
      <c r="E209" s="93">
        <f t="shared" si="10"/>
        <v>0</v>
      </c>
      <c r="F209" s="94"/>
      <c r="G209" s="91">
        <v>4.0399999999999998E-2</v>
      </c>
      <c r="H209" s="95">
        <f t="shared" si="11"/>
        <v>1.3947778221326092E-3</v>
      </c>
    </row>
    <row r="210" spans="1:8">
      <c r="A210" s="91">
        <v>4.0599999999999997E-2</v>
      </c>
      <c r="B210" s="95">
        <f t="shared" si="9"/>
        <v>0</v>
      </c>
      <c r="C210" s="92"/>
      <c r="D210" s="91">
        <v>4.0599999999999997E-2</v>
      </c>
      <c r="E210" s="93">
        <f t="shared" si="10"/>
        <v>0</v>
      </c>
      <c r="F210" s="94"/>
      <c r="G210" s="91">
        <v>4.0599999999999997E-2</v>
      </c>
      <c r="H210" s="95">
        <f t="shared" si="11"/>
        <v>1.0528335361216752E-3</v>
      </c>
    </row>
    <row r="211" spans="1:8">
      <c r="A211" s="91">
        <v>4.0800000000000003E-2</v>
      </c>
      <c r="B211" s="95">
        <f t="shared" si="9"/>
        <v>0</v>
      </c>
      <c r="C211" s="92"/>
      <c r="D211" s="91">
        <v>4.0800000000000003E-2</v>
      </c>
      <c r="E211" s="93">
        <f t="shared" si="10"/>
        <v>0</v>
      </c>
      <c r="F211" s="94"/>
      <c r="G211" s="91">
        <v>4.0800000000000003E-2</v>
      </c>
      <c r="H211" s="95">
        <f t="shared" si="11"/>
        <v>7.9273612768144749E-4</v>
      </c>
    </row>
    <row r="212" spans="1:8">
      <c r="A212" s="91">
        <v>4.1000000000000002E-2</v>
      </c>
      <c r="B212" s="95">
        <f t="shared" si="9"/>
        <v>0</v>
      </c>
      <c r="C212" s="92"/>
      <c r="D212" s="91">
        <v>4.1000000000000002E-2</v>
      </c>
      <c r="E212" s="93">
        <f t="shared" si="10"/>
        <v>0</v>
      </c>
      <c r="F212" s="94"/>
      <c r="G212" s="91">
        <v>4.1000000000000002E-2</v>
      </c>
      <c r="H212" s="95">
        <f t="shared" si="11"/>
        <v>5.954041473927909E-4</v>
      </c>
    </row>
    <row r="213" spans="1:8">
      <c r="A213" s="91">
        <v>4.1200000000000001E-2</v>
      </c>
      <c r="B213" s="95">
        <f t="shared" si="9"/>
        <v>0</v>
      </c>
      <c r="C213" s="92"/>
      <c r="D213" s="91">
        <v>4.1200000000000001E-2</v>
      </c>
      <c r="E213" s="93">
        <f t="shared" si="10"/>
        <v>0</v>
      </c>
      <c r="F213" s="94"/>
      <c r="G213" s="91">
        <v>4.1200000000000001E-2</v>
      </c>
      <c r="H213" s="95">
        <f t="shared" si="11"/>
        <v>4.4607647872552326E-4</v>
      </c>
    </row>
    <row r="214" spans="1:8">
      <c r="A214" s="91">
        <v>4.1399999999999999E-2</v>
      </c>
      <c r="B214" s="95">
        <f t="shared" si="9"/>
        <v>0</v>
      </c>
      <c r="C214" s="92"/>
      <c r="D214" s="91">
        <v>4.1399999999999999E-2</v>
      </c>
      <c r="E214" s="93">
        <f t="shared" si="10"/>
        <v>0</v>
      </c>
      <c r="F214" s="94"/>
      <c r="G214" s="91">
        <v>4.1399999999999999E-2</v>
      </c>
      <c r="H214" s="95">
        <f t="shared" si="11"/>
        <v>3.333658095714913E-4</v>
      </c>
    </row>
    <row r="215" spans="1:8">
      <c r="A215" s="91">
        <v>4.1599999999999998E-2</v>
      </c>
      <c r="B215" s="95">
        <f t="shared" si="9"/>
        <v>0</v>
      </c>
      <c r="C215" s="92"/>
      <c r="D215" s="91">
        <v>4.1599999999999998E-2</v>
      </c>
      <c r="E215" s="93">
        <f t="shared" si="10"/>
        <v>0</v>
      </c>
      <c r="F215" s="94"/>
      <c r="G215" s="91">
        <v>4.1599999999999998E-2</v>
      </c>
      <c r="H215" s="95">
        <f t="shared" si="11"/>
        <v>2.4851182111452401E-4</v>
      </c>
    </row>
    <row r="216" spans="1:8">
      <c r="A216" s="91">
        <v>4.1799999999999997E-2</v>
      </c>
      <c r="B216" s="95">
        <f t="shared" si="9"/>
        <v>0</v>
      </c>
      <c r="C216" s="92"/>
      <c r="D216" s="91">
        <v>4.1799999999999997E-2</v>
      </c>
      <c r="E216" s="93">
        <f t="shared" si="10"/>
        <v>0</v>
      </c>
      <c r="F216" s="94"/>
      <c r="G216" s="91">
        <v>4.1799999999999997E-2</v>
      </c>
      <c r="H216" s="95">
        <f t="shared" si="11"/>
        <v>1.847937640430862E-4</v>
      </c>
    </row>
    <row r="217" spans="1:8">
      <c r="A217" s="91">
        <v>4.2000000000000003E-2</v>
      </c>
      <c r="B217" s="95">
        <f t="shared" si="9"/>
        <v>0</v>
      </c>
      <c r="C217" s="92"/>
      <c r="D217" s="91">
        <v>4.2000000000000003E-2</v>
      </c>
      <c r="E217" s="93">
        <f t="shared" si="10"/>
        <v>0</v>
      </c>
      <c r="F217" s="94"/>
      <c r="G217" s="91">
        <v>4.2000000000000003E-2</v>
      </c>
      <c r="H217" s="95">
        <f t="shared" si="11"/>
        <v>1.370698177024127E-4</v>
      </c>
    </row>
    <row r="218" spans="1:8">
      <c r="A218" s="91">
        <v>4.2200000000000001E-2</v>
      </c>
      <c r="B218" s="95">
        <f t="shared" si="9"/>
        <v>0</v>
      </c>
      <c r="C218" s="92"/>
      <c r="D218" s="91">
        <v>4.2200000000000001E-2</v>
      </c>
      <c r="E218" s="93">
        <f t="shared" si="10"/>
        <v>0</v>
      </c>
      <c r="F218" s="94"/>
      <c r="G218" s="91">
        <v>4.2200000000000001E-2</v>
      </c>
      <c r="H218" s="95">
        <f t="shared" si="11"/>
        <v>1.0141696798445874E-4</v>
      </c>
    </row>
    <row r="219" spans="1:8">
      <c r="A219" s="91">
        <v>4.24E-2</v>
      </c>
      <c r="B219" s="95">
        <f t="shared" si="9"/>
        <v>0</v>
      </c>
      <c r="C219" s="92"/>
      <c r="D219" s="91">
        <v>4.24E-2</v>
      </c>
      <c r="E219" s="93">
        <f t="shared" si="10"/>
        <v>0</v>
      </c>
      <c r="F219" s="94"/>
      <c r="G219" s="91">
        <v>4.24E-2</v>
      </c>
      <c r="H219" s="95">
        <f t="shared" si="11"/>
        <v>7.4850322111454727E-5</v>
      </c>
    </row>
    <row r="220" spans="1:8">
      <c r="A220" s="91">
        <v>4.2599999999999999E-2</v>
      </c>
      <c r="B220" s="95">
        <f t="shared" si="9"/>
        <v>0</v>
      </c>
      <c r="C220" s="92"/>
      <c r="D220" s="91">
        <v>4.2599999999999999E-2</v>
      </c>
      <c r="E220" s="93">
        <f t="shared" si="10"/>
        <v>0</v>
      </c>
      <c r="F220" s="94"/>
      <c r="G220" s="91">
        <v>4.2599999999999999E-2</v>
      </c>
      <c r="H220" s="95">
        <f t="shared" si="11"/>
        <v>5.51049976932564E-5</v>
      </c>
    </row>
    <row r="221" spans="1:8">
      <c r="A221" s="91">
        <v>4.2799999999999998E-2</v>
      </c>
      <c r="B221" s="95">
        <f t="shared" si="9"/>
        <v>0</v>
      </c>
      <c r="C221" s="92"/>
      <c r="D221" s="91">
        <v>4.2799999999999998E-2</v>
      </c>
      <c r="E221" s="93">
        <f t="shared" si="10"/>
        <v>0</v>
      </c>
      <c r="F221" s="94"/>
      <c r="G221" s="91">
        <v>4.2799999999999998E-2</v>
      </c>
      <c r="H221" s="95">
        <f t="shared" si="11"/>
        <v>4.046714516052797E-5</v>
      </c>
    </row>
    <row r="222" spans="1:8">
      <c r="A222" s="91">
        <v>4.2999999999999997E-2</v>
      </c>
      <c r="B222" s="95">
        <f t="shared" si="9"/>
        <v>0</v>
      </c>
      <c r="C222" s="92"/>
      <c r="D222" s="91">
        <v>4.2999999999999997E-2</v>
      </c>
      <c r="E222" s="93">
        <f t="shared" si="10"/>
        <v>0</v>
      </c>
      <c r="F222" s="94"/>
      <c r="G222" s="91">
        <v>4.2999999999999997E-2</v>
      </c>
      <c r="H222" s="95">
        <f t="shared" si="11"/>
        <v>2.9643426992754946E-5</v>
      </c>
    </row>
    <row r="223" spans="1:8">
      <c r="A223" s="91">
        <v>4.3200000000000002E-2</v>
      </c>
      <c r="B223" s="95">
        <f t="shared" si="9"/>
        <v>0</v>
      </c>
      <c r="C223" s="92"/>
      <c r="D223" s="91">
        <v>4.3200000000000002E-2</v>
      </c>
      <c r="E223" s="93">
        <f t="shared" si="10"/>
        <v>0</v>
      </c>
      <c r="F223" s="94"/>
      <c r="G223" s="91">
        <v>4.3200000000000002E-2</v>
      </c>
      <c r="H223" s="95">
        <f t="shared" si="11"/>
        <v>2.1660501926709311E-5</v>
      </c>
    </row>
    <row r="224" spans="1:8">
      <c r="A224" s="91">
        <v>4.3400000000000001E-2</v>
      </c>
      <c r="B224" s="95">
        <f t="shared" si="9"/>
        <v>0</v>
      </c>
      <c r="C224" s="92"/>
      <c r="D224" s="91">
        <v>4.3400000000000001E-2</v>
      </c>
      <c r="E224" s="93">
        <f t="shared" si="10"/>
        <v>0</v>
      </c>
      <c r="F224" s="94"/>
      <c r="G224" s="91">
        <v>4.3400000000000001E-2</v>
      </c>
      <c r="H224" s="95">
        <f t="shared" si="11"/>
        <v>1.5787846170087669E-5</v>
      </c>
    </row>
    <row r="225" spans="1:8">
      <c r="A225" s="91">
        <v>4.36E-2</v>
      </c>
      <c r="B225" s="95">
        <f t="shared" si="9"/>
        <v>0</v>
      </c>
      <c r="C225" s="92"/>
      <c r="D225" s="91">
        <v>4.36E-2</v>
      </c>
      <c r="E225" s="93">
        <f t="shared" si="10"/>
        <v>0</v>
      </c>
      <c r="F225" s="94"/>
      <c r="G225" s="91">
        <v>4.36E-2</v>
      </c>
      <c r="H225" s="95">
        <f t="shared" si="11"/>
        <v>1.1478668665734357E-5</v>
      </c>
    </row>
    <row r="226" spans="1:8">
      <c r="A226" s="91">
        <v>4.3799999999999999E-2</v>
      </c>
      <c r="B226" s="95">
        <f t="shared" si="9"/>
        <v>0</v>
      </c>
      <c r="C226" s="92"/>
      <c r="D226" s="91">
        <v>4.3799999999999999E-2</v>
      </c>
      <c r="E226" s="93">
        <f t="shared" si="10"/>
        <v>0</v>
      </c>
      <c r="F226" s="94"/>
      <c r="G226" s="91">
        <v>4.3799999999999999E-2</v>
      </c>
      <c r="H226" s="95">
        <f t="shared" si="11"/>
        <v>8.3248116774443139E-6</v>
      </c>
    </row>
    <row r="227" spans="1:8">
      <c r="A227" s="91">
        <v>4.3999999999999997E-2</v>
      </c>
      <c r="B227" s="95">
        <f t="shared" si="9"/>
        <v>0</v>
      </c>
      <c r="C227" s="92"/>
      <c r="D227" s="91">
        <v>4.3999999999999997E-2</v>
      </c>
      <c r="E227" s="93">
        <f t="shared" si="10"/>
        <v>0</v>
      </c>
      <c r="F227" s="94"/>
      <c r="G227" s="91">
        <v>4.3999999999999997E-2</v>
      </c>
      <c r="H227" s="95">
        <f t="shared" si="11"/>
        <v>6.0224274821635041E-6</v>
      </c>
    </row>
    <row r="228" spans="1:8">
      <c r="A228" s="91">
        <v>4.4200000000000003E-2</v>
      </c>
      <c r="B228" s="95">
        <f t="shared" si="9"/>
        <v>0</v>
      </c>
      <c r="C228" s="92"/>
      <c r="D228" s="91">
        <v>4.4200000000000003E-2</v>
      </c>
      <c r="E228" s="93">
        <f t="shared" si="10"/>
        <v>0</v>
      </c>
      <c r="F228" s="94"/>
      <c r="G228" s="91">
        <v>4.4200000000000003E-2</v>
      </c>
      <c r="H228" s="95">
        <f t="shared" si="11"/>
        <v>4.3459327785405691E-6</v>
      </c>
    </row>
    <row r="229" spans="1:8">
      <c r="A229" s="91">
        <v>4.4400000000000002E-2</v>
      </c>
      <c r="B229" s="95">
        <f t="shared" si="9"/>
        <v>0</v>
      </c>
      <c r="C229" s="92"/>
      <c r="D229" s="91">
        <v>4.4400000000000002E-2</v>
      </c>
      <c r="E229" s="93">
        <f t="shared" si="10"/>
        <v>0</v>
      </c>
      <c r="F229" s="94"/>
      <c r="G229" s="91">
        <v>4.4400000000000002E-2</v>
      </c>
      <c r="H229" s="95">
        <f t="shared" si="11"/>
        <v>3.1283021531159197E-6</v>
      </c>
    </row>
    <row r="230" spans="1:8">
      <c r="A230" s="91">
        <v>4.4600000000000001E-2</v>
      </c>
      <c r="B230" s="95">
        <f t="shared" si="9"/>
        <v>0</v>
      </c>
      <c r="C230" s="92"/>
      <c r="D230" s="91">
        <v>4.4600000000000001E-2</v>
      </c>
      <c r="E230" s="93">
        <f t="shared" si="10"/>
        <v>0</v>
      </c>
      <c r="F230" s="94"/>
      <c r="G230" s="91">
        <v>4.4600000000000001E-2</v>
      </c>
      <c r="H230" s="95">
        <f t="shared" si="11"/>
        <v>2.246201156199919E-6</v>
      </c>
    </row>
    <row r="231" spans="1:8">
      <c r="A231" s="91">
        <v>4.48E-2</v>
      </c>
      <c r="B231" s="95">
        <f t="shared" si="9"/>
        <v>0</v>
      </c>
      <c r="C231" s="92"/>
      <c r="D231" s="91">
        <v>4.48E-2</v>
      </c>
      <c r="E231" s="93">
        <f t="shared" si="10"/>
        <v>0</v>
      </c>
      <c r="F231" s="94"/>
      <c r="G231" s="91">
        <v>4.48E-2</v>
      </c>
      <c r="H231" s="95">
        <f t="shared" si="11"/>
        <v>1.608802984015183E-6</v>
      </c>
    </row>
    <row r="232" spans="1:8">
      <c r="A232" s="91">
        <v>4.4999999999999998E-2</v>
      </c>
      <c r="B232" s="95">
        <f t="shared" si="9"/>
        <v>0</v>
      </c>
      <c r="C232" s="92"/>
      <c r="D232" s="91">
        <v>4.4999999999999998E-2</v>
      </c>
      <c r="E232" s="93">
        <f t="shared" si="10"/>
        <v>0</v>
      </c>
      <c r="F232" s="94"/>
      <c r="G232" s="91">
        <v>4.4999999999999998E-2</v>
      </c>
      <c r="H232" s="95">
        <f t="shared" si="11"/>
        <v>1.1494003990615499E-6</v>
      </c>
    </row>
    <row r="233" spans="1:8">
      <c r="A233" s="91">
        <v>4.5199999999999997E-2</v>
      </c>
      <c r="B233" s="95">
        <f t="shared" si="9"/>
        <v>0</v>
      </c>
      <c r="C233" s="92"/>
      <c r="D233" s="91">
        <v>4.5199999999999997E-2</v>
      </c>
      <c r="E233" s="93">
        <f t="shared" si="10"/>
        <v>0</v>
      </c>
      <c r="F233" s="94"/>
      <c r="G233" s="91">
        <v>4.5199999999999997E-2</v>
      </c>
      <c r="H233" s="95">
        <f t="shared" si="11"/>
        <v>8.1913236880391708E-7</v>
      </c>
    </row>
    <row r="234" spans="1:8">
      <c r="A234" s="91">
        <v>4.5400000000000003E-2</v>
      </c>
      <c r="B234" s="95">
        <f t="shared" si="9"/>
        <v>0</v>
      </c>
      <c r="C234" s="92"/>
      <c r="D234" s="91">
        <v>4.5400000000000003E-2</v>
      </c>
      <c r="E234" s="93">
        <f t="shared" si="10"/>
        <v>0</v>
      </c>
      <c r="F234" s="94"/>
      <c r="G234" s="91">
        <v>4.5400000000000003E-2</v>
      </c>
      <c r="H234" s="95">
        <f t="shared" si="11"/>
        <v>5.8230577319636902E-7</v>
      </c>
    </row>
    <row r="235" spans="1:8">
      <c r="A235" s="91">
        <v>4.5600000000000002E-2</v>
      </c>
      <c r="B235" s="95">
        <f t="shared" si="9"/>
        <v>0</v>
      </c>
      <c r="C235" s="92"/>
      <c r="D235" s="91">
        <v>4.5600000000000002E-2</v>
      </c>
      <c r="E235" s="93">
        <f t="shared" si="10"/>
        <v>0</v>
      </c>
      <c r="F235" s="94"/>
      <c r="G235" s="91">
        <v>4.5600000000000002E-2</v>
      </c>
      <c r="H235" s="95">
        <f t="shared" si="11"/>
        <v>4.1291662384253478E-7</v>
      </c>
    </row>
    <row r="236" spans="1:8">
      <c r="A236" s="91">
        <v>4.58E-2</v>
      </c>
      <c r="B236" s="95">
        <f t="shared" si="9"/>
        <v>0</v>
      </c>
      <c r="C236" s="92"/>
      <c r="D236" s="91">
        <v>4.58E-2</v>
      </c>
      <c r="E236" s="93">
        <f t="shared" si="10"/>
        <v>0</v>
      </c>
      <c r="F236" s="94"/>
      <c r="G236" s="91">
        <v>4.58E-2</v>
      </c>
      <c r="H236" s="95">
        <f t="shared" si="11"/>
        <v>2.9207064071430552E-7</v>
      </c>
    </row>
    <row r="237" spans="1:8">
      <c r="A237" s="91">
        <v>4.5999999999999999E-2</v>
      </c>
      <c r="B237" s="95">
        <f t="shared" si="9"/>
        <v>0</v>
      </c>
      <c r="C237" s="92"/>
      <c r="D237" s="91">
        <v>4.5999999999999999E-2</v>
      </c>
      <c r="E237" s="93">
        <f t="shared" si="10"/>
        <v>0</v>
      </c>
      <c r="F237" s="94"/>
      <c r="G237" s="91">
        <v>4.5999999999999999E-2</v>
      </c>
      <c r="H237" s="95">
        <f t="shared" si="11"/>
        <v>2.0607613610809974E-7</v>
      </c>
    </row>
    <row r="238" spans="1:8">
      <c r="A238" s="91">
        <v>4.6199999999999998E-2</v>
      </c>
      <c r="B238" s="95">
        <f t="shared" si="9"/>
        <v>0</v>
      </c>
      <c r="C238" s="92"/>
      <c r="D238" s="91">
        <v>4.6199999999999998E-2</v>
      </c>
      <c r="E238" s="93">
        <f t="shared" si="10"/>
        <v>0</v>
      </c>
      <c r="F238" s="94"/>
      <c r="G238" s="91">
        <v>4.6199999999999998E-2</v>
      </c>
      <c r="H238" s="95">
        <f t="shared" si="11"/>
        <v>1.4503798784766511E-7</v>
      </c>
    </row>
    <row r="239" spans="1:8">
      <c r="A239" s="91">
        <v>4.6399999999999997E-2</v>
      </c>
      <c r="B239" s="95">
        <f t="shared" si="9"/>
        <v>0</v>
      </c>
      <c r="C239" s="92"/>
      <c r="D239" s="91">
        <v>4.6399999999999997E-2</v>
      </c>
      <c r="E239" s="93">
        <f t="shared" si="10"/>
        <v>0</v>
      </c>
      <c r="F239" s="94"/>
      <c r="G239" s="91">
        <v>4.6399999999999997E-2</v>
      </c>
      <c r="H239" s="95">
        <f t="shared" si="11"/>
        <v>1.0182398580058793E-7</v>
      </c>
    </row>
    <row r="240" spans="1:8">
      <c r="A240" s="91">
        <v>4.6600000000000003E-2</v>
      </c>
      <c r="B240" s="95">
        <f t="shared" si="9"/>
        <v>0</v>
      </c>
      <c r="C240" s="92"/>
      <c r="D240" s="91">
        <v>4.6600000000000003E-2</v>
      </c>
      <c r="E240" s="93">
        <f t="shared" si="10"/>
        <v>0</v>
      </c>
      <c r="F240" s="94"/>
      <c r="G240" s="91">
        <v>4.6600000000000003E-2</v>
      </c>
      <c r="H240" s="95">
        <f t="shared" si="11"/>
        <v>7.1307085136717982E-8</v>
      </c>
    </row>
    <row r="241" spans="1:8">
      <c r="A241" s="91">
        <v>4.6800000000000001E-2</v>
      </c>
      <c r="B241" s="95">
        <f t="shared" si="9"/>
        <v>0</v>
      </c>
      <c r="C241" s="92"/>
      <c r="D241" s="91">
        <v>4.6800000000000001E-2</v>
      </c>
      <c r="E241" s="93">
        <f t="shared" si="10"/>
        <v>0</v>
      </c>
      <c r="F241" s="94"/>
      <c r="G241" s="91">
        <v>4.6800000000000001E-2</v>
      </c>
      <c r="H241" s="95">
        <f t="shared" si="11"/>
        <v>4.9811490645309119E-8</v>
      </c>
    </row>
    <row r="242" spans="1:8">
      <c r="A242" s="91">
        <v>4.7E-2</v>
      </c>
      <c r="B242" s="95">
        <f t="shared" si="9"/>
        <v>0</v>
      </c>
      <c r="C242" s="92"/>
      <c r="D242" s="91">
        <v>4.7E-2</v>
      </c>
      <c r="E242" s="93">
        <f t="shared" si="10"/>
        <v>0</v>
      </c>
      <c r="F242" s="94"/>
      <c r="G242" s="91">
        <v>4.7E-2</v>
      </c>
      <c r="H242" s="95">
        <f t="shared" si="11"/>
        <v>3.4708884556227524E-8</v>
      </c>
    </row>
    <row r="243" spans="1:8">
      <c r="A243" s="91">
        <v>4.7199999999999999E-2</v>
      </c>
      <c r="B243" s="95">
        <f t="shared" si="9"/>
        <v>0</v>
      </c>
      <c r="C243" s="92"/>
      <c r="D243" s="91">
        <v>4.7199999999999999E-2</v>
      </c>
      <c r="E243" s="93">
        <f t="shared" si="10"/>
        <v>0</v>
      </c>
      <c r="F243" s="94"/>
      <c r="G243" s="91">
        <v>4.7199999999999999E-2</v>
      </c>
      <c r="H243" s="95">
        <f t="shared" si="11"/>
        <v>2.4124928735813461E-8</v>
      </c>
    </row>
    <row r="244" spans="1:8">
      <c r="A244" s="91">
        <v>4.7399999999999998E-2</v>
      </c>
      <c r="B244" s="95">
        <f t="shared" si="9"/>
        <v>0</v>
      </c>
      <c r="C244" s="92"/>
      <c r="D244" s="91">
        <v>4.7399999999999998E-2</v>
      </c>
      <c r="E244" s="93">
        <f t="shared" si="10"/>
        <v>0</v>
      </c>
      <c r="F244" s="94"/>
      <c r="G244" s="91">
        <v>4.7399999999999998E-2</v>
      </c>
      <c r="H244" s="95">
        <f t="shared" si="11"/>
        <v>1.6726523503649078E-8</v>
      </c>
    </row>
    <row r="245" spans="1:8">
      <c r="A245" s="91">
        <v>4.7600000000000003E-2</v>
      </c>
      <c r="B245" s="95">
        <f t="shared" si="9"/>
        <v>0</v>
      </c>
      <c r="C245" s="92"/>
      <c r="D245" s="91">
        <v>4.7600000000000003E-2</v>
      </c>
      <c r="E245" s="93">
        <f t="shared" si="10"/>
        <v>0</v>
      </c>
      <c r="F245" s="94"/>
      <c r="G245" s="91">
        <v>4.7600000000000003E-2</v>
      </c>
      <c r="H245" s="95">
        <f t="shared" si="11"/>
        <v>1.156803502620273E-8</v>
      </c>
    </row>
    <row r="246" spans="1:8">
      <c r="A246" s="91">
        <v>4.7800000000000002E-2</v>
      </c>
      <c r="B246" s="95">
        <f t="shared" si="9"/>
        <v>0</v>
      </c>
      <c r="C246" s="92"/>
      <c r="D246" s="91">
        <v>4.7800000000000002E-2</v>
      </c>
      <c r="E246" s="93">
        <f t="shared" si="10"/>
        <v>0</v>
      </c>
      <c r="F246" s="94"/>
      <c r="G246" s="91">
        <v>4.7800000000000002E-2</v>
      </c>
      <c r="H246" s="95">
        <f t="shared" si="11"/>
        <v>7.9804571218805231E-9</v>
      </c>
    </row>
    <row r="247" spans="1:8">
      <c r="A247" s="91">
        <v>4.8000000000000001E-2</v>
      </c>
      <c r="B247" s="95">
        <f t="shared" si="9"/>
        <v>0</v>
      </c>
      <c r="C247" s="92"/>
      <c r="D247" s="91">
        <v>4.8000000000000001E-2</v>
      </c>
      <c r="E247" s="93">
        <f t="shared" si="10"/>
        <v>0</v>
      </c>
      <c r="F247" s="94"/>
      <c r="G247" s="91">
        <v>4.8000000000000001E-2</v>
      </c>
      <c r="H247" s="95">
        <f t="shared" si="11"/>
        <v>5.4917430098447922E-9</v>
      </c>
    </row>
    <row r="248" spans="1:8">
      <c r="A248" s="91">
        <v>4.82E-2</v>
      </c>
      <c r="B248" s="95">
        <f t="shared" si="9"/>
        <v>0</v>
      </c>
      <c r="C248" s="92"/>
      <c r="D248" s="91">
        <v>4.82E-2</v>
      </c>
      <c r="E248" s="93">
        <f t="shared" si="10"/>
        <v>0</v>
      </c>
      <c r="F248" s="94"/>
      <c r="G248" s="91">
        <v>4.82E-2</v>
      </c>
      <c r="H248" s="95">
        <f t="shared" si="11"/>
        <v>3.769701019960222E-9</v>
      </c>
    </row>
    <row r="249" spans="1:8">
      <c r="A249" s="91">
        <v>4.8399999999999999E-2</v>
      </c>
      <c r="B249" s="95">
        <f t="shared" si="9"/>
        <v>0</v>
      </c>
      <c r="C249" s="92"/>
      <c r="D249" s="91">
        <v>4.8399999999999999E-2</v>
      </c>
      <c r="E249" s="93">
        <f t="shared" si="10"/>
        <v>0</v>
      </c>
      <c r="F249" s="94"/>
      <c r="G249" s="91">
        <v>4.8399999999999999E-2</v>
      </c>
      <c r="H249" s="95">
        <f t="shared" si="11"/>
        <v>2.5811775079992882E-9</v>
      </c>
    </row>
    <row r="250" spans="1:8">
      <c r="A250" s="91">
        <v>4.8599999999999997E-2</v>
      </c>
      <c r="B250" s="95">
        <f t="shared" si="9"/>
        <v>0</v>
      </c>
      <c r="C250" s="92"/>
      <c r="D250" s="91">
        <v>4.8599999999999997E-2</v>
      </c>
      <c r="E250" s="93">
        <f t="shared" si="10"/>
        <v>0</v>
      </c>
      <c r="F250" s="94"/>
      <c r="G250" s="91">
        <v>4.8599999999999997E-2</v>
      </c>
      <c r="H250" s="95">
        <f t="shared" si="11"/>
        <v>1.7629626069004113E-9</v>
      </c>
    </row>
    <row r="251" spans="1:8">
      <c r="A251" s="91">
        <v>4.8800000000000003E-2</v>
      </c>
      <c r="B251" s="95">
        <f t="shared" si="9"/>
        <v>0</v>
      </c>
      <c r="C251" s="92"/>
      <c r="D251" s="91">
        <v>4.8800000000000003E-2</v>
      </c>
      <c r="E251" s="93">
        <f t="shared" si="10"/>
        <v>0</v>
      </c>
      <c r="F251" s="94"/>
      <c r="G251" s="91">
        <v>4.8800000000000003E-2</v>
      </c>
      <c r="H251" s="95">
        <f t="shared" si="11"/>
        <v>1.201109476339782E-9</v>
      </c>
    </row>
    <row r="252" spans="1:8">
      <c r="A252" s="91">
        <v>4.9000000000000002E-2</v>
      </c>
      <c r="B252" s="95">
        <f t="shared" si="9"/>
        <v>0</v>
      </c>
      <c r="C252" s="92"/>
      <c r="D252" s="91">
        <v>4.9000000000000002E-2</v>
      </c>
      <c r="E252" s="93">
        <f t="shared" si="10"/>
        <v>0</v>
      </c>
      <c r="F252" s="94"/>
      <c r="G252" s="91">
        <v>4.9000000000000002E-2</v>
      </c>
      <c r="H252" s="95">
        <f t="shared" si="11"/>
        <v>8.1627472593891262E-10</v>
      </c>
    </row>
    <row r="253" spans="1:8">
      <c r="A253" s="91">
        <v>4.9200000000000001E-2</v>
      </c>
      <c r="B253" s="95">
        <f t="shared" si="9"/>
        <v>0</v>
      </c>
      <c r="C253" s="92"/>
      <c r="D253" s="91">
        <v>4.9200000000000001E-2</v>
      </c>
      <c r="E253" s="93">
        <f t="shared" si="10"/>
        <v>0</v>
      </c>
      <c r="F253" s="94"/>
      <c r="G253" s="91">
        <v>4.9200000000000001E-2</v>
      </c>
      <c r="H253" s="95">
        <f t="shared" si="11"/>
        <v>5.5335567714342608E-10</v>
      </c>
    </row>
    <row r="254" spans="1:8">
      <c r="A254" s="91">
        <v>4.9399999999999999E-2</v>
      </c>
      <c r="B254" s="95">
        <f t="shared" si="9"/>
        <v>0</v>
      </c>
      <c r="C254" s="92"/>
      <c r="D254" s="91">
        <v>4.9399999999999999E-2</v>
      </c>
      <c r="E254" s="93">
        <f t="shared" si="10"/>
        <v>0</v>
      </c>
      <c r="F254" s="94"/>
      <c r="G254" s="91">
        <v>4.9399999999999999E-2</v>
      </c>
      <c r="H254" s="95">
        <f t="shared" si="11"/>
        <v>3.7418524124692764E-10</v>
      </c>
    </row>
    <row r="255" spans="1:8">
      <c r="A255" s="91">
        <v>4.9599999999999998E-2</v>
      </c>
      <c r="B255" s="95">
        <f t="shared" si="9"/>
        <v>0</v>
      </c>
      <c r="C255" s="92"/>
      <c r="D255" s="91">
        <v>4.9599999999999998E-2</v>
      </c>
      <c r="E255" s="93">
        <f t="shared" si="10"/>
        <v>0</v>
      </c>
      <c r="F255" s="94"/>
      <c r="G255" s="91">
        <v>4.9599999999999998E-2</v>
      </c>
      <c r="H255" s="95">
        <f t="shared" si="11"/>
        <v>2.5239642644005085E-10</v>
      </c>
    </row>
    <row r="256" spans="1:8">
      <c r="A256" s="91">
        <v>4.9799999999999997E-2</v>
      </c>
      <c r="B256" s="95">
        <f t="shared" si="9"/>
        <v>0</v>
      </c>
      <c r="C256" s="92"/>
      <c r="D256" s="91">
        <v>4.9799999999999997E-2</v>
      </c>
      <c r="E256" s="93">
        <f t="shared" si="10"/>
        <v>0</v>
      </c>
      <c r="F256" s="94"/>
      <c r="G256" s="91">
        <v>4.9799999999999997E-2</v>
      </c>
      <c r="H256" s="95">
        <f t="shared" si="11"/>
        <v>1.6982202421139153E-10</v>
      </c>
    </row>
    <row r="257" spans="1:8">
      <c r="A257" s="91">
        <v>0.05</v>
      </c>
      <c r="B257" s="95">
        <f t="shared" si="9"/>
        <v>0</v>
      </c>
      <c r="C257" s="92"/>
      <c r="D257" s="91">
        <v>0.05</v>
      </c>
      <c r="E257" s="93">
        <f t="shared" si="10"/>
        <v>0</v>
      </c>
      <c r="F257" s="94"/>
      <c r="G257" s="91">
        <v>0.05</v>
      </c>
      <c r="H257" s="95">
        <f t="shared" si="11"/>
        <v>1.1397748994184758E-10</v>
      </c>
    </row>
    <row r="258" spans="1:8">
      <c r="A258" s="91">
        <v>5.0200000000000002E-2</v>
      </c>
      <c r="B258" s="95">
        <f t="shared" si="9"/>
        <v>0</v>
      </c>
      <c r="C258" s="92"/>
      <c r="D258" s="91">
        <v>5.0200000000000002E-2</v>
      </c>
      <c r="E258" s="93">
        <f t="shared" si="10"/>
        <v>0</v>
      </c>
      <c r="F258" s="94"/>
      <c r="G258" s="91">
        <v>5.0200000000000002E-2</v>
      </c>
      <c r="H258" s="95">
        <f t="shared" si="11"/>
        <v>7.6305954223192868E-11</v>
      </c>
    </row>
    <row r="259" spans="1:8">
      <c r="A259" s="91">
        <v>5.04E-2</v>
      </c>
      <c r="B259" s="95">
        <f t="shared" si="9"/>
        <v>0</v>
      </c>
      <c r="C259" s="92"/>
      <c r="D259" s="91">
        <v>5.04E-2</v>
      </c>
      <c r="E259" s="93">
        <f t="shared" si="10"/>
        <v>0</v>
      </c>
      <c r="F259" s="94"/>
      <c r="G259" s="91">
        <v>5.04E-2</v>
      </c>
      <c r="H259" s="95">
        <f t="shared" si="11"/>
        <v>5.0957959652540563E-11</v>
      </c>
    </row>
    <row r="260" spans="1:8">
      <c r="A260" s="91">
        <v>5.0599999999999999E-2</v>
      </c>
      <c r="B260" s="95">
        <f t="shared" si="9"/>
        <v>0</v>
      </c>
      <c r="C260" s="92"/>
      <c r="D260" s="91">
        <v>5.0599999999999999E-2</v>
      </c>
      <c r="E260" s="93">
        <f t="shared" si="10"/>
        <v>0</v>
      </c>
      <c r="F260" s="94"/>
      <c r="G260" s="91">
        <v>5.0599999999999999E-2</v>
      </c>
      <c r="H260" s="95">
        <f t="shared" si="11"/>
        <v>3.3945319237026022E-11</v>
      </c>
    </row>
    <row r="261" spans="1:8">
      <c r="A261" s="91">
        <v>5.0799999999999998E-2</v>
      </c>
      <c r="B261" s="95">
        <f t="shared" si="9"/>
        <v>0</v>
      </c>
      <c r="C261" s="92"/>
      <c r="D261" s="91">
        <v>5.0799999999999998E-2</v>
      </c>
      <c r="E261" s="93">
        <f t="shared" si="10"/>
        <v>0</v>
      </c>
      <c r="F261" s="94"/>
      <c r="G261" s="91">
        <v>5.0799999999999998E-2</v>
      </c>
      <c r="H261" s="95">
        <f t="shared" si="11"/>
        <v>2.2555996984307473E-11</v>
      </c>
    </row>
    <row r="262" spans="1:8">
      <c r="A262" s="91">
        <v>5.0999999999999997E-2</v>
      </c>
      <c r="B262" s="95">
        <f t="shared" si="9"/>
        <v>0</v>
      </c>
      <c r="C262" s="92"/>
      <c r="D262" s="91">
        <v>5.0999999999999997E-2</v>
      </c>
      <c r="E262" s="93">
        <f t="shared" si="10"/>
        <v>0</v>
      </c>
      <c r="F262" s="94"/>
      <c r="G262" s="91">
        <v>5.0999999999999997E-2</v>
      </c>
      <c r="H262" s="95">
        <f t="shared" si="11"/>
        <v>1.4950593114297688E-11</v>
      </c>
    </row>
    <row r="263" spans="1:8">
      <c r="A263" s="91">
        <v>5.1200000000000002E-2</v>
      </c>
      <c r="B263" s="95">
        <f t="shared" ref="B263:B306" si="12">IF(AND(A263&gt;=$B$2,A263&lt;=$B$3),$B$4*SIN(PI()/($B$3-$B$2)*(A263-$B$2)),0)</f>
        <v>0</v>
      </c>
      <c r="C263" s="92"/>
      <c r="D263" s="91">
        <v>5.1200000000000002E-2</v>
      </c>
      <c r="E263" s="93">
        <f t="shared" si="10"/>
        <v>0</v>
      </c>
      <c r="F263" s="94"/>
      <c r="G263" s="91">
        <v>5.1200000000000002E-2</v>
      </c>
      <c r="H263" s="95">
        <f t="shared" si="11"/>
        <v>9.8848271684571641E-12</v>
      </c>
    </row>
    <row r="264" spans="1:8">
      <c r="A264" s="91">
        <v>5.1400000000000001E-2</v>
      </c>
      <c r="B264" s="95">
        <f t="shared" si="12"/>
        <v>0</v>
      </c>
      <c r="C264" s="92"/>
      <c r="D264" s="91">
        <v>5.1400000000000001E-2</v>
      </c>
      <c r="E264" s="93">
        <f t="shared" ref="E264:E306" si="13">IF(AND(D264&gt;=$E$2,D264&lt;=$E$3),$E$4*(1-COS(2*PI()/($E$3-$E$2)*(D264-$E$2)))/2,0)</f>
        <v>0</v>
      </c>
      <c r="F264" s="94"/>
      <c r="G264" s="91">
        <v>5.1400000000000001E-2</v>
      </c>
      <c r="H264" s="95">
        <f t="shared" ref="H264:H306" si="14">$H$4*_xlfn.NORM.DIST(A264,$H$2,$H$3,FALSE)/_xlfn.NORM.DIST($H$2,$H$2,$H$3,FALSE)</f>
        <v>6.5191954575731824E-12</v>
      </c>
    </row>
    <row r="265" spans="1:8">
      <c r="A265" s="91">
        <v>5.16E-2</v>
      </c>
      <c r="B265" s="95">
        <f t="shared" si="12"/>
        <v>0</v>
      </c>
      <c r="C265" s="92"/>
      <c r="D265" s="91">
        <v>5.16E-2</v>
      </c>
      <c r="E265" s="93">
        <f t="shared" si="13"/>
        <v>0</v>
      </c>
      <c r="F265" s="94"/>
      <c r="G265" s="91">
        <v>5.16E-2</v>
      </c>
      <c r="H265" s="95">
        <f t="shared" si="14"/>
        <v>4.2887742617691788E-12</v>
      </c>
    </row>
    <row r="266" spans="1:8">
      <c r="A266" s="91">
        <v>5.1799999999999999E-2</v>
      </c>
      <c r="B266" s="95">
        <f t="shared" si="12"/>
        <v>0</v>
      </c>
      <c r="C266" s="92"/>
      <c r="D266" s="91">
        <v>5.1799999999999999E-2</v>
      </c>
      <c r="E266" s="93">
        <f t="shared" si="13"/>
        <v>0</v>
      </c>
      <c r="F266" s="94"/>
      <c r="G266" s="91">
        <v>5.1799999999999999E-2</v>
      </c>
      <c r="H266" s="95">
        <f t="shared" si="14"/>
        <v>2.8144052833254069E-12</v>
      </c>
    </row>
    <row r="267" spans="1:8">
      <c r="A267" s="91">
        <v>5.1999999999999998E-2</v>
      </c>
      <c r="B267" s="95">
        <f t="shared" si="12"/>
        <v>0</v>
      </c>
      <c r="C267" s="92"/>
      <c r="D267" s="91">
        <v>5.1999999999999998E-2</v>
      </c>
      <c r="E267" s="93">
        <f t="shared" si="13"/>
        <v>0</v>
      </c>
      <c r="F267" s="94"/>
      <c r="G267" s="91">
        <v>5.1999999999999998E-2</v>
      </c>
      <c r="H267" s="95">
        <f t="shared" si="14"/>
        <v>1.8422745418477839E-12</v>
      </c>
    </row>
    <row r="268" spans="1:8">
      <c r="A268" s="91">
        <v>5.2200000000000003E-2</v>
      </c>
      <c r="B268" s="95">
        <f t="shared" si="12"/>
        <v>0</v>
      </c>
      <c r="C268" s="92"/>
      <c r="D268" s="91">
        <v>5.2200000000000003E-2</v>
      </c>
      <c r="E268" s="93">
        <f t="shared" si="13"/>
        <v>0</v>
      </c>
      <c r="F268" s="94"/>
      <c r="G268" s="91">
        <v>5.2200000000000003E-2</v>
      </c>
      <c r="H268" s="95">
        <f t="shared" si="14"/>
        <v>1.20291884264863E-12</v>
      </c>
    </row>
    <row r="269" spans="1:8">
      <c r="A269" s="91">
        <v>5.2400000000000002E-2</v>
      </c>
      <c r="B269" s="95">
        <f t="shared" si="12"/>
        <v>0</v>
      </c>
      <c r="C269" s="92"/>
      <c r="D269" s="91">
        <v>5.2400000000000002E-2</v>
      </c>
      <c r="E269" s="93">
        <f t="shared" si="13"/>
        <v>0</v>
      </c>
      <c r="F269" s="94"/>
      <c r="G269" s="91">
        <v>5.2400000000000002E-2</v>
      </c>
      <c r="H269" s="95">
        <f t="shared" si="14"/>
        <v>7.8348839600666262E-13</v>
      </c>
    </row>
    <row r="270" spans="1:8">
      <c r="A270" s="91">
        <v>5.2600000000000001E-2</v>
      </c>
      <c r="B270" s="95">
        <f t="shared" si="12"/>
        <v>0</v>
      </c>
      <c r="C270" s="92"/>
      <c r="D270" s="91">
        <v>5.2600000000000001E-2</v>
      </c>
      <c r="E270" s="93">
        <f t="shared" si="13"/>
        <v>0</v>
      </c>
      <c r="F270" s="94"/>
      <c r="G270" s="91">
        <v>5.2600000000000001E-2</v>
      </c>
      <c r="H270" s="95">
        <f t="shared" si="14"/>
        <v>5.090296423144546E-13</v>
      </c>
    </row>
    <row r="271" spans="1:8">
      <c r="A271" s="91">
        <v>5.28E-2</v>
      </c>
      <c r="B271" s="95">
        <f t="shared" si="12"/>
        <v>0</v>
      </c>
      <c r="C271" s="92"/>
      <c r="D271" s="91">
        <v>5.28E-2</v>
      </c>
      <c r="E271" s="93">
        <f t="shared" si="13"/>
        <v>0</v>
      </c>
      <c r="F271" s="94"/>
      <c r="G271" s="91">
        <v>5.28E-2</v>
      </c>
      <c r="H271" s="95">
        <f t="shared" si="14"/>
        <v>3.298890056040964E-13</v>
      </c>
    </row>
    <row r="272" spans="1:8">
      <c r="A272" s="91">
        <v>5.2999999999999999E-2</v>
      </c>
      <c r="B272" s="95">
        <f t="shared" si="12"/>
        <v>0</v>
      </c>
      <c r="C272" s="92"/>
      <c r="D272" s="91">
        <v>5.2999999999999999E-2</v>
      </c>
      <c r="E272" s="93">
        <f t="shared" si="13"/>
        <v>0</v>
      </c>
      <c r="F272" s="94"/>
      <c r="G272" s="91">
        <v>5.2999999999999999E-2</v>
      </c>
      <c r="H272" s="95">
        <f t="shared" si="14"/>
        <v>2.1325875726061585E-13</v>
      </c>
    </row>
    <row r="273" spans="1:8">
      <c r="A273" s="91">
        <v>5.3199999999999997E-2</v>
      </c>
      <c r="B273" s="95">
        <f t="shared" si="12"/>
        <v>0</v>
      </c>
      <c r="C273" s="92"/>
      <c r="D273" s="91">
        <v>5.3199999999999997E-2</v>
      </c>
      <c r="E273" s="93">
        <f t="shared" si="13"/>
        <v>0</v>
      </c>
      <c r="F273" s="94"/>
      <c r="G273" s="91">
        <v>5.3199999999999997E-2</v>
      </c>
      <c r="H273" s="95">
        <f t="shared" si="14"/>
        <v>1.3751819714585841E-13</v>
      </c>
    </row>
    <row r="274" spans="1:8">
      <c r="A274" s="91">
        <v>5.3400000000000003E-2</v>
      </c>
      <c r="B274" s="95">
        <f t="shared" si="12"/>
        <v>0</v>
      </c>
      <c r="C274" s="92"/>
      <c r="D274" s="91">
        <v>5.3400000000000003E-2</v>
      </c>
      <c r="E274" s="93">
        <f t="shared" si="13"/>
        <v>0</v>
      </c>
      <c r="F274" s="94"/>
      <c r="G274" s="91">
        <v>5.3400000000000003E-2</v>
      </c>
      <c r="H274" s="95">
        <f t="shared" si="14"/>
        <v>8.8456088278154217E-14</v>
      </c>
    </row>
    <row r="275" spans="1:8">
      <c r="A275" s="91">
        <v>5.3600000000000002E-2</v>
      </c>
      <c r="B275" s="95">
        <f t="shared" si="12"/>
        <v>0</v>
      </c>
      <c r="C275" s="92"/>
      <c r="D275" s="91">
        <v>5.3600000000000002E-2</v>
      </c>
      <c r="E275" s="93">
        <f t="shared" si="13"/>
        <v>0</v>
      </c>
      <c r="F275" s="94"/>
      <c r="G275" s="91">
        <v>5.3600000000000002E-2</v>
      </c>
      <c r="H275" s="95">
        <f t="shared" si="14"/>
        <v>5.6755709045876817E-14</v>
      </c>
    </row>
    <row r="276" spans="1:8">
      <c r="A276" s="91">
        <v>5.3800000000000001E-2</v>
      </c>
      <c r="B276" s="95">
        <f t="shared" si="12"/>
        <v>0</v>
      </c>
      <c r="C276" s="92"/>
      <c r="D276" s="91">
        <v>5.3800000000000001E-2</v>
      </c>
      <c r="E276" s="93">
        <f t="shared" si="13"/>
        <v>0</v>
      </c>
      <c r="F276" s="94"/>
      <c r="G276" s="91">
        <v>5.3800000000000001E-2</v>
      </c>
      <c r="H276" s="95">
        <f t="shared" si="14"/>
        <v>3.6325001517393325E-14</v>
      </c>
    </row>
    <row r="277" spans="1:8">
      <c r="A277" s="91">
        <v>5.3999999999999999E-2</v>
      </c>
      <c r="B277" s="95">
        <f t="shared" si="12"/>
        <v>0</v>
      </c>
      <c r="C277" s="92"/>
      <c r="D277" s="91">
        <v>5.3999999999999999E-2</v>
      </c>
      <c r="E277" s="93">
        <f t="shared" si="13"/>
        <v>0</v>
      </c>
      <c r="F277" s="94"/>
      <c r="G277" s="91">
        <v>5.3999999999999999E-2</v>
      </c>
      <c r="H277" s="95">
        <f t="shared" si="14"/>
        <v>2.3190813982394829E-14</v>
      </c>
    </row>
    <row r="278" spans="1:8">
      <c r="A278" s="91">
        <v>5.4199999999999998E-2</v>
      </c>
      <c r="B278" s="95">
        <f t="shared" si="12"/>
        <v>0</v>
      </c>
      <c r="C278" s="92"/>
      <c r="D278" s="91">
        <v>5.4199999999999998E-2</v>
      </c>
      <c r="E278" s="93">
        <f t="shared" si="13"/>
        <v>0</v>
      </c>
      <c r="F278" s="94"/>
      <c r="G278" s="91">
        <v>5.4199999999999998E-2</v>
      </c>
      <c r="H278" s="95">
        <f t="shared" si="14"/>
        <v>1.476864350700348E-14</v>
      </c>
    </row>
    <row r="279" spans="1:8">
      <c r="A279" s="91">
        <v>5.4399999999999997E-2</v>
      </c>
      <c r="B279" s="95">
        <f t="shared" si="12"/>
        <v>0</v>
      </c>
      <c r="C279" s="92"/>
      <c r="D279" s="91">
        <v>5.4399999999999997E-2</v>
      </c>
      <c r="E279" s="93">
        <f t="shared" si="13"/>
        <v>0</v>
      </c>
      <c r="F279" s="94"/>
      <c r="G279" s="91">
        <v>5.4399999999999997E-2</v>
      </c>
      <c r="H279" s="95">
        <f t="shared" si="14"/>
        <v>9.3816556055115048E-15</v>
      </c>
    </row>
    <row r="280" spans="1:8">
      <c r="A280" s="91">
        <v>5.4600000000000003E-2</v>
      </c>
      <c r="B280" s="95">
        <f t="shared" si="12"/>
        <v>0</v>
      </c>
      <c r="C280" s="92"/>
      <c r="D280" s="91">
        <v>5.4600000000000003E-2</v>
      </c>
      <c r="E280" s="93">
        <f t="shared" si="13"/>
        <v>0</v>
      </c>
      <c r="F280" s="94"/>
      <c r="G280" s="91">
        <v>5.4600000000000003E-2</v>
      </c>
      <c r="H280" s="95">
        <f t="shared" si="14"/>
        <v>5.9447367676857797E-15</v>
      </c>
    </row>
    <row r="281" spans="1:8">
      <c r="A281" s="91">
        <v>5.4800000000000001E-2</v>
      </c>
      <c r="B281" s="95">
        <f t="shared" si="12"/>
        <v>0</v>
      </c>
      <c r="C281" s="92"/>
      <c r="D281" s="91">
        <v>5.4800000000000001E-2</v>
      </c>
      <c r="E281" s="93">
        <f t="shared" si="13"/>
        <v>0</v>
      </c>
      <c r="F281" s="94"/>
      <c r="G281" s="91">
        <v>5.4800000000000001E-2</v>
      </c>
      <c r="H281" s="95">
        <f t="shared" si="14"/>
        <v>3.7575090502654895E-15</v>
      </c>
    </row>
    <row r="282" spans="1:8">
      <c r="A282" s="91">
        <v>5.5E-2</v>
      </c>
      <c r="B282" s="95">
        <f t="shared" si="12"/>
        <v>0</v>
      </c>
      <c r="C282" s="92"/>
      <c r="D282" s="91">
        <v>5.5E-2</v>
      </c>
      <c r="E282" s="93">
        <f t="shared" si="13"/>
        <v>0</v>
      </c>
      <c r="F282" s="94"/>
      <c r="G282" s="91">
        <v>5.5E-2</v>
      </c>
      <c r="H282" s="95">
        <f t="shared" si="14"/>
        <v>2.3690907961580047E-15</v>
      </c>
    </row>
    <row r="283" spans="1:8">
      <c r="A283" s="91">
        <v>5.5199999999999999E-2</v>
      </c>
      <c r="B283" s="95">
        <f t="shared" si="12"/>
        <v>0</v>
      </c>
      <c r="C283" s="92"/>
      <c r="D283" s="91">
        <v>5.5199999999999999E-2</v>
      </c>
      <c r="E283" s="93">
        <f t="shared" si="13"/>
        <v>0</v>
      </c>
      <c r="F283" s="94"/>
      <c r="G283" s="91">
        <v>5.5199999999999999E-2</v>
      </c>
      <c r="H283" s="95">
        <f t="shared" si="14"/>
        <v>1.4899703958889076E-15</v>
      </c>
    </row>
    <row r="284" spans="1:8">
      <c r="A284" s="91">
        <v>5.5399999999999998E-2</v>
      </c>
      <c r="B284" s="95">
        <f t="shared" si="12"/>
        <v>0</v>
      </c>
      <c r="C284" s="92"/>
      <c r="D284" s="91">
        <v>5.5399999999999998E-2</v>
      </c>
      <c r="E284" s="93">
        <f t="shared" si="13"/>
        <v>0</v>
      </c>
      <c r="F284" s="94"/>
      <c r="G284" s="91">
        <v>5.5399999999999998E-2</v>
      </c>
      <c r="H284" s="95">
        <f t="shared" si="14"/>
        <v>9.3473356383136455E-16</v>
      </c>
    </row>
    <row r="285" spans="1:8">
      <c r="A285" s="91">
        <v>5.5599999999999997E-2</v>
      </c>
      <c r="B285" s="95">
        <f t="shared" si="12"/>
        <v>0</v>
      </c>
      <c r="C285" s="92"/>
      <c r="D285" s="91">
        <v>5.5599999999999997E-2</v>
      </c>
      <c r="E285" s="93">
        <f t="shared" si="13"/>
        <v>0</v>
      </c>
      <c r="F285" s="94"/>
      <c r="G285" s="91">
        <v>5.5599999999999997E-2</v>
      </c>
      <c r="H285" s="95">
        <f t="shared" si="14"/>
        <v>5.8494131748638875E-16</v>
      </c>
    </row>
    <row r="286" spans="1:8">
      <c r="A286" s="91">
        <v>5.5800000000000002E-2</v>
      </c>
      <c r="B286" s="95">
        <f t="shared" si="12"/>
        <v>0</v>
      </c>
      <c r="C286" s="92"/>
      <c r="D286" s="91">
        <v>5.5800000000000002E-2</v>
      </c>
      <c r="E286" s="93">
        <f t="shared" si="13"/>
        <v>0</v>
      </c>
      <c r="F286" s="94"/>
      <c r="G286" s="91">
        <v>5.5800000000000002E-2</v>
      </c>
      <c r="H286" s="95">
        <f t="shared" si="14"/>
        <v>3.6513294867640543E-16</v>
      </c>
    </row>
    <row r="287" spans="1:8">
      <c r="A287" s="91">
        <v>5.6000000000000001E-2</v>
      </c>
      <c r="B287" s="95">
        <f t="shared" si="12"/>
        <v>0</v>
      </c>
      <c r="C287" s="92"/>
      <c r="D287" s="91">
        <v>5.6000000000000001E-2</v>
      </c>
      <c r="E287" s="93">
        <f t="shared" si="13"/>
        <v>0</v>
      </c>
      <c r="F287" s="94"/>
      <c r="G287" s="91">
        <v>5.6000000000000001E-2</v>
      </c>
      <c r="H287" s="95">
        <f t="shared" si="14"/>
        <v>2.2735474028330911E-16</v>
      </c>
    </row>
    <row r="288" spans="1:8">
      <c r="A288" s="91">
        <v>5.62E-2</v>
      </c>
      <c r="B288" s="95">
        <f t="shared" si="12"/>
        <v>0</v>
      </c>
      <c r="C288" s="92"/>
      <c r="D288" s="91">
        <v>5.62E-2</v>
      </c>
      <c r="E288" s="93">
        <f t="shared" si="13"/>
        <v>0</v>
      </c>
      <c r="F288" s="94"/>
      <c r="G288" s="91">
        <v>5.62E-2</v>
      </c>
      <c r="H288" s="95">
        <f t="shared" si="14"/>
        <v>1.412118902680725E-16</v>
      </c>
    </row>
    <row r="289" spans="1:8">
      <c r="A289" s="91">
        <v>5.6399999999999999E-2</v>
      </c>
      <c r="B289" s="95">
        <f t="shared" si="12"/>
        <v>0</v>
      </c>
      <c r="C289" s="92"/>
      <c r="D289" s="91">
        <v>5.6399999999999999E-2</v>
      </c>
      <c r="E289" s="93">
        <f t="shared" si="13"/>
        <v>0</v>
      </c>
      <c r="F289" s="94"/>
      <c r="G289" s="91">
        <v>5.6399999999999999E-2</v>
      </c>
      <c r="H289" s="95">
        <f t="shared" si="14"/>
        <v>8.7488865182705794E-17</v>
      </c>
    </row>
    <row r="290" spans="1:8">
      <c r="A290" s="91">
        <v>5.6599999999999998E-2</v>
      </c>
      <c r="B290" s="95">
        <f t="shared" si="12"/>
        <v>0</v>
      </c>
      <c r="C290" s="92"/>
      <c r="D290" s="91">
        <v>5.6599999999999998E-2</v>
      </c>
      <c r="E290" s="93">
        <f t="shared" si="13"/>
        <v>0</v>
      </c>
      <c r="F290" s="94"/>
      <c r="G290" s="91">
        <v>5.6599999999999998E-2</v>
      </c>
      <c r="H290" s="95">
        <f t="shared" si="14"/>
        <v>5.4069028198743444E-17</v>
      </c>
    </row>
    <row r="291" spans="1:8">
      <c r="A291" s="91">
        <v>5.6800000000000003E-2</v>
      </c>
      <c r="B291" s="95">
        <f t="shared" si="12"/>
        <v>0</v>
      </c>
      <c r="C291" s="92"/>
      <c r="D291" s="91">
        <v>5.6800000000000003E-2</v>
      </c>
      <c r="E291" s="93">
        <f t="shared" si="13"/>
        <v>0</v>
      </c>
      <c r="F291" s="94"/>
      <c r="G291" s="91">
        <v>5.6800000000000003E-2</v>
      </c>
      <c r="H291" s="95">
        <f t="shared" si="14"/>
        <v>3.3331787798871339E-17</v>
      </c>
    </row>
    <row r="292" spans="1:8">
      <c r="A292" s="91">
        <v>5.7000000000000002E-2</v>
      </c>
      <c r="B292" s="95">
        <f t="shared" si="12"/>
        <v>0</v>
      </c>
      <c r="C292" s="92"/>
      <c r="D292" s="91">
        <v>5.7000000000000002E-2</v>
      </c>
      <c r="E292" s="93">
        <f t="shared" si="13"/>
        <v>0</v>
      </c>
      <c r="F292" s="94"/>
      <c r="G292" s="91">
        <v>5.7000000000000002E-2</v>
      </c>
      <c r="H292" s="95">
        <f t="shared" si="14"/>
        <v>2.0496651476877453E-17</v>
      </c>
    </row>
    <row r="293" spans="1:8">
      <c r="A293" s="91">
        <v>5.7200000000000001E-2</v>
      </c>
      <c r="B293" s="95">
        <f t="shared" si="12"/>
        <v>0</v>
      </c>
      <c r="C293" s="92"/>
      <c r="D293" s="91">
        <v>5.7200000000000001E-2</v>
      </c>
      <c r="E293" s="93">
        <f t="shared" si="13"/>
        <v>0</v>
      </c>
      <c r="F293" s="94"/>
      <c r="G293" s="91">
        <v>5.7200000000000001E-2</v>
      </c>
      <c r="H293" s="95">
        <f t="shared" si="14"/>
        <v>1.257249548832407E-17</v>
      </c>
    </row>
    <row r="294" spans="1:8">
      <c r="A294" s="91">
        <v>5.74E-2</v>
      </c>
      <c r="B294" s="95">
        <f t="shared" si="12"/>
        <v>0</v>
      </c>
      <c r="C294" s="92"/>
      <c r="D294" s="91">
        <v>5.74E-2</v>
      </c>
      <c r="E294" s="93">
        <f t="shared" si="13"/>
        <v>0</v>
      </c>
      <c r="F294" s="94"/>
      <c r="G294" s="91">
        <v>5.74E-2</v>
      </c>
      <c r="H294" s="95">
        <f t="shared" si="14"/>
        <v>7.6926207885610607E-18</v>
      </c>
    </row>
    <row r="295" spans="1:8">
      <c r="A295" s="91">
        <v>5.7599999999999998E-2</v>
      </c>
      <c r="B295" s="95">
        <f t="shared" si="12"/>
        <v>0</v>
      </c>
      <c r="C295" s="92"/>
      <c r="D295" s="91">
        <v>5.7599999999999998E-2</v>
      </c>
      <c r="E295" s="93">
        <f t="shared" si="13"/>
        <v>0</v>
      </c>
      <c r="F295" s="94"/>
      <c r="G295" s="91">
        <v>5.7599999999999998E-2</v>
      </c>
      <c r="H295" s="95">
        <f t="shared" si="14"/>
        <v>4.6950629958244014E-18</v>
      </c>
    </row>
    <row r="296" spans="1:8">
      <c r="A296" s="91">
        <v>5.7799999999999997E-2</v>
      </c>
      <c r="B296" s="95">
        <f t="shared" si="12"/>
        <v>0</v>
      </c>
      <c r="C296" s="92"/>
      <c r="D296" s="91">
        <v>5.7799999999999997E-2</v>
      </c>
      <c r="E296" s="93">
        <f t="shared" si="13"/>
        <v>0</v>
      </c>
      <c r="F296" s="94"/>
      <c r="G296" s="91">
        <v>5.7799999999999997E-2</v>
      </c>
      <c r="H296" s="95">
        <f t="shared" si="14"/>
        <v>2.8583985779009127E-18</v>
      </c>
    </row>
    <row r="297" spans="1:8">
      <c r="A297" s="91">
        <v>5.8000000000000003E-2</v>
      </c>
      <c r="B297" s="95">
        <f t="shared" si="12"/>
        <v>0</v>
      </c>
      <c r="C297" s="92"/>
      <c r="D297" s="91">
        <v>5.8000000000000003E-2</v>
      </c>
      <c r="E297" s="93">
        <f t="shared" si="13"/>
        <v>0</v>
      </c>
      <c r="F297" s="94"/>
      <c r="G297" s="91">
        <v>5.8000000000000003E-2</v>
      </c>
      <c r="H297" s="95">
        <f t="shared" si="14"/>
        <v>1.7358748631675012E-18</v>
      </c>
    </row>
    <row r="298" spans="1:8">
      <c r="A298" s="91">
        <v>5.8200000000000002E-2</v>
      </c>
      <c r="B298" s="95">
        <f t="shared" si="12"/>
        <v>0</v>
      </c>
      <c r="C298" s="92"/>
      <c r="D298" s="91">
        <v>5.8200000000000002E-2</v>
      </c>
      <c r="E298" s="93">
        <f t="shared" si="13"/>
        <v>0</v>
      </c>
      <c r="F298" s="94"/>
      <c r="G298" s="91">
        <v>5.8200000000000002E-2</v>
      </c>
      <c r="H298" s="95">
        <f t="shared" si="14"/>
        <v>1.0515460714834556E-18</v>
      </c>
    </row>
    <row r="299" spans="1:8">
      <c r="A299" s="91">
        <v>5.8400000000000001E-2</v>
      </c>
      <c r="B299" s="95">
        <f t="shared" si="12"/>
        <v>0</v>
      </c>
      <c r="C299" s="92"/>
      <c r="D299" s="91">
        <v>5.8400000000000001E-2</v>
      </c>
      <c r="E299" s="93">
        <f t="shared" si="13"/>
        <v>0</v>
      </c>
      <c r="F299" s="94"/>
      <c r="G299" s="91">
        <v>5.8400000000000001E-2</v>
      </c>
      <c r="H299" s="95">
        <f t="shared" si="14"/>
        <v>6.3540768035361653E-19</v>
      </c>
    </row>
    <row r="300" spans="1:8">
      <c r="A300" s="91">
        <v>5.8599999999999999E-2</v>
      </c>
      <c r="B300" s="95">
        <f t="shared" si="12"/>
        <v>0</v>
      </c>
      <c r="C300" s="92"/>
      <c r="D300" s="91">
        <v>5.8599999999999999E-2</v>
      </c>
      <c r="E300" s="93">
        <f t="shared" si="13"/>
        <v>0</v>
      </c>
      <c r="F300" s="94"/>
      <c r="G300" s="91">
        <v>5.8599999999999999E-2</v>
      </c>
      <c r="H300" s="95">
        <f t="shared" si="14"/>
        <v>3.8299303712815186E-19</v>
      </c>
    </row>
    <row r="301" spans="1:8">
      <c r="A301" s="91">
        <v>5.8799999999999998E-2</v>
      </c>
      <c r="B301" s="95">
        <f t="shared" si="12"/>
        <v>0</v>
      </c>
      <c r="C301" s="92"/>
      <c r="D301" s="91">
        <v>5.8799999999999998E-2</v>
      </c>
      <c r="E301" s="93">
        <f t="shared" si="13"/>
        <v>0</v>
      </c>
      <c r="F301" s="94"/>
      <c r="G301" s="91">
        <v>5.8799999999999998E-2</v>
      </c>
      <c r="H301" s="95">
        <f t="shared" si="14"/>
        <v>2.3027328729437849E-19</v>
      </c>
    </row>
    <row r="302" spans="1:8">
      <c r="A302" s="91">
        <v>5.8999999999999997E-2</v>
      </c>
      <c r="B302" s="95">
        <f t="shared" si="12"/>
        <v>0</v>
      </c>
      <c r="C302" s="92"/>
      <c r="D302" s="91">
        <v>5.8999999999999997E-2</v>
      </c>
      <c r="E302" s="93">
        <f t="shared" si="13"/>
        <v>0</v>
      </c>
      <c r="F302" s="94"/>
      <c r="G302" s="91">
        <v>5.8999999999999997E-2</v>
      </c>
      <c r="H302" s="95">
        <f t="shared" si="14"/>
        <v>1.3810535130993202E-19</v>
      </c>
    </row>
    <row r="303" spans="1:8">
      <c r="A303" s="91">
        <v>5.9200000000000003E-2</v>
      </c>
      <c r="B303" s="95">
        <f t="shared" si="12"/>
        <v>0</v>
      </c>
      <c r="C303" s="92"/>
      <c r="D303" s="91">
        <v>5.9200000000000003E-2</v>
      </c>
      <c r="E303" s="93">
        <f t="shared" si="13"/>
        <v>0</v>
      </c>
      <c r="F303" s="94"/>
      <c r="G303" s="91">
        <v>5.9200000000000003E-2</v>
      </c>
      <c r="H303" s="95">
        <f t="shared" si="14"/>
        <v>8.2621241558632322E-20</v>
      </c>
    </row>
    <row r="304" spans="1:8">
      <c r="A304" s="91">
        <v>5.9400000000000001E-2</v>
      </c>
      <c r="B304" s="95">
        <f t="shared" si="12"/>
        <v>0</v>
      </c>
      <c r="C304" s="92"/>
      <c r="D304" s="91">
        <v>5.9400000000000001E-2</v>
      </c>
      <c r="E304" s="93">
        <f t="shared" si="13"/>
        <v>0</v>
      </c>
      <c r="F304" s="94"/>
      <c r="G304" s="91">
        <v>5.9400000000000001E-2</v>
      </c>
      <c r="H304" s="95">
        <f t="shared" si="14"/>
        <v>4.9304571709491342E-20</v>
      </c>
    </row>
    <row r="305" spans="1:8">
      <c r="A305" s="91">
        <v>5.96E-2</v>
      </c>
      <c r="B305" s="95">
        <f t="shared" si="12"/>
        <v>0</v>
      </c>
      <c r="C305" s="92"/>
      <c r="D305" s="91">
        <v>5.96E-2</v>
      </c>
      <c r="E305" s="93">
        <f t="shared" si="13"/>
        <v>0</v>
      </c>
      <c r="F305" s="94"/>
      <c r="G305" s="91">
        <v>5.96E-2</v>
      </c>
      <c r="H305" s="95">
        <f t="shared" si="14"/>
        <v>2.9349244626399889E-20</v>
      </c>
    </row>
    <row r="306" spans="1:8">
      <c r="A306" s="91">
        <v>5.9799999999999999E-2</v>
      </c>
      <c r="B306" s="95">
        <f t="shared" si="12"/>
        <v>0</v>
      </c>
      <c r="C306" s="92"/>
      <c r="D306" s="91">
        <v>5.9799999999999999E-2</v>
      </c>
      <c r="E306" s="93">
        <f t="shared" si="13"/>
        <v>0</v>
      </c>
      <c r="F306" s="94"/>
      <c r="G306" s="91">
        <v>5.9799999999999999E-2</v>
      </c>
      <c r="H306" s="95">
        <f t="shared" si="14"/>
        <v>1.7426931712692149E-20</v>
      </c>
    </row>
    <row r="307" spans="1:8">
      <c r="C307" s="7"/>
      <c r="D307" s="7"/>
    </row>
    <row r="308" spans="1:8">
      <c r="C308" s="7"/>
      <c r="D308" s="7"/>
    </row>
    <row r="309" spans="1:8">
      <c r="C309" s="7"/>
      <c r="D309" s="7"/>
    </row>
    <row r="310" spans="1:8">
      <c r="C310" s="7"/>
      <c r="D310" s="7"/>
    </row>
    <row r="311" spans="1:8">
      <c r="C311" s="7"/>
      <c r="D311" s="7"/>
    </row>
    <row r="312" spans="1:8">
      <c r="C312" s="7"/>
      <c r="D312" s="7"/>
    </row>
  </sheetData>
  <mergeCells count="3">
    <mergeCell ref="G1:H1"/>
    <mergeCell ref="A1:B1"/>
    <mergeCell ref="D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VW</vt:lpstr>
      <vt:lpstr>DM_Summary</vt:lpstr>
      <vt:lpstr>ElasticLayer_Summary</vt:lpstr>
      <vt:lpstr>Default Inputs</vt:lpstr>
      <vt:lpstr>Dynamic_Modulus_Calc</vt:lpstr>
      <vt:lpstr>VW_Quick_Start_Guide</vt:lpstr>
      <vt:lpstr>AGPL License V3</vt:lpstr>
      <vt:lpstr>SyntheticLoad</vt:lpstr>
      <vt:lpstr>Ca_Limits</vt:lpstr>
      <vt:lpstr>Cb_Limits</vt:lpstr>
      <vt:lpstr>Cc_Limits</vt:lpstr>
      <vt:lpstr>Cd_Limits</vt:lpstr>
      <vt:lpstr>CSV_Data</vt:lpstr>
      <vt:lpstr>Damping_Limits</vt:lpstr>
      <vt:lpstr>Density_Limits</vt:lpstr>
      <vt:lpstr>Force</vt:lpstr>
      <vt:lpstr>Meas_Defl</vt:lpstr>
      <vt:lpstr>Modulus_Limits</vt:lpstr>
      <vt:lpstr>Obj_Cell</vt:lpstr>
      <vt:lpstr>Pavt_Structure</vt:lpstr>
      <vt:lpstr>Pavt_Structure_Bound</vt:lpstr>
      <vt:lpstr>Peak_Load</vt:lpstr>
      <vt:lpstr>Peak_Pressure</vt:lpstr>
      <vt:lpstr>Poisson_Limits</vt:lpstr>
      <vt:lpstr>'Default Inputs'!Print_Area</vt:lpstr>
      <vt:lpstr>DM_Summary!Print_Area</vt:lpstr>
      <vt:lpstr>ElasticLayer_Summary!Print_Area</vt:lpstr>
      <vt:lpstr>VW!Print_Area</vt:lpstr>
      <vt:lpstr>Radius</vt:lpstr>
      <vt:lpstr>Sensor_Loc</vt:lpstr>
      <vt:lpstr>Sigmoid_Fcn</vt:lpstr>
      <vt:lpstr>Sigmoid_Fcn_Bound</vt:lpstr>
      <vt:lpstr>Thickness_Limits</vt:lpstr>
      <vt:lpst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BoYoung</dc:creator>
  <cp:lastModifiedBy>Hyung Lee</cp:lastModifiedBy>
  <cp:lastPrinted>2016-09-07T13:13:31Z</cp:lastPrinted>
  <dcterms:created xsi:type="dcterms:W3CDTF">2012-04-03T00:20:21Z</dcterms:created>
  <dcterms:modified xsi:type="dcterms:W3CDTF">2023-07-27T17:13:45Z</dcterms:modified>
</cp:coreProperties>
</file>