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ej9\OneDrive\Desktop\SMU Bootcamp\Module\Module 1\Instructions\"/>
    </mc:Choice>
  </mc:AlternateContent>
  <xr:revisionPtr revIDLastSave="0" documentId="13_ncr:1_{CA1A9323-B716-4119-B265-7B23D9825209}" xr6:coauthVersionLast="47" xr6:coauthVersionMax="47" xr10:uidLastSave="{00000000-0000-0000-0000-000000000000}"/>
  <bookViews>
    <workbookView xWindow="1185" yWindow="3960" windowWidth="36300" windowHeight="16605" activeTab="5" xr2:uid="{00000000-000D-0000-FFFF-FFFF00000000}"/>
  </bookViews>
  <sheets>
    <sheet name="Crowdfunding" sheetId="1" r:id="rId1"/>
    <sheet name="Pivot1" sheetId="2" r:id="rId2"/>
    <sheet name="Pivot2" sheetId="3" r:id="rId3"/>
    <sheet name="Pivot3" sheetId="4" r:id="rId4"/>
    <sheet name="Bonus" sheetId="5" r:id="rId5"/>
    <sheet name="Bonus Statistical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C11" i="5"/>
  <c r="B2" i="5"/>
  <c r="C2" i="5"/>
  <c r="C3" i="5"/>
  <c r="C4" i="5"/>
  <c r="C5" i="5"/>
  <c r="C6" i="5"/>
  <c r="C7" i="5"/>
  <c r="C8" i="5"/>
  <c r="C9" i="5"/>
  <c r="C10" i="5"/>
  <c r="C12" i="5"/>
  <c r="C13" i="5"/>
  <c r="B13" i="5"/>
  <c r="B12" i="5"/>
  <c r="B11" i="5"/>
  <c r="B10" i="5"/>
  <c r="B9" i="5"/>
  <c r="B8" i="5"/>
  <c r="B7" i="5"/>
  <c r="B3" i="5"/>
  <c r="B4" i="5"/>
  <c r="B5" i="5"/>
  <c r="B6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T2" i="1"/>
  <c r="S2" i="1"/>
  <c r="I2" i="1"/>
  <c r="H13" i="5" l="1"/>
  <c r="E2" i="5"/>
  <c r="H2" i="5" s="1"/>
  <c r="E3" i="5"/>
  <c r="H3" i="5" s="1"/>
  <c r="E5" i="5"/>
  <c r="F5" i="5" s="1"/>
  <c r="E7" i="5"/>
  <c r="F7" i="5" s="1"/>
  <c r="E8" i="5"/>
  <c r="H8" i="5" s="1"/>
  <c r="E6" i="5"/>
  <c r="G6" i="5" s="1"/>
  <c r="E4" i="5"/>
  <c r="E9" i="5"/>
  <c r="F9" i="5" s="1"/>
  <c r="E10" i="5"/>
  <c r="G10" i="5" s="1"/>
  <c r="E11" i="5"/>
  <c r="E12" i="5"/>
  <c r="E13" i="5"/>
  <c r="F13" i="5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7" i="5" l="1"/>
  <c r="F2" i="5"/>
  <c r="H6" i="5"/>
  <c r="G13" i="5"/>
  <c r="G8" i="5"/>
  <c r="F10" i="5"/>
  <c r="F12" i="5"/>
  <c r="H12" i="5"/>
  <c r="F11" i="5"/>
  <c r="H11" i="5"/>
  <c r="G2" i="5"/>
  <c r="H5" i="5"/>
  <c r="F8" i="5"/>
  <c r="G7" i="5"/>
  <c r="G3" i="5"/>
  <c r="H10" i="5"/>
  <c r="G4" i="5"/>
  <c r="H4" i="5"/>
  <c r="G5" i="5"/>
  <c r="F3" i="5"/>
  <c r="G11" i="5"/>
  <c r="H9" i="5"/>
  <c r="F6" i="5"/>
  <c r="G12" i="5"/>
  <c r="F4" i="5"/>
  <c r="G9" i="5"/>
</calcChain>
</file>

<file path=xl/sharedStrings.xml><?xml version="1.0" encoding="utf-8"?>
<sst xmlns="http://schemas.openxmlformats.org/spreadsheetml/2006/main" count="7082" uniqueCount="2121">
  <si>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</si>
  <si>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</si>
  <si>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</si>
  <si>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</si>
  <si>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</si>
  <si>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</si>
  <si>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</si>
  <si>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</si>
  <si>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</si>
  <si>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</si>
  <si>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</si>
  <si>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</si>
  <si>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</si>
  <si>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</si>
  <si>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</si>
  <si>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</si>
  <si>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</si>
  <si>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</si>
  <si>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</si>
  <si>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</si>
  <si>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</si>
  <si>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</si>
  <si>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</si>
  <si>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</si>
  <si>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</si>
  <si>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</si>
  <si>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</si>
  <si>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</si>
  <si>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</si>
  <si>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</si>
  <si>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</si>
  <si>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</si>
  <si>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</si>
  <si>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</si>
  <si>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</si>
  <si>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</si>
  <si>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</si>
  <si>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</si>
  <si>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</si>
  <si>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</si>
  <si>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</si>
  <si>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</si>
  <si>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</si>
  <si>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</si>
  <si>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</si>
  <si>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</si>
  <si>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</si>
  <si>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</si>
  <si>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</si>
  <si>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</si>
  <si>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</si>
  <si>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</si>
  <si>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</si>
  <si>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</si>
  <si>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</si>
  <si>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</si>
  <si>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</si>
  <si>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</si>
  <si>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</si>
  <si>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</si>
  <si>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</si>
  <si>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</si>
  <si>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</si>
  <si>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</si>
  <si>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</si>
  <si>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</si>
  <si>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</si>
  <si>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</si>
  <si>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</si>
  <si>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</si>
  <si>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</si>
  <si>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</si>
  <si>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</si>
  <si>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</si>
  <si>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</si>
  <si>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</si>
  <si>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</si>
  <si>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</si>
  <si>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</si>
  <si>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</si>
  <si>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</si>
  <si>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</si>
  <si>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</si>
  <si>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</si>
  <si>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</si>
  <si>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</si>
  <si>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</si>
  <si>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</si>
  <si>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</si>
  <si>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</si>
  <si>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</si>
  <si>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</si>
  <si>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</si>
  <si>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</si>
  <si>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</si>
  <si>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</si>
  <si>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</si>
  <si>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</si>
  <si>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</si>
  <si>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</si>
  <si>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</si>
  <si>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</si>
  <si>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</si>
  <si>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</si>
  <si>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</si>
  <si>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</si>
  <si>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</si>
  <si>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</si>
  <si>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</si>
  <si>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</si>
  <si>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</si>
  <si>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</si>
  <si>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</si>
  <si>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</si>
  <si>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</si>
  <si>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</si>
  <si>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</si>
  <si>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</si>
  <si>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</si>
  <si>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</si>
  <si>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</si>
  <si>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</si>
  <si>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</si>
  <si>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</si>
  <si>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</si>
  <si>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</si>
  <si>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</si>
  <si>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</si>
  <si>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</si>
  <si>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</si>
  <si>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</si>
  <si>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</si>
  <si>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</si>
  <si>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</si>
  <si>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</si>
  <si>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</si>
  <si>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</si>
  <si>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</si>
  <si>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</si>
  <si>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</si>
  <si>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</si>
  <si>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</si>
  <si>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</si>
  <si>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</si>
  <si>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</si>
  <si>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</si>
  <si>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</si>
  <si>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</si>
  <si>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</si>
  <si>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</si>
  <si>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</si>
  <si>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</si>
  <si>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</si>
  <si>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</si>
  <si>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</si>
  <si>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</si>
  <si>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</si>
  <si>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</si>
  <si>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</si>
  <si>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</si>
  <si>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</si>
  <si>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</si>
  <si>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</si>
  <si>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</si>
  <si>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</si>
  <si>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</si>
  <si>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</si>
  <si>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</si>
  <si>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</si>
  <si>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</si>
  <si>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</si>
  <si>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</si>
  <si>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</si>
  <si>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</si>
  <si>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</si>
  <si>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</si>
  <si>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</si>
  <si>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</si>
  <si>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</si>
  <si>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</si>
  <si>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</si>
  <si>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</si>
  <si>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</si>
  <si>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</si>
  <si>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</si>
  <si>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</si>
  <si>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</si>
  <si>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</si>
  <si>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</si>
  <si>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</si>
  <si>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</si>
  <si>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</si>
  <si>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</si>
  <si>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</si>
  <si>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</si>
  <si>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</si>
  <si>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</si>
  <si>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</si>
  <si>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</si>
  <si>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</si>
  <si>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</si>
  <si>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</si>
  <si>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</si>
  <si>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</si>
  <si>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</si>
  <si>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</si>
  <si>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</si>
  <si>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</si>
  <si>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</si>
  <si>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</si>
  <si>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</si>
  <si>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</si>
  <si>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</si>
  <si>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</si>
  <si>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</si>
  <si>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</si>
  <si>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</si>
  <si>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</si>
  <si>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</si>
  <si>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</si>
  <si>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</si>
  <si>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</si>
  <si>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</si>
  <si>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</si>
  <si>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</si>
  <si>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</si>
  <si>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</si>
  <si>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</si>
  <si>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</si>
  <si>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</si>
  <si>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</si>
  <si>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</si>
  <si>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</si>
  <si>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</si>
  <si>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</si>
  <si>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</si>
  <si>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</si>
  <si>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</si>
  <si>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</si>
  <si>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</si>
  <si>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</si>
  <si>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</si>
  <si>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</si>
  <si>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</si>
  <si>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</si>
  <si>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</si>
  <si>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</si>
  <si>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</si>
  <si>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</si>
  <si>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</si>
  <si>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</si>
  <si>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</si>
  <si>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</si>
  <si>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</si>
  <si>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</si>
  <si>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</si>
  <si>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</si>
  <si>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</si>
  <si>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</si>
  <si>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</si>
  <si>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</si>
  <si>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</si>
  <si>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</si>
  <si>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</si>
  <si>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</si>
  <si>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</si>
  <si>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</si>
  <si>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</si>
  <si>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</si>
  <si>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</si>
  <si>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</si>
  <si>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</si>
  <si>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</si>
  <si>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</si>
  <si>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</si>
  <si>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</si>
  <si>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</si>
  <si>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</si>
  <si>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</si>
  <si>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</si>
  <si>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</si>
  <si>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</si>
  <si>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</si>
  <si>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</si>
  <si>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</si>
  <si>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</si>
  <si>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</si>
  <si>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</si>
  <si>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</si>
  <si>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</si>
  <si>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</si>
  <si>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</si>
  <si>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</si>
  <si>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</si>
  <si>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</si>
  <si>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</si>
  <si>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</si>
  <si>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</si>
  <si>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</si>
  <si>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</si>
  <si>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</si>
  <si>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</si>
  <si>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</si>
  <si>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</si>
  <si>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</si>
  <si>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</si>
  <si>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</si>
  <si>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</si>
  <si>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</si>
  <si>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</si>
  <si>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</si>
  <si>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</si>
  <si>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</si>
  <si>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</si>
  <si>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</si>
  <si>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</si>
  <si>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</si>
  <si>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</si>
  <si>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</si>
  <si>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</si>
  <si>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</si>
  <si>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</si>
  <si>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</si>
  <si>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</si>
  <si>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</si>
  <si>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</si>
  <si>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</si>
  <si>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</si>
  <si>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</si>
  <si>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</si>
  <si>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</si>
  <si>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</si>
  <si>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</si>
  <si>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</si>
  <si>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</si>
  <si>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</si>
  <si>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</si>
  <si>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</si>
  <si>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</si>
  <si>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</si>
  <si>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</si>
  <si>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</si>
  <si>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</si>
  <si>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</si>
  <si>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</si>
  <si>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</si>
  <si>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</si>
  <si>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</si>
  <si>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</si>
  <si>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</si>
  <si>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</si>
  <si>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</si>
  <si>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</si>
  <si>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</si>
  <si>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</si>
  <si>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</si>
  <si>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</si>
  <si>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</si>
  <si>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</si>
  <si>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</si>
  <si>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</si>
  <si>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</si>
  <si>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</si>
  <si>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</si>
  <si>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</si>
  <si>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</si>
  <si>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</si>
  <si>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</si>
  <si>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</si>
  <si>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</si>
  <si>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</si>
  <si>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</si>
  <si>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</si>
  <si>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</si>
  <si>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</si>
  <si>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</si>
  <si>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</si>
  <si>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</si>
  <si>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</si>
  <si>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</si>
  <si>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</si>
  <si>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</si>
  <si>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</si>
  <si>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</si>
  <si>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</si>
  <si>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</si>
  <si>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</si>
  <si>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</si>
  <si>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</si>
  <si>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</si>
  <si>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</si>
  <si>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</si>
  <si>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</si>
  <si>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</si>
  <si>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</si>
  <si>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</si>
  <si>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</si>
  <si>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</si>
  <si>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</si>
  <si>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</si>
  <si>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</si>
  <si>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</si>
  <si>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</si>
  <si>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</si>
  <si>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</si>
  <si>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</si>
  <si>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</si>
  <si>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</si>
  <si>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</si>
  <si>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</si>
  <si>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</si>
  <si>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</si>
  <si>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</si>
  <si>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</si>
  <si>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</si>
  <si>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</si>
  <si>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</si>
  <si>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</si>
  <si>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</si>
  <si>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</si>
  <si>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</si>
  <si>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</si>
  <si>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</si>
  <si>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</si>
  <si>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</si>
  <si>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</si>
  <si>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</si>
  <si>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</si>
  <si>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</si>
  <si>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</si>
  <si>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</si>
  <si>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</si>
  <si>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</si>
  <si>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</si>
  <si>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</si>
  <si>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</si>
  <si>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</si>
  <si>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</si>
  <si>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</si>
  <si>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</si>
  <si>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</si>
  <si>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</si>
  <si>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</si>
  <si>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</si>
  <si>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</si>
  <si>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</si>
  <si>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</si>
  <si>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</si>
  <si>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</si>
  <si>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</si>
  <si>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</si>
  <si>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</si>
  <si>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</si>
  <si>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</si>
  <si>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</si>
  <si>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</si>
  <si>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</si>
  <si>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</si>
  <si>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</si>
  <si>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</si>
  <si>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</si>
  <si>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</si>
  <si>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</si>
  <si>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</si>
  <si>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</si>
  <si>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</si>
  <si>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</si>
  <si>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</si>
  <si>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</si>
  <si>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</si>
  <si>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</si>
  <si>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</si>
  <si>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</si>
  <si>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</si>
  <si>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</si>
  <si>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</si>
  <si>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</si>
  <si>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</si>
  <si>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</si>
  <si>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</si>
  <si>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</si>
  <si>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</si>
  <si>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</si>
  <si>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</si>
  <si>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</si>
  <si>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</si>
  <si>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</si>
  <si>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</si>
  <si>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</si>
  <si>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</si>
  <si>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</si>
  <si>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</si>
  <si>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</si>
  <si>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</si>
  <si>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</si>
  <si>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</si>
  <si>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</si>
  <si>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</si>
  <si>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</si>
  <si>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</si>
  <si>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</si>
  <si>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</si>
  <si>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</si>
  <si>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</si>
  <si>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</si>
  <si>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</si>
  <si>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</si>
  <si>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</si>
  <si>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</si>
  <si>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</si>
  <si>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</si>
  <si>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</si>
  <si>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</si>
  <si>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</si>
  <si>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</si>
  <si>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</si>
  <si>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</si>
  <si>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</si>
  <si>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</si>
  <si>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</si>
  <si>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</si>
  <si>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</si>
  <si>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</si>
  <si>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</si>
  <si>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</si>
  <si>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</si>
  <si>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</si>
  <si>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</si>
  <si>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</si>
  <si>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</si>
  <si>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</si>
  <si>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</si>
  <si>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</si>
  <si>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</si>
  <si>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</si>
  <si>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</si>
  <si>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</si>
  <si>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</si>
  <si>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</si>
  <si>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</si>
  <si>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</si>
  <si>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</si>
  <si>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</si>
  <si>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</si>
  <si>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</si>
  <si>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</si>
  <si>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</si>
  <si>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</si>
  <si>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</si>
  <si>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</si>
  <si>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</si>
  <si>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</si>
  <si>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</si>
  <si>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</si>
  <si>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</si>
  <si>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</si>
  <si>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</si>
  <si>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</si>
  <si>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</si>
  <si>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</si>
  <si>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</si>
  <si>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</si>
  <si>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</si>
  <si>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</si>
  <si>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</si>
  <si>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</si>
  <si>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</si>
  <si>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</si>
  <si>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</si>
  <si>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</si>
  <si>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</si>
  <si>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</si>
  <si>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</si>
  <si>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</si>
  <si>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</si>
  <si>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</si>
  <si>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</si>
  <si>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</si>
  <si>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</si>
  <si>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</si>
  <si>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</si>
  <si>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</si>
  <si>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</si>
  <si>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</si>
  <si>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</si>
  <si>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</si>
  <si>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</si>
  <si>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</si>
  <si>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</si>
  <si>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</si>
  <si>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</si>
  <si>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</si>
  <si>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</si>
  <si>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</si>
  <si>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</si>
  <si>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</si>
  <si>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</si>
  <si>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</si>
  <si>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</si>
  <si>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</si>
  <si>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</si>
  <si>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</si>
  <si>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</si>
  <si>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</si>
  <si>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</si>
  <si>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</si>
  <si>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</si>
  <si>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</si>
  <si>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</si>
  <si>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</si>
  <si>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</si>
  <si>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</si>
  <si>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</si>
  <si>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</si>
  <si>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</si>
  <si>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</si>
  <si>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</si>
  <si>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</si>
  <si>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</si>
  <si>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</si>
  <si>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</si>
  <si>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</si>
  <si>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</si>
  <si>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</si>
  <si>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</si>
  <si>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</si>
  <si>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</si>
  <si>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</si>
  <si>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</si>
  <si>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</si>
  <si>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</si>
  <si>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</si>
  <si>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</si>
  <si>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</si>
  <si>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</si>
  <si>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</si>
  <si>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</si>
  <si>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</si>
  <si>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</si>
  <si>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</si>
  <si>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</si>
  <si>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</si>
  <si>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</si>
  <si>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</si>
  <si>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</si>
  <si>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</si>
  <si>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</si>
  <si>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</si>
  <si>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</si>
  <si>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</si>
  <si>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</si>
  <si>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</si>
  <si>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</si>
  <si>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</si>
  <si>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</si>
  <si>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</si>
  <si>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</si>
  <si>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</si>
  <si>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</si>
  <si>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</si>
  <si>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</si>
  <si>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</si>
  <si>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</si>
  <si>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</si>
  <si>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</si>
  <si>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</si>
  <si>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</si>
  <si>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</si>
  <si>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</si>
  <si>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</si>
  <si>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</si>
  <si>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</si>
  <si>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</si>
  <si>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</si>
  <si>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</si>
  <si>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</si>
  <si>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</si>
  <si>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</si>
  <si>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</si>
  <si>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</si>
  <si>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</si>
  <si>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</si>
  <si>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</si>
  <si>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</si>
  <si>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</si>
  <si>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</si>
  <si>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</si>
  <si>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</si>
  <si>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</si>
  <si>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</si>
  <si>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</si>
  <si>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</si>
  <si>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</si>
  <si>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</si>
  <si>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</si>
  <si>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</si>
  <si>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</si>
  <si>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</si>
  <si>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</si>
  <si>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</si>
  <si>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</si>
  <si>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</si>
  <si>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</si>
  <si>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</si>
  <si>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</si>
  <si>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</si>
  <si>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</si>
  <si>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</si>
  <si>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</si>
  <si>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</si>
  <si>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</si>
  <si>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</si>
  <si>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</si>
  <si>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</si>
  <si>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</si>
  <si>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</si>
  <si>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</si>
  <si>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</si>
  <si>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</si>
  <si>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</si>
  <si>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</si>
  <si>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</si>
  <si>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</si>
  <si>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</si>
  <si>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</si>
  <si>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</si>
  <si>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</si>
  <si>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</si>
  <si>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</si>
  <si>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</si>
  <si>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</si>
  <si>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</si>
  <si>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</si>
  <si>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</si>
  <si>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</si>
  <si>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</si>
  <si>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</si>
  <si>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</si>
  <si>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</si>
  <si>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</si>
  <si>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</si>
  <si>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</si>
  <si>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</si>
  <si>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</si>
  <si>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</si>
  <si>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</si>
  <si>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</si>
  <si>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</si>
  <si>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</si>
  <si>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</si>
  <si>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</si>
  <si>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</si>
  <si>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</si>
  <si>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</si>
  <si>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</si>
  <si>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</si>
  <si>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</si>
  <si>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</si>
  <si>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</si>
  <si>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</si>
  <si>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</si>
  <si>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</si>
  <si>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</si>
  <si>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</si>
  <si>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</si>
  <si>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</si>
  <si>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</si>
  <si>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</si>
  <si>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</si>
  <si>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</si>
  <si>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</si>
  <si>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</si>
  <si>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</si>
  <si>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</si>
  <si>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</si>
  <si>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</si>
  <si>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</si>
  <si>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</si>
  <si>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</si>
  <si>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</si>
  <si>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</si>
  <si>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</si>
  <si>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</si>
  <si>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</si>
  <si>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</si>
  <si>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</si>
  <si>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</si>
  <si>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</si>
  <si>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</si>
  <si>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</si>
  <si>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</si>
  <si>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</si>
  <si>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</si>
  <si>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</si>
  <si>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</si>
  <si>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</si>
  <si>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</si>
  <si>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</si>
  <si>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</si>
  <si>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</si>
  <si>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</si>
  <si>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</si>
  <si>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</si>
  <si>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</si>
  <si>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</si>
  <si>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</si>
  <si>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</si>
  <si>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</si>
  <si>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</si>
  <si>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</si>
  <si>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</si>
  <si>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</si>
  <si>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</si>
  <si>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</si>
  <si>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</si>
  <si>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</si>
  <si>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</si>
  <si>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</si>
  <si>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</si>
  <si>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</si>
  <si>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</si>
  <si>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</si>
  <si>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</si>
  <si>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</si>
  <si>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</si>
  <si>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</si>
  <si>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</si>
  <si>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</si>
  <si>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</si>
  <si>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</si>
  <si>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</si>
  <si>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</si>
  <si>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</si>
  <si>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</si>
  <si>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</si>
  <si>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</si>
  <si>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</si>
  <si>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</si>
  <si>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</si>
  <si>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</si>
  <si>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</si>
  <si>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</si>
  <si>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</si>
  <si>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</si>
  <si>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</si>
  <si>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</si>
  <si>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</si>
  <si>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</si>
  <si>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</si>
  <si>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</si>
  <si>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</si>
  <si>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</si>
  <si>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</si>
  <si>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</si>
  <si>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</si>
  <si>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</si>
  <si>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</si>
  <si>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</si>
  <si>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</si>
  <si>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</si>
  <si>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</si>
  <si>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</si>
  <si>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</si>
  <si>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</si>
  <si>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</si>
  <si>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</si>
  <si>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</si>
  <si>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</si>
  <si>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</si>
  <si>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</si>
  <si>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</si>
  <si>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</si>
  <si>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</si>
  <si>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</si>
  <si>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</si>
  <si>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</si>
  <si>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</si>
  <si>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</si>
  <si>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</si>
  <si>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</si>
  <si>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</si>
  <si>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</si>
  <si>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</si>
  <si>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</si>
  <si>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</si>
  <si>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</si>
  <si>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</si>
  <si>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</si>
  <si>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</si>
  <si>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</si>
  <si>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</si>
  <si>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</si>
  <si>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</si>
  <si>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</si>
  <si>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</si>
  <si>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</si>
  <si>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</si>
  <si>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</si>
  <si>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</si>
  <si>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</si>
  <si>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</si>
  <si>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</si>
  <si>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</si>
  <si>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</si>
  <si>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</si>
  <si>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</si>
  <si>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</si>
  <si>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</si>
  <si>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</si>
  <si>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</si>
  <si>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</si>
  <si>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</si>
  <si>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</si>
  <si>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</si>
  <si>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</si>
  <si>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</si>
  <si>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</si>
  <si>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</si>
  <si>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</si>
  <si>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</si>
  <si>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</si>
  <si>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</si>
  <si>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</si>
  <si>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</si>
  <si>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</si>
  <si>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</si>
  <si>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</si>
  <si>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</si>
  <si>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</si>
  <si>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</si>
  <si>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</si>
  <si>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</si>
  <si>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</si>
  <si>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</si>
  <si>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</si>
  <si>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</si>
  <si>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</si>
  <si>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</si>
  <si>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</si>
  <si>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</si>
  <si>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</si>
  <si>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</si>
  <si>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</si>
  <si>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</si>
  <si>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</si>
  <si>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</si>
  <si>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</si>
  <si>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</si>
  <si>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</si>
  <si>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</si>
  <si>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</si>
  <si>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</si>
  <si>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</si>
  <si>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</si>
  <si>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</si>
  <si>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</si>
  <si>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</si>
  <si>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</si>
  <si>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</si>
  <si>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</si>
  <si>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</si>
  <si>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</si>
  <si>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</si>
  <si>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</si>
  <si>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</si>
  <si>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</si>
  <si>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</si>
  <si>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</si>
  <si>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</si>
  <si>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</si>
  <si>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</si>
  <si>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</si>
  <si>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</si>
  <si>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</si>
  <si>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</si>
  <si>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</si>
  <si>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</si>
  <si>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</si>
  <si>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</si>
  <si>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</si>
  <si>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</si>
  <si>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</si>
  <si>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</si>
  <si>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</si>
  <si>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</si>
  <si>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</si>
  <si>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</si>
  <si>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</si>
  <si>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</si>
  <si>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</si>
  <si>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</si>
  <si>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</si>
  <si>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</si>
  <si>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</si>
  <si>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</si>
  <si>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</si>
  <si>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</si>
  <si>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</si>
  <si>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</si>
  <si>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</si>
  <si>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</si>
  <si>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</si>
  <si>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</si>
  <si>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</si>
  <si>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</si>
  <si>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</si>
  <si>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</si>
  <si>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</si>
  <si>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</si>
  <si>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</si>
  <si>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</si>
  <si>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</si>
  <si>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</si>
  <si>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</si>
  <si>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</si>
  <si>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</si>
  <si>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</si>
  <si>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</si>
  <si>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</si>
  <si>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</si>
  <si>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</si>
  <si>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</si>
  <si>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</si>
  <si>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</si>
  <si>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</si>
  <si>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</si>
  <si>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</si>
  <si>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</si>
  <si>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</si>
  <si>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</si>
  <si>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</si>
  <si>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</si>
  <si>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</si>
  <si>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</si>
  <si>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</si>
  <si>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</si>
  <si>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</si>
  <si>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</si>
  <si>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</si>
  <si>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</si>
  <si>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</si>
  <si>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</si>
  <si>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</si>
  <si>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</si>
  <si>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</si>
  <si>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</si>
  <si>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</si>
  <si>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</si>
  <si>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</si>
  <si>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</si>
  <si>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</si>
  <si>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</si>
  <si>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</si>
  <si>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</si>
  <si>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</si>
  <si>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</si>
  <si>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</si>
  <si>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</si>
  <si>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</si>
  <si>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</si>
  <si>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</si>
  <si>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</si>
  <si>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</si>
  <si>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</si>
  <si>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</si>
  <si>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</si>
  <si>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</si>
  <si>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</si>
  <si>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</si>
  <si>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</si>
  <si>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</si>
  <si>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</si>
  <si>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</si>
  <si>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</si>
  <si>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</si>
  <si>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</si>
  <si>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</si>
  <si>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</si>
  <si>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</si>
  <si>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</si>
  <si>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</si>
  <si>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</si>
  <si>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</si>
  <si>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</si>
  <si>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</si>
  <si>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</si>
  <si>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</si>
  <si>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</si>
  <si>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</si>
  <si>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</si>
  <si>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</si>
  <si>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</si>
  <si>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</si>
  <si>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</si>
  <si>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</si>
  <si>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</si>
  <si>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</si>
  <si>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</si>
  <si>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</si>
  <si>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</si>
  <si>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</si>
  <si>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</si>
  <si>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</si>
  <si>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</si>
  <si>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</si>
  <si>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</si>
  <si>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</si>
  <si>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</si>
  <si>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</si>
  <si>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</si>
  <si>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</si>
  <si>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</si>
  <si>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</si>
  <si>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</si>
  <si>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</si>
  <si>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</si>
  <si>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</si>
  <si>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</si>
  <si>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</si>
  <si>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</si>
  <si>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</si>
  <si>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</si>
  <si>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</si>
  <si>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</si>
  <si>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</si>
  <si>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</si>
  <si>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</si>
  <si>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</si>
  <si>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</si>
  <si>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</si>
  <si>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</si>
  <si>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</si>
  <si>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</si>
  <si>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</si>
  <si>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</si>
  <si>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</si>
  <si>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</si>
  <si>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</si>
  <si>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</si>
  <si>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</si>
  <si>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</si>
  <si>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</si>
  <si>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</si>
  <si>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</si>
  <si>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</si>
  <si>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</si>
  <si>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</si>
  <si>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</si>
  <si>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</si>
  <si>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</si>
  <si>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</si>
  <si>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</si>
  <si>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</si>
  <si>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</si>
  <si>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</si>
  <si>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</si>
  <si>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</si>
  <si>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</si>
  <si>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</si>
  <si>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</si>
  <si>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</si>
  <si>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</si>
  <si>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</si>
  <si>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</si>
  <si>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</si>
  <si>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</si>
  <si>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</si>
  <si>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</si>
  <si>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</si>
  <si>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</si>
  <si>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</si>
  <si>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</si>
  <si>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</si>
  <si>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</si>
  <si>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</si>
  <si>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</si>
  <si>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</si>
  <si>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</si>
  <si>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</si>
  <si>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</si>
  <si>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</si>
  <si>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</si>
  <si>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</si>
  <si>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</si>
  <si>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</si>
  <si>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</si>
  <si>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</si>
  <si>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</si>
  <si>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</si>
  <si>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</si>
  <si>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</si>
  <si>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</si>
  <si>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</si>
  <si>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</si>
  <si>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</si>
  <si>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</si>
  <si>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</si>
  <si>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</si>
  <si>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</si>
  <si>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</si>
  <si>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</si>
  <si>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</si>
  <si>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</si>
  <si>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</si>
  <si>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</si>
  <si>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</si>
  <si>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</si>
  <si>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</si>
  <si>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</si>
  <si>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</si>
  <si>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</si>
  <si>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</si>
  <si>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</si>
  <si>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</si>
  <si>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</si>
  <si>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</si>
  <si>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</si>
  <si>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</si>
  <si>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</si>
  <si>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</si>
  <si>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</si>
  <si>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</si>
  <si>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</si>
  <si>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</si>
  <si>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</si>
  <si>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</si>
  <si>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</si>
  <si>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</si>
  <si>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</si>
  <si>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</si>
  <si>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</si>
  <si>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</si>
  <si>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</si>
  <si>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</si>
  <si>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</si>
  <si>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</si>
  <si>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</si>
  <si>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</si>
  <si>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</si>
  <si>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</si>
  <si>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</si>
  <si>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</si>
  <si>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</si>
  <si>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</si>
  <si>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</si>
  <si>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</si>
  <si>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</si>
  <si>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</si>
  <si>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</si>
  <si>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</si>
  <si>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</si>
  <si>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</si>
  <si>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</si>
  <si>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</si>
  <si>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</si>
  <si>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</si>
  <si>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</si>
  <si>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</si>
  <si>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</si>
  <si>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</si>
  <si>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</si>
  <si>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</si>
  <si>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</si>
  <si>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</si>
  <si>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</si>
  <si>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</si>
  <si>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</si>
  <si>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</si>
  <si>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</si>
  <si>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</si>
  <si>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</si>
  <si>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</si>
  <si>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</si>
  <si>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</si>
  <si>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</si>
  <si>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</si>
  <si>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</si>
  <si>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</si>
  <si>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</si>
  <si>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</si>
  <si>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</si>
  <si>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</si>
  <si>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</si>
  <si>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</si>
  <si>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</si>
  <si>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</si>
  <si>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</si>
  <si>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</si>
  <si>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</si>
  <si>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</si>
  <si>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</si>
  <si>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</si>
  <si>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</si>
  <si>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</si>
  <si>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</si>
  <si>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</si>
  <si>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</si>
  <si>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</si>
  <si>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</si>
  <si>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</si>
  <si>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</si>
  <si>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</si>
  <si>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</si>
  <si>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</si>
  <si>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</si>
  <si>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</si>
  <si>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</si>
  <si>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</si>
  <si>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</si>
  <si>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</si>
  <si>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</si>
  <si>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</si>
  <si>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</si>
  <si>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</si>
  <si>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</si>
  <si>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</si>
  <si>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</si>
  <si>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</si>
  <si>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</si>
  <si>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</si>
  <si>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</si>
  <si>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</si>
  <si>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</si>
  <si>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</si>
  <si>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</si>
  <si>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</si>
  <si>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</si>
  <si>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</si>
  <si>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</si>
  <si>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</si>
  <si>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</si>
  <si>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</si>
  <si>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</si>
  <si>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</si>
  <si>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</si>
  <si>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</si>
  <si>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</si>
  <si>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</si>
  <si>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</si>
  <si>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</si>
  <si>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</si>
  <si>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</si>
  <si>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</si>
  <si>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</si>
  <si>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</si>
  <si>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</si>
  <si>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</si>
  <si>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</si>
  <si>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</si>
  <si>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</si>
  <si>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</si>
  <si>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</si>
  <si>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</si>
  <si>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</si>
  <si>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</si>
  <si>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</si>
  <si>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</si>
  <si>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</si>
  <si>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</si>
  <si>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</si>
  <si>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</si>
  <si>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</si>
  <si>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</si>
  <si>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</si>
  <si>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</si>
  <si>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</si>
  <si>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</si>
  <si>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</si>
  <si>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</si>
  <si>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</si>
  <si>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</si>
  <si>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</si>
  <si>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</si>
  <si>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</si>
  <si>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</si>
  <si>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</si>
  <si>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</si>
  <si>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</si>
  <si>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</si>
  <si>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</si>
  <si>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</si>
  <si>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</si>
  <si>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</si>
  <si>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</si>
  <si>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</si>
  <si>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</si>
  <si>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</si>
  <si>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</si>
  <si>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</si>
  <si>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</si>
  <si>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</si>
  <si>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</si>
  <si>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</si>
  <si>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</si>
  <si>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</si>
  <si>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</si>
  <si>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</si>
  <si>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</si>
  <si>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</si>
  <si>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</si>
  <si>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</si>
  <si>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</si>
  <si>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</si>
  <si>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</si>
  <si>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</si>
  <si>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</si>
  <si>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</si>
  <si>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</si>
  <si>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</si>
  <si>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</si>
  <si>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</si>
  <si>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</si>
  <si>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</si>
  <si>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</si>
  <si>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</si>
  <si>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</si>
  <si>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</si>
  <si>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</si>
  <si>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</si>
  <si>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</si>
  <si>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</si>
  <si>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</si>
  <si>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</si>
  <si>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</si>
  <si>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</si>
  <si>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</si>
  <si>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</si>
  <si>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</si>
  <si>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</si>
  <si>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</si>
  <si>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</si>
  <si>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</si>
  <si>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</si>
  <si>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</si>
  <si>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</si>
  <si>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</si>
  <si>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</si>
  <si>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</si>
  <si>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</si>
  <si>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</si>
  <si>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</si>
  <si>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</si>
  <si>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</si>
  <si>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</si>
  <si>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</si>
  <si>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</si>
  <si>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</si>
  <si>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</si>
  <si>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</si>
  <si>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</si>
  <si>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</si>
  <si>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</si>
  <si>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</si>
  <si>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</si>
  <si>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</si>
  <si>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</si>
  <si>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</si>
  <si>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</si>
  <si>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</si>
  <si>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</si>
  <si>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</si>
  <si>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</si>
  <si>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</si>
  <si>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</si>
  <si>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</si>
  <si>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</si>
  <si>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</si>
  <si>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</si>
  <si>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</si>
  <si>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</si>
  <si>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</si>
  <si>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</si>
  <si>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</si>
  <si>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</si>
  <si>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</si>
  <si>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</si>
  <si>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</si>
  <si>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</si>
  <si>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</si>
  <si>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</si>
  <si>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</si>
  <si>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</si>
  <si>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</si>
  <si>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</si>
  <si>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</si>
  <si>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</si>
  <si>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</si>
  <si>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</si>
  <si>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</si>
  <si>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</si>
  <si>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</si>
  <si>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</si>
  <si>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</si>
  <si>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</si>
  <si>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</si>
  <si>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</si>
  <si>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</si>
  <si>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</si>
  <si>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</si>
  <si>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</si>
  <si>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</si>
  <si>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</si>
  <si>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</si>
  <si>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</si>
  <si>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</si>
  <si>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</si>
  <si>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</si>
  <si>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</si>
  <si>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</si>
  <si>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</si>
  <si>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</si>
  <si>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</si>
  <si>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</si>
  <si>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</si>
  <si>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</si>
  <si>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</si>
  <si>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</si>
  <si>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</si>
  <si>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</si>
  <si>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</si>
  <si>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</si>
  <si>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</si>
  <si>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</si>
  <si>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</si>
  <si>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</si>
  <si>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</si>
  <si>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</si>
  <si>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</si>
  <si>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</si>
  <si>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</si>
  <si>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</si>
  <si>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</si>
  <si>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</si>
  <si>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</si>
  <si>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</si>
  <si>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</si>
  <si>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</si>
  <si>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</si>
  <si>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</si>
  <si>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</si>
  <si>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</si>
  <si>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</si>
  <si>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</si>
  <si>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</si>
  <si>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</si>
  <si>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</si>
  <si>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</si>
  <si>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</si>
  <si>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</si>
  <si>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</si>
  <si>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</si>
  <si>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</si>
  <si>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</si>
  <si>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</si>
  <si>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</si>
  <si>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</si>
  <si>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</si>
  <si>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</si>
  <si>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</si>
  <si>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</si>
  <si>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</si>
  <si>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</si>
  <si>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</si>
  <si>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</si>
  <si>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</si>
  <si>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</si>
  <si>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</si>
  <si>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</si>
  <si>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</si>
  <si>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</si>
  <si>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</si>
  <si>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</si>
  <si>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</si>
  <si>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</si>
  <si>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</si>
  <si>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</si>
  <si>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</si>
  <si>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</si>
  <si>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</si>
  <si>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</si>
  <si>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</si>
  <si>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</si>
  <si>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</si>
  <si>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</si>
  <si>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</si>
  <si>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</si>
  <si>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</si>
  <si>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</si>
  <si>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</si>
  <si>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</si>
  <si>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</si>
  <si>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</si>
  <si>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</si>
  <si>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</si>
  <si>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</si>
  <si>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</si>
  <si>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</si>
  <si>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</si>
  <si>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</si>
  <si>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</si>
  <si>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</si>
  <si>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</si>
  <si>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</si>
  <si>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</si>
  <si>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</si>
  <si>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</si>
  <si>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</si>
  <si>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</si>
  <si>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</si>
  <si>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</si>
  <si>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</si>
  <si>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</si>
  <si>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</si>
  <si>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</si>
  <si>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</si>
  <si>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</si>
  <si>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</si>
  <si>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</si>
  <si>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</si>
  <si>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</si>
  <si>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</si>
  <si>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</si>
  <si>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</si>
  <si>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</si>
  <si>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</si>
  <si>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</si>
  <si>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</si>
  <si>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</si>
  <si>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</si>
  <si>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</si>
  <si>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</si>
  <si>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</si>
  <si>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</si>
  <si>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</si>
  <si>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</si>
  <si>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</si>
  <si>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</si>
  <si>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</si>
  <si>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</si>
  <si>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</si>
  <si>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</si>
  <si>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</si>
  <si>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</si>
  <si>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</si>
  <si>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</si>
  <si>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</si>
  <si>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</si>
  <si>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</si>
  <si>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</si>
  <si>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</si>
  <si>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</si>
  <si>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</si>
  <si>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</si>
  <si>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</si>
  <si>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</si>
  <si>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</si>
  <si>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</si>
  <si>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</si>
  <si>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</si>
  <si>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</si>
  <si>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</si>
  <si>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</si>
  <si>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</si>
  <si>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</si>
  <si>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</si>
  <si>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</si>
  <si>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</si>
  <si>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</si>
  <si>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</si>
  <si>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</si>
  <si>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</si>
  <si>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</si>
  <si>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</si>
  <si>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</si>
  <si>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</si>
  <si>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</si>
  <si>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</si>
  <si>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</si>
  <si>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</si>
  <si>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</si>
  <si>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</si>
  <si>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</si>
  <si>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</si>
  <si>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</si>
  <si>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</si>
  <si>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</si>
  <si>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</si>
  <si>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</si>
  <si>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</si>
  <si>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</si>
  <si>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</si>
  <si>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</si>
  <si>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</si>
  <si>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</si>
  <si>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</si>
  <si>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</si>
  <si>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</si>
  <si>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</si>
  <si>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</si>
  <si>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</si>
  <si>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</si>
  <si>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</si>
  <si>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</si>
  <si>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</si>
  <si>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</si>
  <si>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</si>
  <si>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</si>
  <si>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</si>
  <si>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</si>
  <si>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</si>
  <si>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</si>
  <si>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</si>
  <si>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</si>
  <si>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</si>
  <si>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</si>
  <si>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</si>
  <si>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</si>
  <si>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</si>
  <si>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</si>
  <si>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</si>
  <si>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</si>
  <si>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</si>
  <si>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</si>
  <si>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</si>
  <si>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</si>
  <si>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</si>
  <si>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</si>
  <si>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</si>
  <si>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</si>
  <si>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</si>
  <si>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</si>
  <si>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</si>
  <si>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</si>
  <si>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</si>
  <si>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</si>
  <si>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</si>
  <si>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</si>
  <si>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</si>
  <si>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</si>
  <si>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</si>
  <si>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</si>
  <si>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</si>
  <si>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</si>
  <si>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</si>
  <si>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</si>
  <si>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</si>
  <si>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</si>
  <si>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</si>
  <si>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</si>
  <si>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</si>
  <si>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</si>
  <si>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</si>
  <si>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</si>
  <si>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</si>
  <si>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</si>
  <si>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</si>
  <si>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</si>
  <si>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</si>
  <si>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</si>
  <si>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</si>
  <si>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</si>
  <si>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</si>
  <si>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</si>
  <si>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</si>
  <si>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</si>
  <si>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</si>
  <si>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</si>
  <si>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</si>
  <si>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</si>
  <si>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</si>
  <si>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</si>
  <si>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</si>
  <si>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</si>
  <si>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</si>
  <si>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</si>
  <si>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</si>
  <si>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</si>
  <si>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</si>
  <si>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</si>
  <si>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</si>
  <si>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</si>
  <si>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</si>
  <si>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</si>
  <si>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</si>
  <si>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</si>
  <si>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</si>
  <si>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</si>
  <si>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</si>
  <si>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</si>
  <si>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</si>
  <si>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</si>
  <si>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</si>
  <si>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</si>
  <si>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</si>
  <si>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</si>
  <si>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</si>
  <si>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</si>
  <si>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</si>
  <si>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</si>
  <si>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</si>
  <si>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</si>
  <si>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</si>
  <si>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</si>
  <si>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</si>
  <si>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</si>
  <si>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</si>
  <si>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</si>
  <si>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</si>
  <si>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</si>
  <si>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</si>
  <si>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</si>
  <si>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</si>
  <si>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</si>
  <si>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</si>
  <si>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</si>
  <si>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</si>
  <si>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</si>
  <si>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</si>
  <si>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</si>
  <si>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</si>
  <si>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</si>
  <si>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</si>
  <si>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</si>
  <si>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</si>
  <si>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</si>
  <si>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</si>
  <si>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</si>
  <si>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</si>
  <si>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</si>
  <si>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</si>
  <si>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</si>
  <si>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</si>
  <si>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</si>
  <si>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</si>
  <si>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</si>
  <si>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</si>
  <si>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</si>
  <si>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</si>
  <si>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</si>
  <si>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</si>
  <si>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</si>
  <si>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</si>
  <si>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</si>
  <si>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</si>
  <si>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</si>
  <si>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</si>
  <si>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</si>
  <si>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</si>
  <si>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</si>
  <si>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</si>
  <si>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</si>
  <si>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</si>
  <si>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</si>
  <si>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</si>
  <si>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</si>
  <si>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</si>
  <si>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</si>
  <si>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</si>
  <si>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</si>
  <si>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</si>
  <si>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</si>
  <si>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</si>
  <si>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</si>
  <si>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</si>
  <si>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</si>
  <si>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</si>
  <si>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</si>
  <si>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</si>
  <si>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</si>
  <si>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</si>
  <si>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</si>
  <si>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</si>
  <si>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</si>
  <si>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</si>
  <si>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</si>
  <si>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</si>
  <si>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</si>
  <si>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</si>
  <si>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</si>
  <si>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</si>
  <si>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</si>
  <si>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</si>
  <si>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</si>
  <si>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</si>
  <si>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</si>
  <si>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</si>
  <si>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</si>
  <si>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</si>
  <si>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</si>
  <si>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</si>
  <si>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</si>
  <si>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</si>
  <si>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</si>
  <si>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</si>
  <si>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</si>
  <si>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</si>
  <si>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</si>
  <si>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</si>
  <si>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</si>
  <si>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</si>
  <si>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</si>
  <si>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</si>
  <si>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</si>
  <si>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</si>
  <si>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</si>
  <si>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</si>
  <si>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</si>
  <si>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</si>
  <si>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</si>
  <si>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</si>
  <si>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</si>
  <si>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</si>
  <si>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</si>
  <si>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</si>
  <si>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</si>
  <si>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</si>
  <si>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</si>
  <si>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</si>
  <si>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</si>
  <si>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</si>
  <si>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</si>
  <si>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</si>
  <si>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</si>
  <si>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</si>
  <si>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</si>
  <si>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</si>
  <si>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</si>
  <si>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</si>
  <si>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</si>
  <si>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</si>
  <si>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</si>
  <si>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</si>
  <si>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</si>
  <si>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</si>
  <si>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</si>
  <si>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</si>
  <si>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</si>
  <si>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</si>
  <si>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</si>
  <si>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</si>
  <si>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</si>
  <si>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</si>
  <si>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</si>
  <si>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</si>
  <si>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</si>
  <si>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</si>
  <si>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</si>
  <si>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</si>
  <si>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</si>
  <si>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</si>
  <si>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</si>
  <si>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</si>
  <si>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</si>
  <si>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</si>
  <si>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</si>
  <si>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</si>
  <si>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</si>
  <si>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</si>
  <si>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</si>
  <si>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</si>
  <si>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</si>
  <si>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</si>
  <si>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</si>
  <si>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</si>
  <si>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</si>
  <si>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</si>
  <si>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</si>
  <si>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</si>
  <si>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</si>
  <si>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</si>
  <si>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</si>
  <si>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</si>
  <si>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</si>
  <si>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</si>
  <si>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</si>
  <si>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</si>
  <si>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</si>
  <si>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</si>
  <si>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</si>
  <si>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</si>
  <si>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</si>
  <si>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</si>
  <si>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</si>
  <si>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</si>
  <si>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</si>
  <si>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</si>
  <si>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</si>
  <si>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</si>
  <si>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</si>
  <si>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</si>
  <si>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</si>
  <si>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</si>
  <si>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</si>
  <si>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</si>
  <si>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</si>
  <si>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</si>
  <si>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</si>
  <si>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</si>
  <si>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</si>
  <si>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</si>
  <si>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</si>
  <si>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</si>
  <si>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</si>
  <si>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</si>
  <si>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</si>
  <si>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</si>
  <si>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</si>
  <si>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</si>
  <si>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</si>
  <si>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</si>
  <si>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</si>
  <si>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</si>
  <si>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</si>
  <si>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</si>
  <si>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</si>
  <si>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</si>
  <si>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</si>
  <si>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</si>
  <si>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</si>
  <si>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</si>
  <si>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</si>
  <si>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</si>
  <si>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</si>
  <si>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</si>
  <si>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</si>
  <si>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</si>
  <si>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</si>
  <si>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</si>
  <si>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</si>
  <si>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</si>
  <si>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</si>
  <si>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</si>
  <si>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</si>
  <si>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</si>
  <si>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</si>
  <si>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</si>
  <si>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</si>
  <si>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</si>
  <si>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</si>
  <si>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</si>
  <si>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</si>
  <si>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</si>
  <si>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</si>
  <si>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</si>
  <si>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</si>
  <si>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</si>
  <si>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</si>
  <si>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</si>
  <si>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</si>
  <si>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</si>
  <si>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</si>
  <si>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</si>
  <si>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</si>
  <si>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</si>
  <si>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</si>
  <si>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</si>
  <si>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</si>
  <si>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</si>
  <si>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</si>
  <si>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</si>
  <si>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</si>
  <si>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</si>
  <si>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</si>
  <si>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</si>
  <si>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</si>
  <si>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</si>
  <si>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</si>
  <si>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</si>
  <si>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</si>
  <si>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</si>
  <si>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</si>
  <si>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Dates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</si>
  <si>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</si>
  <si>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</si>
  <si>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</si>
  <si>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</si>
  <si>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</si>
  <si>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</si>
  <si>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</si>
  <si>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</si>
  <si>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</si>
  <si>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</si>
  <si>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</si>
  <si>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</si>
  <si>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</si>
  <si>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</si>
  <si>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</si>
  <si>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</si>
  <si>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</si>
  <si>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</si>
  <si>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</si>
  <si>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</si>
  <si>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</si>
  <si>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</si>
  <si>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</si>
  <si>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</si>
  <si>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</si>
  <si>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</si>
  <si>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</si>
  <si>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</si>
  <si>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</si>
  <si>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</si>
  <si>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</si>
  <si>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</si>
  <si>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</si>
  <si>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</si>
  <si>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</si>
  <si>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</si>
  <si>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</si>
  <si>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</si>
  <si>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</si>
  <si>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</si>
  <si>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</si>
  <si>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</si>
  <si>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</si>
  <si>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</si>
  <si>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</si>
  <si>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</si>
  <si>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</si>
  <si>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 Campaings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</si>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</sst>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3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6969"/>
      <color rgb="FFFF9B9B"/>
      <color rgb="FFFFAFAF"/>
      <color rgb="FFD2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1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FA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4-45DE-8E43-1CDAE88AB5B7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AFAF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4-45DE-8E43-1CDAE88AB5B7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4-45DE-8E43-1CDAE88AB5B7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4-45DE-8E43-1CDAE88A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674432"/>
        <c:axId val="486675680"/>
      </c:barChart>
      <c:catAx>
        <c:axId val="4866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5680"/>
        <c:crosses val="autoZero"/>
        <c:auto val="1"/>
        <c:lblAlgn val="ctr"/>
        <c:lblOffset val="100"/>
        <c:noMultiLvlLbl val="0"/>
      </c:catAx>
      <c:valAx>
        <c:axId val="4866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C3A-98A4-4D22B63BB70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B9B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7-4C3A-98A4-4D22B63BB70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7-4C3A-98A4-4D22B63BB707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7-4C3A-98A4-4D22B63B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808224"/>
        <c:axId val="1146821536"/>
      </c:barChart>
      <c:catAx>
        <c:axId val="11468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21536"/>
        <c:crosses val="autoZero"/>
        <c:auto val="1"/>
        <c:lblAlgn val="ctr"/>
        <c:lblOffset val="100"/>
        <c:noMultiLvlLbl val="0"/>
      </c:catAx>
      <c:valAx>
        <c:axId val="11468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9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9-42AE-A853-1F6AC766BEC3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6969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9-42AE-A853-1F6AC766BEC3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9-42AE-A853-1F6AC766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360016"/>
        <c:axId val="1176359184"/>
      </c:lineChart>
      <c:catAx>
        <c:axId val="11763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59184"/>
        <c:crosses val="autoZero"/>
        <c:auto val="1"/>
        <c:lblAlgn val="ctr"/>
        <c:lblOffset val="100"/>
        <c:noMultiLvlLbl val="0"/>
      </c:catAx>
      <c:valAx>
        <c:axId val="11763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5BD-A452-6FEC2289AA5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6969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5BD-A452-6FEC2289AA5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3-45BD-A452-6FEC2289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96608"/>
        <c:axId val="1248807424"/>
      </c:lineChart>
      <c:catAx>
        <c:axId val="12487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07424"/>
        <c:crosses val="autoZero"/>
        <c:auto val="1"/>
        <c:lblAlgn val="ctr"/>
        <c:lblOffset val="100"/>
        <c:noMultiLvlLbl val="0"/>
      </c:catAx>
      <c:valAx>
        <c:axId val="12488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9525</xdr:rowOff>
    </xdr:from>
    <xdr:to>
      <xdr:col>18</xdr:col>
      <xdr:colOff>666750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1FD7E-BE70-41BE-DE7E-A3514CC6A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3</xdr:row>
      <xdr:rowOff>9525</xdr:rowOff>
    </xdr:from>
    <xdr:to>
      <xdr:col>20</xdr:col>
      <xdr:colOff>619125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D9B3F-FE14-A9B8-CF1C-BBBC7F042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328611</xdr:colOff>
      <xdr:row>3</xdr:row>
      <xdr:rowOff>9525</xdr:rowOff>
    </xdr:from>
    <xdr:to>
      <xdr:col>13</xdr:col>
      <xdr:colOff>676274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D4372-A47A-7A7B-9568-E5156576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13</xdr:row>
      <xdr:rowOff>200024</xdr:rowOff>
    </xdr:from>
    <xdr:to>
      <xdr:col>7</xdr:col>
      <xdr:colOff>1390649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8A458-B8E5-EBA5-6C2A-89D7D79C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lyn Lee" refreshedDate="44760.921681597225" createdVersion="8" refreshedVersion="8" minRefreshableVersion="3" recordCount="1000" xr:uid="{B4D1181F-EA8A-4AD3-A549-29EBDE9871F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s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7F6B5-A5DE-4C7F-AE3B-53B5CC3CB7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8C5DE-1989-4402-A059-37FBE352A9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4177F-8571-4988-8570-F5895A9B71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Normal="100" workbookViewId="0">
      <selection activeCell="J22" sqref="J2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3" customWidth="1"/>
    <col min="12" max="13" width="11.125" bestFit="1" customWidth="1"/>
    <col min="14" max="14" width="23.125" bestFit="1" customWidth="1"/>
    <col min="15" max="15" width="21" bestFit="1" customWidth="1"/>
    <col min="18" max="18" width="28" bestFit="1" customWidth="1"/>
    <col min="19" max="19" width="15.25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($E2/$D2)*100</f>
        <v>0</v>
      </c>
      <c r="G2" t="s">
        <v>14</v>
      </c>
      <c r="H2">
        <v>0</v>
      </c>
      <c r="I2" s="6">
        <f>IFERROR($E2/$H2,0)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((($L2/60)/60)/24)+DATE(1970,1,1)</f>
        <v>42336.25</v>
      </c>
      <c r="O2" s="10">
        <f>((($M2/60)/60)/24)+DATE(1970,1,1)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RIGHT(R2,LEN(R2)-SEARCH("/",R2,1))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($E3/$D3)*100</f>
        <v>1040</v>
      </c>
      <c r="G3" t="s">
        <v>20</v>
      </c>
      <c r="H3">
        <v>158</v>
      </c>
      <c r="I3" s="6">
        <f t="shared" ref="I3:I66" si="1">IFERROR($E3/$H3,0)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((($L3/60)/60)/24)+DATE(1970,1,1)</f>
        <v>41870.208333333336</v>
      </c>
      <c r="O3" s="10">
        <f t="shared" ref="O3:O66" si="3">((($M3/60)/60)/24)+DATE(1970,1,1)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RIGHT(R3,LEN(R3)-SEARCH("/",R3,1))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($E67/$D67)*100</f>
        <v>236.14754098360655</v>
      </c>
      <c r="G67" t="s">
        <v>20</v>
      </c>
      <c r="H67">
        <v>236</v>
      </c>
      <c r="I67" s="6">
        <f t="shared" ref="I67:I130" si="7">IFERROR($E67/$H67,0)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((($L67/60)/60)/24)+DATE(1970,1,1)</f>
        <v>40570.25</v>
      </c>
      <c r="O67" s="10">
        <f t="shared" ref="O67:O130" si="9">((($M67/60)/60)/24)+DATE(1970,1,1)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RIGHT(R67,LEN(R67)-SEARCH("/",R67,1))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($E131/$D131)*100</f>
        <v>3.202693602693603</v>
      </c>
      <c r="G131" t="s">
        <v>74</v>
      </c>
      <c r="H131">
        <v>55</v>
      </c>
      <c r="I131" s="6">
        <f t="shared" ref="I131:I194" si="13">IFERROR($E131/$H131,0)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((($L131/60)/60)/24)+DATE(1970,1,1)</f>
        <v>42038.25</v>
      </c>
      <c r="O131" s="10">
        <f t="shared" ref="O131:O194" si="15">((($M131/60)/60)/24)+DATE(1970,1,1)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RIGHT(R131,LEN(R131)-SEARCH("/",R131,1))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($E195/$D195)*100</f>
        <v>45.636363636363633</v>
      </c>
      <c r="G195" t="s">
        <v>14</v>
      </c>
      <c r="H195">
        <v>65</v>
      </c>
      <c r="I195" s="6">
        <f t="shared" ref="I195:I258" si="19">IFERROR($E195/$H195,0)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((($L195/60)/60)/24)+DATE(1970,1,1)</f>
        <v>43198.208333333328</v>
      </c>
      <c r="O195" s="10">
        <f t="shared" ref="O195:O258" si="21">((($M195/60)/60)/24)+DATE(1970,1,1)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RIGHT(R195,LEN(R195)-SEARCH("/",R195,1))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($E259/$D259)*100</f>
        <v>146</v>
      </c>
      <c r="G259" t="s">
        <v>20</v>
      </c>
      <c r="H259">
        <v>92</v>
      </c>
      <c r="I259" s="6">
        <f t="shared" ref="I259:I322" si="25">IFERROR($E259/$H259,0)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((($L259/60)/60)/24)+DATE(1970,1,1)</f>
        <v>41338.25</v>
      </c>
      <c r="O259" s="10">
        <f t="shared" ref="O259:O322" si="27">((($M259/60)/60)/24)+DATE(1970,1,1)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RIGHT(R259,LEN(R259)-SEARCH("/",R259,1))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($E323/$D323)*100</f>
        <v>94.144366197183089</v>
      </c>
      <c r="G323" t="s">
        <v>14</v>
      </c>
      <c r="H323">
        <v>2468</v>
      </c>
      <c r="I323" s="6">
        <f t="shared" ref="I323:I386" si="31">IFERROR($E323/$H323,0)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((($L323/60)/60)/24)+DATE(1970,1,1)</f>
        <v>40634.208333333336</v>
      </c>
      <c r="O323" s="10">
        <f t="shared" ref="O323:O386" si="33">((($M323/60)/60)/24)+DATE(1970,1,1)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RIGHT(R323,LEN(R323)-SEARCH("/",R323,1))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($E387/$D387)*100</f>
        <v>146.16709511568124</v>
      </c>
      <c r="G387" t="s">
        <v>20</v>
      </c>
      <c r="H387">
        <v>1137</v>
      </c>
      <c r="I387" s="6">
        <f t="shared" ref="I387:I450" si="37">IFERROR($E387/$H387,0)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((($L387/60)/60)/24)+DATE(1970,1,1)</f>
        <v>43553.208333333328</v>
      </c>
      <c r="O387" s="10">
        <f t="shared" ref="O387:O450" si="39">((($M387/60)/60)/24)+DATE(1970,1,1)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21" si="40">LEFT(R387,SEARCH("/",R387,1)-1)</f>
        <v>publishing</v>
      </c>
      <c r="T387" t="str">
        <f t="shared" ref="T387:T421" si="41">RIGHT(R387,LEN(R387)-SEARCH("/",R387,1))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>LEFT(R422,SEARCH("/",R422,1)-1)</f>
        <v>theater</v>
      </c>
      <c r="T422" t="str">
        <f>RIGHT(R422,LEN(R422)-SEARCH("/",R422,1))</f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ref="S423:S486" si="42">LEFT(R423,SEARCH("/",R423,1)-1)</f>
        <v>technology</v>
      </c>
      <c r="T423" t="str">
        <f t="shared" ref="T423:T486" si="43">RIGHT(R423,LEN(R423)-SEARCH("/",R423,1))</f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2"/>
        <v>theater</v>
      </c>
      <c r="T424" t="str">
        <f t="shared" si="43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2"/>
        <v>food</v>
      </c>
      <c r="T425" t="str">
        <f t="shared" si="43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2"/>
        <v>music</v>
      </c>
      <c r="T426" t="str">
        <f t="shared" si="43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2"/>
        <v>photography</v>
      </c>
      <c r="T427" t="str">
        <f t="shared" si="43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2"/>
        <v>theater</v>
      </c>
      <c r="T428" t="str">
        <f t="shared" si="43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2"/>
        <v>theater</v>
      </c>
      <c r="T429" t="str">
        <f t="shared" si="43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2"/>
        <v>film &amp; video</v>
      </c>
      <c r="T430" t="str">
        <f t="shared" si="43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2"/>
        <v>photography</v>
      </c>
      <c r="T431" t="str">
        <f t="shared" si="43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2"/>
        <v>theater</v>
      </c>
      <c r="T432" t="str">
        <f t="shared" si="43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2"/>
        <v>theater</v>
      </c>
      <c r="T433" t="str">
        <f t="shared" si="43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2"/>
        <v>theater</v>
      </c>
      <c r="T434" t="str">
        <f t="shared" si="43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2"/>
        <v>film &amp; video</v>
      </c>
      <c r="T435" t="str">
        <f t="shared" si="43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2"/>
        <v>theater</v>
      </c>
      <c r="T436" t="str">
        <f t="shared" si="43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2"/>
        <v>theater</v>
      </c>
      <c r="T437" t="str">
        <f t="shared" si="43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2"/>
        <v>music</v>
      </c>
      <c r="T438" t="str">
        <f t="shared" si="43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2"/>
        <v>film &amp; video</v>
      </c>
      <c r="T439" t="str">
        <f t="shared" si="43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2"/>
        <v>theater</v>
      </c>
      <c r="T440" t="str">
        <f t="shared" si="43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2"/>
        <v>film &amp; video</v>
      </c>
      <c r="T441" t="str">
        <f t="shared" si="43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2"/>
        <v>film &amp; video</v>
      </c>
      <c r="T442" t="str">
        <f t="shared" si="43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2"/>
        <v>technology</v>
      </c>
      <c r="T443" t="str">
        <f t="shared" si="43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2"/>
        <v>theater</v>
      </c>
      <c r="T444" t="str">
        <f t="shared" si="43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2"/>
        <v>theater</v>
      </c>
      <c r="T445" t="str">
        <f t="shared" si="43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2"/>
        <v>music</v>
      </c>
      <c r="T446" t="str">
        <f t="shared" si="43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2"/>
        <v>theater</v>
      </c>
      <c r="T447" t="str">
        <f t="shared" si="43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2"/>
        <v>technology</v>
      </c>
      <c r="T448" t="str">
        <f t="shared" si="43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2"/>
        <v>film &amp; video</v>
      </c>
      <c r="T449" t="str">
        <f t="shared" si="43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2"/>
        <v>games</v>
      </c>
      <c r="T450" t="str">
        <f t="shared" si="43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4">($E451/$D451)*100</f>
        <v>967</v>
      </c>
      <c r="G451" t="s">
        <v>20</v>
      </c>
      <c r="H451">
        <v>86</v>
      </c>
      <c r="I451" s="6">
        <f t="shared" ref="I451:I514" si="45">IFERROR($E451/$H451,0)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6">((($L451/60)/60)/24)+DATE(1970,1,1)</f>
        <v>43530.25</v>
      </c>
      <c r="O451" s="10">
        <f t="shared" ref="O451:O514" si="47">((($M451/60)/60)/24)+DATE(1970,1,1)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2"/>
        <v>games</v>
      </c>
      <c r="T451" t="str">
        <f t="shared" si="43"/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4"/>
        <v>4</v>
      </c>
      <c r="G452" t="s">
        <v>14</v>
      </c>
      <c r="H452">
        <v>1</v>
      </c>
      <c r="I452" s="6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6"/>
        <v>43394.208333333328</v>
      </c>
      <c r="O452" s="10">
        <f t="shared" si="47"/>
        <v>43417.25</v>
      </c>
      <c r="P452" t="b">
        <v>0</v>
      </c>
      <c r="Q452" t="b">
        <v>0</v>
      </c>
      <c r="R452" t="s">
        <v>71</v>
      </c>
      <c r="S452" t="str">
        <f t="shared" si="42"/>
        <v>film &amp; video</v>
      </c>
      <c r="T452" t="str">
        <f t="shared" si="43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4"/>
        <v>122.84501347708894</v>
      </c>
      <c r="G453" t="s">
        <v>20</v>
      </c>
      <c r="H453">
        <v>6286</v>
      </c>
      <c r="I453" s="6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6"/>
        <v>42935.208333333328</v>
      </c>
      <c r="O453" s="10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2"/>
        <v>music</v>
      </c>
      <c r="T453" t="str">
        <f t="shared" si="43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4"/>
        <v>63.4375</v>
      </c>
      <c r="G454" t="s">
        <v>14</v>
      </c>
      <c r="H454">
        <v>31</v>
      </c>
      <c r="I454" s="6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6"/>
        <v>40365.208333333336</v>
      </c>
      <c r="O454" s="10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2"/>
        <v>film &amp; video</v>
      </c>
      <c r="T454" t="str">
        <f t="shared" si="43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4"/>
        <v>56.331688596491226</v>
      </c>
      <c r="G455" t="s">
        <v>14</v>
      </c>
      <c r="H455">
        <v>1181</v>
      </c>
      <c r="I455" s="6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6"/>
        <v>42705.25</v>
      </c>
      <c r="O455" s="10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2"/>
        <v>film &amp; video</v>
      </c>
      <c r="T455" t="str">
        <f t="shared" si="43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4"/>
        <v>44.074999999999996</v>
      </c>
      <c r="G456" t="s">
        <v>14</v>
      </c>
      <c r="H456">
        <v>39</v>
      </c>
      <c r="I456" s="6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6"/>
        <v>41568.208333333336</v>
      </c>
      <c r="O456" s="10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2"/>
        <v>film &amp; video</v>
      </c>
      <c r="T456" t="str">
        <f t="shared" si="43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4"/>
        <v>118.37253218884121</v>
      </c>
      <c r="G457" t="s">
        <v>20</v>
      </c>
      <c r="H457">
        <v>3727</v>
      </c>
      <c r="I457" s="6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6"/>
        <v>40809.208333333336</v>
      </c>
      <c r="O457" s="10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2"/>
        <v>theater</v>
      </c>
      <c r="T457" t="str">
        <f t="shared" si="43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4"/>
        <v>104.1243169398907</v>
      </c>
      <c r="G458" t="s">
        <v>20</v>
      </c>
      <c r="H458">
        <v>1605</v>
      </c>
      <c r="I458" s="6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6"/>
        <v>43141.25</v>
      </c>
      <c r="O458" s="10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2"/>
        <v>music</v>
      </c>
      <c r="T458" t="str">
        <f t="shared" si="43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4"/>
        <v>26.640000000000004</v>
      </c>
      <c r="G459" t="s">
        <v>14</v>
      </c>
      <c r="H459">
        <v>46</v>
      </c>
      <c r="I459" s="6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6"/>
        <v>42657.208333333328</v>
      </c>
      <c r="O459" s="10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2"/>
        <v>theater</v>
      </c>
      <c r="T459" t="str">
        <f t="shared" si="43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4"/>
        <v>351.20118343195264</v>
      </c>
      <c r="G460" t="s">
        <v>20</v>
      </c>
      <c r="H460">
        <v>2120</v>
      </c>
      <c r="I460" s="6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6"/>
        <v>40265.208333333336</v>
      </c>
      <c r="O460" s="10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2"/>
        <v>theater</v>
      </c>
      <c r="T460" t="str">
        <f t="shared" si="43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4"/>
        <v>90.063492063492063</v>
      </c>
      <c r="G461" t="s">
        <v>14</v>
      </c>
      <c r="H461">
        <v>105</v>
      </c>
      <c r="I461" s="6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6"/>
        <v>42001.25</v>
      </c>
      <c r="O461" s="10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2"/>
        <v>film &amp; video</v>
      </c>
      <c r="T461" t="str">
        <f t="shared" si="43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4"/>
        <v>171.625</v>
      </c>
      <c r="G462" t="s">
        <v>20</v>
      </c>
      <c r="H462">
        <v>50</v>
      </c>
      <c r="I462" s="6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6"/>
        <v>40399.208333333336</v>
      </c>
      <c r="O462" s="10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2"/>
        <v>theater</v>
      </c>
      <c r="T462" t="str">
        <f t="shared" si="43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4"/>
        <v>141.04655870445345</v>
      </c>
      <c r="G463" t="s">
        <v>20</v>
      </c>
      <c r="H463">
        <v>2080</v>
      </c>
      <c r="I463" s="6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6"/>
        <v>41757.208333333336</v>
      </c>
      <c r="O463" s="10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2"/>
        <v>film &amp; video</v>
      </c>
      <c r="T463" t="str">
        <f t="shared" si="43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4"/>
        <v>30.57944915254237</v>
      </c>
      <c r="G464" t="s">
        <v>14</v>
      </c>
      <c r="H464">
        <v>535</v>
      </c>
      <c r="I464" s="6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6"/>
        <v>41304.25</v>
      </c>
      <c r="O464" s="10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2"/>
        <v>games</v>
      </c>
      <c r="T464" t="str">
        <f t="shared" si="43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4"/>
        <v>108.16455696202532</v>
      </c>
      <c r="G465" t="s">
        <v>20</v>
      </c>
      <c r="H465">
        <v>2105</v>
      </c>
      <c r="I465" s="6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6"/>
        <v>41639.25</v>
      </c>
      <c r="O465" s="10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2"/>
        <v>film &amp; video</v>
      </c>
      <c r="T465" t="str">
        <f t="shared" si="43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4"/>
        <v>133.45505617977528</v>
      </c>
      <c r="G466" t="s">
        <v>20</v>
      </c>
      <c r="H466">
        <v>2436</v>
      </c>
      <c r="I466" s="6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6"/>
        <v>43142.25</v>
      </c>
      <c r="O466" s="10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2"/>
        <v>theater</v>
      </c>
      <c r="T466" t="str">
        <f t="shared" si="43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4"/>
        <v>187.85106382978722</v>
      </c>
      <c r="G467" t="s">
        <v>20</v>
      </c>
      <c r="H467">
        <v>80</v>
      </c>
      <c r="I467" s="6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6"/>
        <v>43127.25</v>
      </c>
      <c r="O467" s="10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2"/>
        <v>publishing</v>
      </c>
      <c r="T467" t="str">
        <f t="shared" si="43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4"/>
        <v>332</v>
      </c>
      <c r="G468" t="s">
        <v>20</v>
      </c>
      <c r="H468">
        <v>42</v>
      </c>
      <c r="I468" s="6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6"/>
        <v>41409.208333333336</v>
      </c>
      <c r="O468" s="10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2"/>
        <v>technology</v>
      </c>
      <c r="T468" t="str">
        <f t="shared" si="43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4"/>
        <v>575.21428571428578</v>
      </c>
      <c r="G469" t="s">
        <v>20</v>
      </c>
      <c r="H469">
        <v>139</v>
      </c>
      <c r="I469" s="6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6"/>
        <v>42331.25</v>
      </c>
      <c r="O469" s="10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2"/>
        <v>technology</v>
      </c>
      <c r="T469" t="str">
        <f t="shared" si="43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4"/>
        <v>40.5</v>
      </c>
      <c r="G470" t="s">
        <v>14</v>
      </c>
      <c r="H470">
        <v>16</v>
      </c>
      <c r="I470" s="6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6"/>
        <v>43569.208333333328</v>
      </c>
      <c r="O470" s="10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2"/>
        <v>theater</v>
      </c>
      <c r="T470" t="str">
        <f t="shared" si="43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4"/>
        <v>184.42857142857144</v>
      </c>
      <c r="G471" t="s">
        <v>20</v>
      </c>
      <c r="H471">
        <v>159</v>
      </c>
      <c r="I471" s="6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6"/>
        <v>42142.208333333328</v>
      </c>
      <c r="O471" s="10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2"/>
        <v>film &amp; video</v>
      </c>
      <c r="T471" t="str">
        <f t="shared" si="43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4"/>
        <v>285.80555555555554</v>
      </c>
      <c r="G472" t="s">
        <v>20</v>
      </c>
      <c r="H472">
        <v>381</v>
      </c>
      <c r="I472" s="6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6"/>
        <v>42716.25</v>
      </c>
      <c r="O472" s="10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2"/>
        <v>technology</v>
      </c>
      <c r="T472" t="str">
        <f t="shared" si="43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4"/>
        <v>319</v>
      </c>
      <c r="G473" t="s">
        <v>20</v>
      </c>
      <c r="H473">
        <v>194</v>
      </c>
      <c r="I473" s="6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6"/>
        <v>41031.208333333336</v>
      </c>
      <c r="O473" s="10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2"/>
        <v>food</v>
      </c>
      <c r="T473" t="str">
        <f t="shared" si="43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4"/>
        <v>39.234070221066318</v>
      </c>
      <c r="G474" t="s">
        <v>14</v>
      </c>
      <c r="H474">
        <v>575</v>
      </c>
      <c r="I474" s="6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6"/>
        <v>43535.208333333328</v>
      </c>
      <c r="O474" s="10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2"/>
        <v>music</v>
      </c>
      <c r="T474" t="str">
        <f t="shared" si="43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4"/>
        <v>178.14000000000001</v>
      </c>
      <c r="G475" t="s">
        <v>20</v>
      </c>
      <c r="H475">
        <v>106</v>
      </c>
      <c r="I475" s="6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6"/>
        <v>43277.208333333328</v>
      </c>
      <c r="O475" s="10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2"/>
        <v>music</v>
      </c>
      <c r="T475" t="str">
        <f t="shared" si="43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4"/>
        <v>365.15</v>
      </c>
      <c r="G476" t="s">
        <v>20</v>
      </c>
      <c r="H476">
        <v>142</v>
      </c>
      <c r="I476" s="6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6"/>
        <v>41989.25</v>
      </c>
      <c r="O476" s="10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2"/>
        <v>film &amp; video</v>
      </c>
      <c r="T476" t="str">
        <f t="shared" si="43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4"/>
        <v>113.94594594594594</v>
      </c>
      <c r="G477" t="s">
        <v>20</v>
      </c>
      <c r="H477">
        <v>211</v>
      </c>
      <c r="I477" s="6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6"/>
        <v>41450.208333333336</v>
      </c>
      <c r="O477" s="10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2"/>
        <v>publishing</v>
      </c>
      <c r="T477" t="str">
        <f t="shared" si="43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4"/>
        <v>29.828720626631856</v>
      </c>
      <c r="G478" t="s">
        <v>14</v>
      </c>
      <c r="H478">
        <v>1120</v>
      </c>
      <c r="I478" s="6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6"/>
        <v>43322.208333333328</v>
      </c>
      <c r="O478" s="10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2"/>
        <v>publishing</v>
      </c>
      <c r="T478" t="str">
        <f t="shared" si="43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4"/>
        <v>54.270588235294113</v>
      </c>
      <c r="G479" t="s">
        <v>14</v>
      </c>
      <c r="H479">
        <v>113</v>
      </c>
      <c r="I479" s="6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6"/>
        <v>40720.208333333336</v>
      </c>
      <c r="O479" s="10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2"/>
        <v>film &amp; video</v>
      </c>
      <c r="T479" t="str">
        <f t="shared" si="43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4"/>
        <v>236.34156976744185</v>
      </c>
      <c r="G480" t="s">
        <v>20</v>
      </c>
      <c r="H480">
        <v>2756</v>
      </c>
      <c r="I480" s="6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6"/>
        <v>42072.208333333328</v>
      </c>
      <c r="O480" s="10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2"/>
        <v>technology</v>
      </c>
      <c r="T480" t="str">
        <f t="shared" si="43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4"/>
        <v>512.91666666666663</v>
      </c>
      <c r="G481" t="s">
        <v>20</v>
      </c>
      <c r="H481">
        <v>173</v>
      </c>
      <c r="I481" s="6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6"/>
        <v>42945.208333333328</v>
      </c>
      <c r="O481" s="10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2"/>
        <v>food</v>
      </c>
      <c r="T481" t="str">
        <f t="shared" si="43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4"/>
        <v>100.65116279069768</v>
      </c>
      <c r="G482" t="s">
        <v>20</v>
      </c>
      <c r="H482">
        <v>87</v>
      </c>
      <c r="I482" s="6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6"/>
        <v>40248.25</v>
      </c>
      <c r="O482" s="10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2"/>
        <v>photography</v>
      </c>
      <c r="T482" t="str">
        <f t="shared" si="43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4"/>
        <v>81.348423194303152</v>
      </c>
      <c r="G483" t="s">
        <v>14</v>
      </c>
      <c r="H483">
        <v>1538</v>
      </c>
      <c r="I483" s="6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6"/>
        <v>41913.208333333336</v>
      </c>
      <c r="O483" s="10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2"/>
        <v>theater</v>
      </c>
      <c r="T483" t="str">
        <f t="shared" si="43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4"/>
        <v>16.404761904761905</v>
      </c>
      <c r="G484" t="s">
        <v>14</v>
      </c>
      <c r="H484">
        <v>9</v>
      </c>
      <c r="I484" s="6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6"/>
        <v>40963.25</v>
      </c>
      <c r="O484" s="10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2"/>
        <v>publishing</v>
      </c>
      <c r="T484" t="str">
        <f t="shared" si="43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4"/>
        <v>52.774617067833695</v>
      </c>
      <c r="G485" t="s">
        <v>14</v>
      </c>
      <c r="H485">
        <v>554</v>
      </c>
      <c r="I485" s="6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6"/>
        <v>43811.25</v>
      </c>
      <c r="O485" s="10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2"/>
        <v>theater</v>
      </c>
      <c r="T485" t="str">
        <f t="shared" si="43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4"/>
        <v>260.20608108108109</v>
      </c>
      <c r="G486" t="s">
        <v>20</v>
      </c>
      <c r="H486">
        <v>1572</v>
      </c>
      <c r="I486" s="6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6"/>
        <v>41855.208333333336</v>
      </c>
      <c r="O486" s="10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2"/>
        <v>food</v>
      </c>
      <c r="T486" t="str">
        <f t="shared" si="43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4"/>
        <v>30.73289183222958</v>
      </c>
      <c r="G487" t="s">
        <v>14</v>
      </c>
      <c r="H487">
        <v>648</v>
      </c>
      <c r="I487" s="6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6"/>
        <v>43626.208333333328</v>
      </c>
      <c r="O487" s="10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ref="S487:S550" si="48">LEFT(R487,SEARCH("/",R487,1)-1)</f>
        <v>theater</v>
      </c>
      <c r="T487" t="str">
        <f t="shared" ref="T487:T550" si="49">RIGHT(R487,LEN(R487)-SEARCH("/",R487,1))</f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4"/>
        <v>13.5</v>
      </c>
      <c r="G488" t="s">
        <v>14</v>
      </c>
      <c r="H488">
        <v>21</v>
      </c>
      <c r="I488" s="6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6"/>
        <v>43168.25</v>
      </c>
      <c r="O488" s="10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8"/>
        <v>publishing</v>
      </c>
      <c r="T488" t="str">
        <f t="shared" si="49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4"/>
        <v>178.62556663644605</v>
      </c>
      <c r="G489" t="s">
        <v>20</v>
      </c>
      <c r="H489">
        <v>2346</v>
      </c>
      <c r="I489" s="6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6"/>
        <v>42845.208333333328</v>
      </c>
      <c r="O489" s="10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8"/>
        <v>theater</v>
      </c>
      <c r="T489" t="str">
        <f t="shared" si="49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4"/>
        <v>220.0566037735849</v>
      </c>
      <c r="G490" t="s">
        <v>20</v>
      </c>
      <c r="H490">
        <v>115</v>
      </c>
      <c r="I490" s="6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6"/>
        <v>42403.25</v>
      </c>
      <c r="O490" s="10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8"/>
        <v>theater</v>
      </c>
      <c r="T490" t="str">
        <f t="shared" si="49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4"/>
        <v>101.5108695652174</v>
      </c>
      <c r="G491" t="s">
        <v>20</v>
      </c>
      <c r="H491">
        <v>85</v>
      </c>
      <c r="I491" s="6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6"/>
        <v>40406.208333333336</v>
      </c>
      <c r="O491" s="10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8"/>
        <v>technology</v>
      </c>
      <c r="T491" t="str">
        <f t="shared" si="49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4"/>
        <v>191.5</v>
      </c>
      <c r="G492" t="s">
        <v>20</v>
      </c>
      <c r="H492">
        <v>144</v>
      </c>
      <c r="I492" s="6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6"/>
        <v>43786.25</v>
      </c>
      <c r="O492" s="10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8"/>
        <v>journalism</v>
      </c>
      <c r="T492" t="str">
        <f t="shared" si="49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4"/>
        <v>305.34683098591546</v>
      </c>
      <c r="G493" t="s">
        <v>20</v>
      </c>
      <c r="H493">
        <v>2443</v>
      </c>
      <c r="I493" s="6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6"/>
        <v>41456.208333333336</v>
      </c>
      <c r="O493" s="10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8"/>
        <v>food</v>
      </c>
      <c r="T493" t="str">
        <f t="shared" si="49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4"/>
        <v>23.995287958115181</v>
      </c>
      <c r="G494" t="s">
        <v>74</v>
      </c>
      <c r="H494">
        <v>595</v>
      </c>
      <c r="I494" s="6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6"/>
        <v>40336.208333333336</v>
      </c>
      <c r="O494" s="10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8"/>
        <v>film &amp; video</v>
      </c>
      <c r="T494" t="str">
        <f t="shared" si="49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4"/>
        <v>723.77777777777771</v>
      </c>
      <c r="G495" t="s">
        <v>20</v>
      </c>
      <c r="H495">
        <v>64</v>
      </c>
      <c r="I495" s="6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6"/>
        <v>43645.208333333328</v>
      </c>
      <c r="O495" s="10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8"/>
        <v>photography</v>
      </c>
      <c r="T495" t="str">
        <f t="shared" si="49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4"/>
        <v>547.36</v>
      </c>
      <c r="G496" t="s">
        <v>20</v>
      </c>
      <c r="H496">
        <v>268</v>
      </c>
      <c r="I496" s="6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6"/>
        <v>40990.208333333336</v>
      </c>
      <c r="O496" s="10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8"/>
        <v>technology</v>
      </c>
      <c r="T496" t="str">
        <f t="shared" si="49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4"/>
        <v>414.49999999999994</v>
      </c>
      <c r="G497" t="s">
        <v>20</v>
      </c>
      <c r="H497">
        <v>195</v>
      </c>
      <c r="I497" s="6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6"/>
        <v>41800.208333333336</v>
      </c>
      <c r="O497" s="10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8"/>
        <v>theater</v>
      </c>
      <c r="T497" t="str">
        <f t="shared" si="49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4"/>
        <v>0.90696409140369971</v>
      </c>
      <c r="G498" t="s">
        <v>14</v>
      </c>
      <c r="H498">
        <v>54</v>
      </c>
      <c r="I498" s="6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6"/>
        <v>42876.208333333328</v>
      </c>
      <c r="O498" s="10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8"/>
        <v>film &amp; video</v>
      </c>
      <c r="T498" t="str">
        <f t="shared" si="49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4"/>
        <v>34.173469387755098</v>
      </c>
      <c r="G499" t="s">
        <v>14</v>
      </c>
      <c r="H499">
        <v>120</v>
      </c>
      <c r="I499" s="6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6"/>
        <v>42724.25</v>
      </c>
      <c r="O499" s="10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8"/>
        <v>technology</v>
      </c>
      <c r="T499" t="str">
        <f t="shared" si="49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4"/>
        <v>23.948810754912099</v>
      </c>
      <c r="G500" t="s">
        <v>14</v>
      </c>
      <c r="H500">
        <v>579</v>
      </c>
      <c r="I500" s="6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6"/>
        <v>42005.25</v>
      </c>
      <c r="O500" s="10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8"/>
        <v>technology</v>
      </c>
      <c r="T500" t="str">
        <f t="shared" si="49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4"/>
        <v>48.072649572649574</v>
      </c>
      <c r="G501" t="s">
        <v>14</v>
      </c>
      <c r="H501">
        <v>2072</v>
      </c>
      <c r="I501" s="6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6"/>
        <v>42444.208333333328</v>
      </c>
      <c r="O501" s="10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8"/>
        <v>film &amp; video</v>
      </c>
      <c r="T501" t="str">
        <f t="shared" si="49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4"/>
        <v>0</v>
      </c>
      <c r="G502" t="s">
        <v>14</v>
      </c>
      <c r="H502">
        <v>0</v>
      </c>
      <c r="I502" s="6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6"/>
        <v>41395.208333333336</v>
      </c>
      <c r="O502" s="10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8"/>
        <v>theater</v>
      </c>
      <c r="T502" t="str">
        <f t="shared" si="49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4"/>
        <v>70.145182291666657</v>
      </c>
      <c r="G503" t="s">
        <v>14</v>
      </c>
      <c r="H503">
        <v>1796</v>
      </c>
      <c r="I503" s="6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6"/>
        <v>41345.208333333336</v>
      </c>
      <c r="O503" s="10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8"/>
        <v>film &amp; video</v>
      </c>
      <c r="T503" t="str">
        <f t="shared" si="49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4"/>
        <v>529.92307692307691</v>
      </c>
      <c r="G504" t="s">
        <v>20</v>
      </c>
      <c r="H504">
        <v>186</v>
      </c>
      <c r="I504" s="6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6"/>
        <v>41117.208333333336</v>
      </c>
      <c r="O504" s="10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8"/>
        <v>games</v>
      </c>
      <c r="T504" t="str">
        <f t="shared" si="49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4"/>
        <v>180.32549019607845</v>
      </c>
      <c r="G505" t="s">
        <v>20</v>
      </c>
      <c r="H505">
        <v>460</v>
      </c>
      <c r="I505" s="6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6"/>
        <v>42186.208333333328</v>
      </c>
      <c r="O505" s="10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8"/>
        <v>film &amp; video</v>
      </c>
      <c r="T505" t="str">
        <f t="shared" si="49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4"/>
        <v>92.320000000000007</v>
      </c>
      <c r="G506" t="s">
        <v>14</v>
      </c>
      <c r="H506">
        <v>62</v>
      </c>
      <c r="I506" s="6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6"/>
        <v>42142.208333333328</v>
      </c>
      <c r="O506" s="10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8"/>
        <v>music</v>
      </c>
      <c r="T506" t="str">
        <f t="shared" si="49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4"/>
        <v>13.901001112347053</v>
      </c>
      <c r="G507" t="s">
        <v>14</v>
      </c>
      <c r="H507">
        <v>347</v>
      </c>
      <c r="I507" s="6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6"/>
        <v>41341.25</v>
      </c>
      <c r="O507" s="10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8"/>
        <v>publishing</v>
      </c>
      <c r="T507" t="str">
        <f t="shared" si="49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4"/>
        <v>927.07777777777767</v>
      </c>
      <c r="G508" t="s">
        <v>20</v>
      </c>
      <c r="H508">
        <v>2528</v>
      </c>
      <c r="I508" s="6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6"/>
        <v>43062.25</v>
      </c>
      <c r="O508" s="10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8"/>
        <v>theater</v>
      </c>
      <c r="T508" t="str">
        <f t="shared" si="49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4"/>
        <v>39.857142857142861</v>
      </c>
      <c r="G509" t="s">
        <v>14</v>
      </c>
      <c r="H509">
        <v>19</v>
      </c>
      <c r="I509" s="6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6"/>
        <v>41373.208333333336</v>
      </c>
      <c r="O509" s="10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8"/>
        <v>technology</v>
      </c>
      <c r="T509" t="str">
        <f t="shared" si="49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4"/>
        <v>112.22929936305732</v>
      </c>
      <c r="G510" t="s">
        <v>20</v>
      </c>
      <c r="H510">
        <v>3657</v>
      </c>
      <c r="I510" s="6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6"/>
        <v>43310.208333333328</v>
      </c>
      <c r="O510" s="10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8"/>
        <v>theater</v>
      </c>
      <c r="T510" t="str">
        <f t="shared" si="49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4"/>
        <v>70.925816023738875</v>
      </c>
      <c r="G511" t="s">
        <v>14</v>
      </c>
      <c r="H511">
        <v>1258</v>
      </c>
      <c r="I511" s="6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6"/>
        <v>41034.208333333336</v>
      </c>
      <c r="O511" s="10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8"/>
        <v>theater</v>
      </c>
      <c r="T511" t="str">
        <f t="shared" si="49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4"/>
        <v>119.08974358974358</v>
      </c>
      <c r="G512" t="s">
        <v>20</v>
      </c>
      <c r="H512">
        <v>131</v>
      </c>
      <c r="I512" s="6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6"/>
        <v>43251.208333333328</v>
      </c>
      <c r="O512" s="10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8"/>
        <v>film &amp; video</v>
      </c>
      <c r="T512" t="str">
        <f t="shared" si="49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4"/>
        <v>24.017591339648174</v>
      </c>
      <c r="G513" t="s">
        <v>14</v>
      </c>
      <c r="H513">
        <v>362</v>
      </c>
      <c r="I513" s="6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6"/>
        <v>43671.208333333328</v>
      </c>
      <c r="O513" s="10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8"/>
        <v>theater</v>
      </c>
      <c r="T513" t="str">
        <f t="shared" si="49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4"/>
        <v>139.31868131868131</v>
      </c>
      <c r="G514" t="s">
        <v>20</v>
      </c>
      <c r="H514">
        <v>239</v>
      </c>
      <c r="I514" s="6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6"/>
        <v>41825.208333333336</v>
      </c>
      <c r="O514" s="10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si="48"/>
        <v>games</v>
      </c>
      <c r="T514" t="str">
        <f t="shared" si="49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50">($E515/$D515)*100</f>
        <v>39.277108433734945</v>
      </c>
      <c r="G515" t="s">
        <v>74</v>
      </c>
      <c r="H515">
        <v>35</v>
      </c>
      <c r="I515" s="6">
        <f t="shared" ref="I515:I578" si="51">IFERROR($E515/$H515,0)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2">((($L515/60)/60)/24)+DATE(1970,1,1)</f>
        <v>40430.208333333336</v>
      </c>
      <c r="O515" s="10">
        <f t="shared" ref="O515:O578" si="53">((($M515/60)/60)/24)+DATE(1970,1,1)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8"/>
        <v>film &amp; video</v>
      </c>
      <c r="T515" t="str">
        <f t="shared" si="49"/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50"/>
        <v>22.439077144917089</v>
      </c>
      <c r="G516" t="s">
        <v>74</v>
      </c>
      <c r="H516">
        <v>528</v>
      </c>
      <c r="I516" s="6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2"/>
        <v>41614.25</v>
      </c>
      <c r="O516" s="10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48"/>
        <v>music</v>
      </c>
      <c r="T516" t="str">
        <f t="shared" si="49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0"/>
        <v>55.779069767441861</v>
      </c>
      <c r="G517" t="s">
        <v>14</v>
      </c>
      <c r="H517">
        <v>133</v>
      </c>
      <c r="I517" s="6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2"/>
        <v>40900.25</v>
      </c>
      <c r="O517" s="10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48"/>
        <v>theater</v>
      </c>
      <c r="T517" t="str">
        <f t="shared" si="49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0"/>
        <v>42.523125996810208</v>
      </c>
      <c r="G518" t="s">
        <v>14</v>
      </c>
      <c r="H518">
        <v>846</v>
      </c>
      <c r="I518" s="6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2"/>
        <v>40396.208333333336</v>
      </c>
      <c r="O518" s="10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48"/>
        <v>publishing</v>
      </c>
      <c r="T518" t="str">
        <f t="shared" si="49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0"/>
        <v>112.00000000000001</v>
      </c>
      <c r="G519" t="s">
        <v>20</v>
      </c>
      <c r="H519">
        <v>78</v>
      </c>
      <c r="I519" s="6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2"/>
        <v>42860.208333333328</v>
      </c>
      <c r="O519" s="10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48"/>
        <v>food</v>
      </c>
      <c r="T519" t="str">
        <f t="shared" si="49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0"/>
        <v>7.0681818181818183</v>
      </c>
      <c r="G520" t="s">
        <v>14</v>
      </c>
      <c r="H520">
        <v>10</v>
      </c>
      <c r="I520" s="6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2"/>
        <v>43154.25</v>
      </c>
      <c r="O520" s="10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48"/>
        <v>film &amp; video</v>
      </c>
      <c r="T520" t="str">
        <f t="shared" si="49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0"/>
        <v>101.74563871693867</v>
      </c>
      <c r="G521" t="s">
        <v>20</v>
      </c>
      <c r="H521">
        <v>1773</v>
      </c>
      <c r="I521" s="6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2"/>
        <v>42012.25</v>
      </c>
      <c r="O521" s="10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48"/>
        <v>music</v>
      </c>
      <c r="T521" t="str">
        <f t="shared" si="49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0"/>
        <v>425.75</v>
      </c>
      <c r="G522" t="s">
        <v>20</v>
      </c>
      <c r="H522">
        <v>32</v>
      </c>
      <c r="I522" s="6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2"/>
        <v>43574.208333333328</v>
      </c>
      <c r="O522" s="10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48"/>
        <v>theater</v>
      </c>
      <c r="T522" t="str">
        <f t="shared" si="49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0"/>
        <v>145.53947368421052</v>
      </c>
      <c r="G523" t="s">
        <v>20</v>
      </c>
      <c r="H523">
        <v>369</v>
      </c>
      <c r="I523" s="6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2"/>
        <v>42605.208333333328</v>
      </c>
      <c r="O523" s="10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48"/>
        <v>film &amp; video</v>
      </c>
      <c r="T523" t="str">
        <f t="shared" si="49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0"/>
        <v>32.453465346534657</v>
      </c>
      <c r="G524" t="s">
        <v>14</v>
      </c>
      <c r="H524">
        <v>191</v>
      </c>
      <c r="I524" s="6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2"/>
        <v>41093.208333333336</v>
      </c>
      <c r="O524" s="10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48"/>
        <v>film &amp; video</v>
      </c>
      <c r="T524" t="str">
        <f t="shared" si="49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0"/>
        <v>700.33333333333326</v>
      </c>
      <c r="G525" t="s">
        <v>20</v>
      </c>
      <c r="H525">
        <v>89</v>
      </c>
      <c r="I525" s="6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2"/>
        <v>40241.25</v>
      </c>
      <c r="O525" s="10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48"/>
        <v>film &amp; video</v>
      </c>
      <c r="T525" t="str">
        <f t="shared" si="49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0"/>
        <v>83.904860392967933</v>
      </c>
      <c r="G526" t="s">
        <v>14</v>
      </c>
      <c r="H526">
        <v>1979</v>
      </c>
      <c r="I526" s="6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2"/>
        <v>40294.208333333336</v>
      </c>
      <c r="O526" s="10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48"/>
        <v>theater</v>
      </c>
      <c r="T526" t="str">
        <f t="shared" si="49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0"/>
        <v>84.19047619047619</v>
      </c>
      <c r="G527" t="s">
        <v>14</v>
      </c>
      <c r="H527">
        <v>63</v>
      </c>
      <c r="I527" s="6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2"/>
        <v>40505.25</v>
      </c>
      <c r="O527" s="10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48"/>
        <v>technology</v>
      </c>
      <c r="T527" t="str">
        <f t="shared" si="49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0"/>
        <v>155.95180722891567</v>
      </c>
      <c r="G528" t="s">
        <v>20</v>
      </c>
      <c r="H528">
        <v>147</v>
      </c>
      <c r="I528" s="6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2"/>
        <v>42364.25</v>
      </c>
      <c r="O528" s="10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48"/>
        <v>theater</v>
      </c>
      <c r="T528" t="str">
        <f t="shared" si="49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0"/>
        <v>99.619450317124731</v>
      </c>
      <c r="G529" t="s">
        <v>14</v>
      </c>
      <c r="H529">
        <v>6080</v>
      </c>
      <c r="I529" s="6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2"/>
        <v>42405.25</v>
      </c>
      <c r="O529" s="10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48"/>
        <v>film &amp; video</v>
      </c>
      <c r="T529" t="str">
        <f t="shared" si="49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0"/>
        <v>80.300000000000011</v>
      </c>
      <c r="G530" t="s">
        <v>14</v>
      </c>
      <c r="H530">
        <v>80</v>
      </c>
      <c r="I530" s="6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2"/>
        <v>41601.25</v>
      </c>
      <c r="O530" s="10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48"/>
        <v>music</v>
      </c>
      <c r="T530" t="str">
        <f t="shared" si="49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0"/>
        <v>11.254901960784313</v>
      </c>
      <c r="G531" t="s">
        <v>14</v>
      </c>
      <c r="H531">
        <v>9</v>
      </c>
      <c r="I531" s="6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2"/>
        <v>41769.208333333336</v>
      </c>
      <c r="O531" s="10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48"/>
        <v>games</v>
      </c>
      <c r="T531" t="str">
        <f t="shared" si="49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0"/>
        <v>91.740952380952379</v>
      </c>
      <c r="G532" t="s">
        <v>14</v>
      </c>
      <c r="H532">
        <v>1784</v>
      </c>
      <c r="I532" s="6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2"/>
        <v>40421.208333333336</v>
      </c>
      <c r="O532" s="10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48"/>
        <v>publishing</v>
      </c>
      <c r="T532" t="str">
        <f t="shared" si="49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0"/>
        <v>95.521156936261391</v>
      </c>
      <c r="G533" t="s">
        <v>47</v>
      </c>
      <c r="H533">
        <v>3640</v>
      </c>
      <c r="I533" s="6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2"/>
        <v>41589.25</v>
      </c>
      <c r="O533" s="10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48"/>
        <v>games</v>
      </c>
      <c r="T533" t="str">
        <f t="shared" si="49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0"/>
        <v>502.87499999999994</v>
      </c>
      <c r="G534" t="s">
        <v>20</v>
      </c>
      <c r="H534">
        <v>126</v>
      </c>
      <c r="I534" s="6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2"/>
        <v>43125.25</v>
      </c>
      <c r="O534" s="10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48"/>
        <v>theater</v>
      </c>
      <c r="T534" t="str">
        <f t="shared" si="49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0"/>
        <v>159.24394463667818</v>
      </c>
      <c r="G535" t="s">
        <v>20</v>
      </c>
      <c r="H535">
        <v>2218</v>
      </c>
      <c r="I535" s="6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2"/>
        <v>41479.208333333336</v>
      </c>
      <c r="O535" s="10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48"/>
        <v>music</v>
      </c>
      <c r="T535" t="str">
        <f t="shared" si="49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0"/>
        <v>15.022446689113355</v>
      </c>
      <c r="G536" t="s">
        <v>14</v>
      </c>
      <c r="H536">
        <v>243</v>
      </c>
      <c r="I536" s="6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2"/>
        <v>43329.208333333328</v>
      </c>
      <c r="O536" s="10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48"/>
        <v>film &amp; video</v>
      </c>
      <c r="T536" t="str">
        <f t="shared" si="49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0"/>
        <v>482.03846153846149</v>
      </c>
      <c r="G537" t="s">
        <v>20</v>
      </c>
      <c r="H537">
        <v>202</v>
      </c>
      <c r="I537" s="6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2"/>
        <v>43259.208333333328</v>
      </c>
      <c r="O537" s="10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48"/>
        <v>theater</v>
      </c>
      <c r="T537" t="str">
        <f t="shared" si="49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0"/>
        <v>149.96938775510205</v>
      </c>
      <c r="G538" t="s">
        <v>20</v>
      </c>
      <c r="H538">
        <v>140</v>
      </c>
      <c r="I538" s="6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2"/>
        <v>40414.208333333336</v>
      </c>
      <c r="O538" s="10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48"/>
        <v>publishing</v>
      </c>
      <c r="T538" t="str">
        <f t="shared" si="49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0"/>
        <v>117.22156398104266</v>
      </c>
      <c r="G539" t="s">
        <v>20</v>
      </c>
      <c r="H539">
        <v>1052</v>
      </c>
      <c r="I539" s="6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2"/>
        <v>43342.208333333328</v>
      </c>
      <c r="O539" s="10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48"/>
        <v>film &amp; video</v>
      </c>
      <c r="T539" t="str">
        <f t="shared" si="49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0"/>
        <v>37.695968274950431</v>
      </c>
      <c r="G540" t="s">
        <v>14</v>
      </c>
      <c r="H540">
        <v>1296</v>
      </c>
      <c r="I540" s="6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2"/>
        <v>41539.208333333336</v>
      </c>
      <c r="O540" s="10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48"/>
        <v>games</v>
      </c>
      <c r="T540" t="str">
        <f t="shared" si="49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0"/>
        <v>72.653061224489804</v>
      </c>
      <c r="G541" t="s">
        <v>14</v>
      </c>
      <c r="H541">
        <v>77</v>
      </c>
      <c r="I541" s="6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2"/>
        <v>43647.208333333328</v>
      </c>
      <c r="O541" s="10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48"/>
        <v>food</v>
      </c>
      <c r="T541" t="str">
        <f t="shared" si="49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0"/>
        <v>265.98113207547169</v>
      </c>
      <c r="G542" t="s">
        <v>20</v>
      </c>
      <c r="H542">
        <v>247</v>
      </c>
      <c r="I542" s="6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2"/>
        <v>43225.208333333328</v>
      </c>
      <c r="O542" s="10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48"/>
        <v>photography</v>
      </c>
      <c r="T542" t="str">
        <f t="shared" si="49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0"/>
        <v>24.205617977528089</v>
      </c>
      <c r="G543" t="s">
        <v>14</v>
      </c>
      <c r="H543">
        <v>395</v>
      </c>
      <c r="I543" s="6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2"/>
        <v>42165.208333333328</v>
      </c>
      <c r="O543" s="10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48"/>
        <v>games</v>
      </c>
      <c r="T543" t="str">
        <f t="shared" si="49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0"/>
        <v>2.5064935064935066</v>
      </c>
      <c r="G544" t="s">
        <v>14</v>
      </c>
      <c r="H544">
        <v>49</v>
      </c>
      <c r="I544" s="6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2"/>
        <v>42391.25</v>
      </c>
      <c r="O544" s="10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48"/>
        <v>music</v>
      </c>
      <c r="T544" t="str">
        <f t="shared" si="49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0"/>
        <v>16.329799764428738</v>
      </c>
      <c r="G545" t="s">
        <v>14</v>
      </c>
      <c r="H545">
        <v>180</v>
      </c>
      <c r="I545" s="6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2"/>
        <v>41528.208333333336</v>
      </c>
      <c r="O545" s="10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48"/>
        <v>games</v>
      </c>
      <c r="T545" t="str">
        <f t="shared" si="49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0"/>
        <v>276.5</v>
      </c>
      <c r="G546" t="s">
        <v>20</v>
      </c>
      <c r="H546">
        <v>84</v>
      </c>
      <c r="I546" s="6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2"/>
        <v>42377.25</v>
      </c>
      <c r="O546" s="10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48"/>
        <v>music</v>
      </c>
      <c r="T546" t="str">
        <f t="shared" si="49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0"/>
        <v>88.803571428571431</v>
      </c>
      <c r="G547" t="s">
        <v>14</v>
      </c>
      <c r="H547">
        <v>2690</v>
      </c>
      <c r="I547" s="6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2"/>
        <v>43824.25</v>
      </c>
      <c r="O547" s="10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48"/>
        <v>theater</v>
      </c>
      <c r="T547" t="str">
        <f t="shared" si="49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0"/>
        <v>163.57142857142856</v>
      </c>
      <c r="G548" t="s">
        <v>20</v>
      </c>
      <c r="H548">
        <v>88</v>
      </c>
      <c r="I548" s="6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2"/>
        <v>43360.208333333328</v>
      </c>
      <c r="O548" s="10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48"/>
        <v>theater</v>
      </c>
      <c r="T548" t="str">
        <f t="shared" si="49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0"/>
        <v>969</v>
      </c>
      <c r="G549" t="s">
        <v>20</v>
      </c>
      <c r="H549">
        <v>156</v>
      </c>
      <c r="I549" s="6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2"/>
        <v>42029.25</v>
      </c>
      <c r="O549" s="10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48"/>
        <v>film &amp; video</v>
      </c>
      <c r="T549" t="str">
        <f t="shared" si="49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0"/>
        <v>270.91376701966715</v>
      </c>
      <c r="G550" t="s">
        <v>20</v>
      </c>
      <c r="H550">
        <v>2985</v>
      </c>
      <c r="I550" s="6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2"/>
        <v>42461.208333333328</v>
      </c>
      <c r="O550" s="10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48"/>
        <v>theater</v>
      </c>
      <c r="T550" t="str">
        <f t="shared" si="49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0"/>
        <v>284.21355932203392</v>
      </c>
      <c r="G551" t="s">
        <v>20</v>
      </c>
      <c r="H551">
        <v>762</v>
      </c>
      <c r="I551" s="6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2"/>
        <v>41422.208333333336</v>
      </c>
      <c r="O551" s="10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ref="S551:S596" si="54">LEFT(R551,SEARCH("/",R551,1)-1)</f>
        <v>technology</v>
      </c>
      <c r="T551" t="str">
        <f t="shared" ref="T551:T596" si="55">RIGHT(R551,LEN(R551)-SEARCH("/",R551,1))</f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0"/>
        <v>4</v>
      </c>
      <c r="G552" t="s">
        <v>74</v>
      </c>
      <c r="H552">
        <v>1</v>
      </c>
      <c r="I552" s="6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2"/>
        <v>40968.25</v>
      </c>
      <c r="O552" s="10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54"/>
        <v>music</v>
      </c>
      <c r="T552" t="str">
        <f t="shared" si="55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0"/>
        <v>58.6329816768462</v>
      </c>
      <c r="G553" t="s">
        <v>14</v>
      </c>
      <c r="H553">
        <v>2779</v>
      </c>
      <c r="I553" s="6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2"/>
        <v>41993.25</v>
      </c>
      <c r="O553" s="10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54"/>
        <v>technology</v>
      </c>
      <c r="T553" t="str">
        <f t="shared" si="55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0"/>
        <v>98.51111111111112</v>
      </c>
      <c r="G554" t="s">
        <v>14</v>
      </c>
      <c r="H554">
        <v>92</v>
      </c>
      <c r="I554" s="6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2"/>
        <v>42700.25</v>
      </c>
      <c r="O554" s="10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54"/>
        <v>theater</v>
      </c>
      <c r="T554" t="str">
        <f t="shared" si="55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0"/>
        <v>43.975381008206334</v>
      </c>
      <c r="G555" t="s">
        <v>14</v>
      </c>
      <c r="H555">
        <v>1028</v>
      </c>
      <c r="I555" s="6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2"/>
        <v>40545.25</v>
      </c>
      <c r="O555" s="10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54"/>
        <v>music</v>
      </c>
      <c r="T555" t="str">
        <f t="shared" si="55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0"/>
        <v>151.66315789473683</v>
      </c>
      <c r="G556" t="s">
        <v>20</v>
      </c>
      <c r="H556">
        <v>554</v>
      </c>
      <c r="I556" s="6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2"/>
        <v>42723.25</v>
      </c>
      <c r="O556" s="10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54"/>
        <v>music</v>
      </c>
      <c r="T556" t="str">
        <f t="shared" si="55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0"/>
        <v>223.63492063492063</v>
      </c>
      <c r="G557" t="s">
        <v>20</v>
      </c>
      <c r="H557">
        <v>135</v>
      </c>
      <c r="I557" s="6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2"/>
        <v>41731.208333333336</v>
      </c>
      <c r="O557" s="10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54"/>
        <v>music</v>
      </c>
      <c r="T557" t="str">
        <f t="shared" si="55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0"/>
        <v>239.75</v>
      </c>
      <c r="G558" t="s">
        <v>20</v>
      </c>
      <c r="H558">
        <v>122</v>
      </c>
      <c r="I558" s="6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2"/>
        <v>40792.208333333336</v>
      </c>
      <c r="O558" s="10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54"/>
        <v>publishing</v>
      </c>
      <c r="T558" t="str">
        <f t="shared" si="55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0"/>
        <v>199.33333333333334</v>
      </c>
      <c r="G559" t="s">
        <v>20</v>
      </c>
      <c r="H559">
        <v>221</v>
      </c>
      <c r="I559" s="6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2"/>
        <v>42279.208333333328</v>
      </c>
      <c r="O559" s="10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54"/>
        <v>film &amp; video</v>
      </c>
      <c r="T559" t="str">
        <f t="shared" si="55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0"/>
        <v>137.34482758620689</v>
      </c>
      <c r="G560" t="s">
        <v>20</v>
      </c>
      <c r="H560">
        <v>126</v>
      </c>
      <c r="I560" s="6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2"/>
        <v>42424.25</v>
      </c>
      <c r="O560" s="10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54"/>
        <v>theater</v>
      </c>
      <c r="T560" t="str">
        <f t="shared" si="55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0"/>
        <v>100.9696106362773</v>
      </c>
      <c r="G561" t="s">
        <v>20</v>
      </c>
      <c r="H561">
        <v>1022</v>
      </c>
      <c r="I561" s="6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2"/>
        <v>42584.208333333328</v>
      </c>
      <c r="O561" s="10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54"/>
        <v>theater</v>
      </c>
      <c r="T561" t="str">
        <f t="shared" si="55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0"/>
        <v>794.16</v>
      </c>
      <c r="G562" t="s">
        <v>20</v>
      </c>
      <c r="H562">
        <v>3177</v>
      </c>
      <c r="I562" s="6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2"/>
        <v>40865.25</v>
      </c>
      <c r="O562" s="10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54"/>
        <v>film &amp; video</v>
      </c>
      <c r="T562" t="str">
        <f t="shared" si="55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0"/>
        <v>369.7</v>
      </c>
      <c r="G563" t="s">
        <v>20</v>
      </c>
      <c r="H563">
        <v>198</v>
      </c>
      <c r="I563" s="6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2"/>
        <v>40833.208333333336</v>
      </c>
      <c r="O563" s="10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54"/>
        <v>theater</v>
      </c>
      <c r="T563" t="str">
        <f t="shared" si="55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0"/>
        <v>12.818181818181817</v>
      </c>
      <c r="G564" t="s">
        <v>14</v>
      </c>
      <c r="H564">
        <v>26</v>
      </c>
      <c r="I564" s="6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2"/>
        <v>43536.208333333328</v>
      </c>
      <c r="O564" s="10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54"/>
        <v>music</v>
      </c>
      <c r="T564" t="str">
        <f t="shared" si="55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0"/>
        <v>138.02702702702703</v>
      </c>
      <c r="G565" t="s">
        <v>20</v>
      </c>
      <c r="H565">
        <v>85</v>
      </c>
      <c r="I565" s="6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2"/>
        <v>43417.25</v>
      </c>
      <c r="O565" s="10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54"/>
        <v>film &amp; video</v>
      </c>
      <c r="T565" t="str">
        <f t="shared" si="55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0"/>
        <v>83.813278008298752</v>
      </c>
      <c r="G566" t="s">
        <v>14</v>
      </c>
      <c r="H566">
        <v>1790</v>
      </c>
      <c r="I566" s="6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2"/>
        <v>42078.208333333328</v>
      </c>
      <c r="O566" s="10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54"/>
        <v>theater</v>
      </c>
      <c r="T566" t="str">
        <f t="shared" si="55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0"/>
        <v>204.60063224446787</v>
      </c>
      <c r="G567" t="s">
        <v>20</v>
      </c>
      <c r="H567">
        <v>3596</v>
      </c>
      <c r="I567" s="6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2"/>
        <v>40862.25</v>
      </c>
      <c r="O567" s="10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54"/>
        <v>theater</v>
      </c>
      <c r="T567" t="str">
        <f t="shared" si="55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0"/>
        <v>44.344086021505376</v>
      </c>
      <c r="G568" t="s">
        <v>14</v>
      </c>
      <c r="H568">
        <v>37</v>
      </c>
      <c r="I568" s="6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2"/>
        <v>42424.25</v>
      </c>
      <c r="O568" s="10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54"/>
        <v>music</v>
      </c>
      <c r="T568" t="str">
        <f t="shared" si="55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0"/>
        <v>218.60294117647058</v>
      </c>
      <c r="G569" t="s">
        <v>20</v>
      </c>
      <c r="H569">
        <v>244</v>
      </c>
      <c r="I569" s="6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2"/>
        <v>41830.208333333336</v>
      </c>
      <c r="O569" s="10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54"/>
        <v>music</v>
      </c>
      <c r="T569" t="str">
        <f t="shared" si="55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0"/>
        <v>186.03314917127071</v>
      </c>
      <c r="G570" t="s">
        <v>20</v>
      </c>
      <c r="H570">
        <v>5180</v>
      </c>
      <c r="I570" s="6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2"/>
        <v>40374.208333333336</v>
      </c>
      <c r="O570" s="10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54"/>
        <v>theater</v>
      </c>
      <c r="T570" t="str">
        <f t="shared" si="55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0"/>
        <v>237.33830845771143</v>
      </c>
      <c r="G571" t="s">
        <v>20</v>
      </c>
      <c r="H571">
        <v>589</v>
      </c>
      <c r="I571" s="6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2"/>
        <v>40554.25</v>
      </c>
      <c r="O571" s="10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54"/>
        <v>film &amp; video</v>
      </c>
      <c r="T571" t="str">
        <f t="shared" si="55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0"/>
        <v>305.65384615384613</v>
      </c>
      <c r="G572" t="s">
        <v>20</v>
      </c>
      <c r="H572">
        <v>2725</v>
      </c>
      <c r="I572" s="6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2"/>
        <v>41993.25</v>
      </c>
      <c r="O572" s="10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54"/>
        <v>music</v>
      </c>
      <c r="T572" t="str">
        <f t="shared" si="55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0"/>
        <v>94.142857142857139</v>
      </c>
      <c r="G573" t="s">
        <v>14</v>
      </c>
      <c r="H573">
        <v>35</v>
      </c>
      <c r="I573" s="6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2"/>
        <v>42174.208333333328</v>
      </c>
      <c r="O573" s="10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54"/>
        <v>film &amp; video</v>
      </c>
      <c r="T573" t="str">
        <f t="shared" si="55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0"/>
        <v>54.400000000000006</v>
      </c>
      <c r="G574" t="s">
        <v>74</v>
      </c>
      <c r="H574">
        <v>94</v>
      </c>
      <c r="I574" s="6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2"/>
        <v>42275.208333333328</v>
      </c>
      <c r="O574" s="10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54"/>
        <v>music</v>
      </c>
      <c r="T574" t="str">
        <f t="shared" si="55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0"/>
        <v>111.88059701492537</v>
      </c>
      <c r="G575" t="s">
        <v>20</v>
      </c>
      <c r="H575">
        <v>300</v>
      </c>
      <c r="I575" s="6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2"/>
        <v>41761.208333333336</v>
      </c>
      <c r="O575" s="10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54"/>
        <v>journalism</v>
      </c>
      <c r="T575" t="str">
        <f t="shared" si="55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0"/>
        <v>369.14814814814815</v>
      </c>
      <c r="G576" t="s">
        <v>20</v>
      </c>
      <c r="H576">
        <v>144</v>
      </c>
      <c r="I576" s="6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2"/>
        <v>43806.25</v>
      </c>
      <c r="O576" s="10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54"/>
        <v>food</v>
      </c>
      <c r="T576" t="str">
        <f t="shared" si="55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0"/>
        <v>62.930372148859547</v>
      </c>
      <c r="G577" t="s">
        <v>14</v>
      </c>
      <c r="H577">
        <v>558</v>
      </c>
      <c r="I577" s="6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2"/>
        <v>41779.208333333336</v>
      </c>
      <c r="O577" s="10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54"/>
        <v>theater</v>
      </c>
      <c r="T577" t="str">
        <f t="shared" si="55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50"/>
        <v>64.927835051546396</v>
      </c>
      <c r="G578" t="s">
        <v>14</v>
      </c>
      <c r="H578">
        <v>64</v>
      </c>
      <c r="I578" s="6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2"/>
        <v>43040.208333333328</v>
      </c>
      <c r="O578" s="10">
        <f t="shared" si="53"/>
        <v>43057.25</v>
      </c>
      <c r="P578" t="b">
        <v>0</v>
      </c>
      <c r="Q578" t="b">
        <v>0</v>
      </c>
      <c r="R578" t="s">
        <v>33</v>
      </c>
      <c r="S578" t="str">
        <f t="shared" si="54"/>
        <v>theater</v>
      </c>
      <c r="T578" t="str">
        <f t="shared" si="55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6">($E579/$D579)*100</f>
        <v>18.853658536585368</v>
      </c>
      <c r="G579" t="s">
        <v>74</v>
      </c>
      <c r="H579">
        <v>37</v>
      </c>
      <c r="I579" s="6">
        <f t="shared" ref="I579:I642" si="57">IFERROR($E579/$H579,0)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8">((($L579/60)/60)/24)+DATE(1970,1,1)</f>
        <v>40613.25</v>
      </c>
      <c r="O579" s="10">
        <f t="shared" ref="O579:O642" si="59">((($M579/60)/60)/24)+DATE(1970,1,1)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4"/>
        <v>music</v>
      </c>
      <c r="T579" t="str">
        <f t="shared" si="55"/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6"/>
        <v>16.754404145077721</v>
      </c>
      <c r="G580" t="s">
        <v>14</v>
      </c>
      <c r="H580">
        <v>245</v>
      </c>
      <c r="I580" s="6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8"/>
        <v>40878.25</v>
      </c>
      <c r="O580" s="10">
        <f t="shared" si="59"/>
        <v>40881.25</v>
      </c>
      <c r="P580" t="b">
        <v>0</v>
      </c>
      <c r="Q580" t="b">
        <v>0</v>
      </c>
      <c r="R580" t="s">
        <v>474</v>
      </c>
      <c r="S580" t="str">
        <f t="shared" si="54"/>
        <v>film &amp; video</v>
      </c>
      <c r="T580" t="str">
        <f t="shared" si="55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6"/>
        <v>101.11290322580646</v>
      </c>
      <c r="G581" t="s">
        <v>20</v>
      </c>
      <c r="H581">
        <v>87</v>
      </c>
      <c r="I581" s="6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8"/>
        <v>40762.208333333336</v>
      </c>
      <c r="O581" s="10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54"/>
        <v>music</v>
      </c>
      <c r="T581" t="str">
        <f t="shared" si="55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6"/>
        <v>341.5022831050228</v>
      </c>
      <c r="G582" t="s">
        <v>20</v>
      </c>
      <c r="H582">
        <v>3116</v>
      </c>
      <c r="I582" s="6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8"/>
        <v>41696.25</v>
      </c>
      <c r="O582" s="10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4"/>
        <v>theater</v>
      </c>
      <c r="T582" t="str">
        <f t="shared" si="55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6"/>
        <v>64.016666666666666</v>
      </c>
      <c r="G583" t="s">
        <v>14</v>
      </c>
      <c r="H583">
        <v>71</v>
      </c>
      <c r="I583" s="6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8"/>
        <v>40662.208333333336</v>
      </c>
      <c r="O583" s="10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4"/>
        <v>technology</v>
      </c>
      <c r="T583" t="str">
        <f t="shared" si="55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6"/>
        <v>52.080459770114942</v>
      </c>
      <c r="G584" t="s">
        <v>14</v>
      </c>
      <c r="H584">
        <v>42</v>
      </c>
      <c r="I584" s="6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8"/>
        <v>42165.208333333328</v>
      </c>
      <c r="O584" s="10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4"/>
        <v>games</v>
      </c>
      <c r="T584" t="str">
        <f t="shared" si="55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6"/>
        <v>322.40211640211641</v>
      </c>
      <c r="G585" t="s">
        <v>20</v>
      </c>
      <c r="H585">
        <v>909</v>
      </c>
      <c r="I585" s="6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8"/>
        <v>40959.25</v>
      </c>
      <c r="O585" s="10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4"/>
        <v>film &amp; video</v>
      </c>
      <c r="T585" t="str">
        <f t="shared" si="55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6"/>
        <v>119.50810185185186</v>
      </c>
      <c r="G586" t="s">
        <v>20</v>
      </c>
      <c r="H586">
        <v>1613</v>
      </c>
      <c r="I586" s="6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8"/>
        <v>41024.208333333336</v>
      </c>
      <c r="O586" s="10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4"/>
        <v>technology</v>
      </c>
      <c r="T586" t="str">
        <f t="shared" si="55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6"/>
        <v>146.79775280898878</v>
      </c>
      <c r="G587" t="s">
        <v>20</v>
      </c>
      <c r="H587">
        <v>136</v>
      </c>
      <c r="I587" s="6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8"/>
        <v>40255.208333333336</v>
      </c>
      <c r="O587" s="10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4"/>
        <v>publishing</v>
      </c>
      <c r="T587" t="str">
        <f t="shared" si="55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6"/>
        <v>950.57142857142856</v>
      </c>
      <c r="G588" t="s">
        <v>20</v>
      </c>
      <c r="H588">
        <v>130</v>
      </c>
      <c r="I588" s="6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8"/>
        <v>40499.25</v>
      </c>
      <c r="O588" s="10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4"/>
        <v>music</v>
      </c>
      <c r="T588" t="str">
        <f t="shared" si="55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6"/>
        <v>72.893617021276597</v>
      </c>
      <c r="G589" t="s">
        <v>14</v>
      </c>
      <c r="H589">
        <v>156</v>
      </c>
      <c r="I589" s="6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8"/>
        <v>43484.25</v>
      </c>
      <c r="O589" s="10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4"/>
        <v>food</v>
      </c>
      <c r="T589" t="str">
        <f t="shared" si="55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6"/>
        <v>79.008248730964468</v>
      </c>
      <c r="G590" t="s">
        <v>14</v>
      </c>
      <c r="H590">
        <v>1368</v>
      </c>
      <c r="I590" s="6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8"/>
        <v>40262.208333333336</v>
      </c>
      <c r="O590" s="10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4"/>
        <v>theater</v>
      </c>
      <c r="T590" t="str">
        <f t="shared" si="55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6"/>
        <v>64.721518987341781</v>
      </c>
      <c r="G591" t="s">
        <v>14</v>
      </c>
      <c r="H591">
        <v>102</v>
      </c>
      <c r="I591" s="6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8"/>
        <v>42190.208333333328</v>
      </c>
      <c r="O591" s="10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4"/>
        <v>film &amp; video</v>
      </c>
      <c r="T591" t="str">
        <f t="shared" si="55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6"/>
        <v>82.028169014084511</v>
      </c>
      <c r="G592" t="s">
        <v>14</v>
      </c>
      <c r="H592">
        <v>86</v>
      </c>
      <c r="I592" s="6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8"/>
        <v>41994.25</v>
      </c>
      <c r="O592" s="10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4"/>
        <v>publishing</v>
      </c>
      <c r="T592" t="str">
        <f t="shared" si="55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6"/>
        <v>1037.6666666666667</v>
      </c>
      <c r="G593" t="s">
        <v>20</v>
      </c>
      <c r="H593">
        <v>102</v>
      </c>
      <c r="I593" s="6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8"/>
        <v>40373.208333333336</v>
      </c>
      <c r="O593" s="10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4"/>
        <v>games</v>
      </c>
      <c r="T593" t="str">
        <f t="shared" si="55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6"/>
        <v>12.910076530612244</v>
      </c>
      <c r="G594" t="s">
        <v>14</v>
      </c>
      <c r="H594">
        <v>253</v>
      </c>
      <c r="I594" s="6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8"/>
        <v>41789.208333333336</v>
      </c>
      <c r="O594" s="10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4"/>
        <v>theater</v>
      </c>
      <c r="T594" t="str">
        <f t="shared" si="55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6"/>
        <v>154.84210526315789</v>
      </c>
      <c r="G595" t="s">
        <v>20</v>
      </c>
      <c r="H595">
        <v>4006</v>
      </c>
      <c r="I595" s="6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8"/>
        <v>41724.208333333336</v>
      </c>
      <c r="O595" s="10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4"/>
        <v>film &amp; video</v>
      </c>
      <c r="T595" t="str">
        <f t="shared" si="55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6"/>
        <v>7.0991735537190088</v>
      </c>
      <c r="G596" t="s">
        <v>14</v>
      </c>
      <c r="H596">
        <v>157</v>
      </c>
      <c r="I596" s="6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8"/>
        <v>42548.208333333328</v>
      </c>
      <c r="O596" s="10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4"/>
        <v>theater</v>
      </c>
      <c r="T596" t="str">
        <f t="shared" si="55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6"/>
        <v>208.52773826458036</v>
      </c>
      <c r="G597" t="s">
        <v>20</v>
      </c>
      <c r="H597">
        <v>1629</v>
      </c>
      <c r="I597" s="6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8"/>
        <v>40253.208333333336</v>
      </c>
      <c r="O597" s="10">
        <f t="shared" si="59"/>
        <v>40274.208333333336</v>
      </c>
      <c r="P597" t="b">
        <v>0</v>
      </c>
      <c r="Q597" t="b">
        <v>1</v>
      </c>
      <c r="R597" t="s">
        <v>33</v>
      </c>
      <c r="S597" t="str">
        <f>LEFT(R597,SEARCH("/",R597,1)-1)</f>
        <v>theater</v>
      </c>
      <c r="T597" t="str">
        <f>RIGHT(R597,LEN(R597)-SEARCH("/",R597,1))</f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6"/>
        <v>99.683544303797461</v>
      </c>
      <c r="G598" t="s">
        <v>14</v>
      </c>
      <c r="H598">
        <v>183</v>
      </c>
      <c r="I598" s="6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8"/>
        <v>42434.25</v>
      </c>
      <c r="O598" s="10">
        <f t="shared" si="59"/>
        <v>42441.25</v>
      </c>
      <c r="P598" t="b">
        <v>0</v>
      </c>
      <c r="Q598" t="b">
        <v>1</v>
      </c>
      <c r="R598" t="s">
        <v>53</v>
      </c>
      <c r="S598" t="str">
        <f t="shared" ref="S598:S661" si="60">LEFT(R598,SEARCH("/",R598,1)-1)</f>
        <v>film &amp; video</v>
      </c>
      <c r="T598" t="str">
        <f t="shared" ref="T598:T661" si="61">RIGHT(R598,LEN(R598)-SEARCH("/",R598,1))</f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6"/>
        <v>201.59756097560978</v>
      </c>
      <c r="G599" t="s">
        <v>20</v>
      </c>
      <c r="H599">
        <v>2188</v>
      </c>
      <c r="I599" s="6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8"/>
        <v>43786.25</v>
      </c>
      <c r="O599" s="10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60"/>
        <v>theater</v>
      </c>
      <c r="T599" t="str">
        <f t="shared" si="61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6"/>
        <v>162.09032258064516</v>
      </c>
      <c r="G600" t="s">
        <v>20</v>
      </c>
      <c r="H600">
        <v>2409</v>
      </c>
      <c r="I600" s="6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8"/>
        <v>40344.208333333336</v>
      </c>
      <c r="O600" s="10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60"/>
        <v>music</v>
      </c>
      <c r="T600" t="str">
        <f t="shared" si="61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6"/>
        <v>3.6436208125445471</v>
      </c>
      <c r="G601" t="s">
        <v>14</v>
      </c>
      <c r="H601">
        <v>82</v>
      </c>
      <c r="I601" s="6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8"/>
        <v>42047.25</v>
      </c>
      <c r="O601" s="10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60"/>
        <v>film &amp; video</v>
      </c>
      <c r="T601" t="str">
        <f t="shared" si="61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6"/>
        <v>5</v>
      </c>
      <c r="G602" t="s">
        <v>14</v>
      </c>
      <c r="H602">
        <v>1</v>
      </c>
      <c r="I602" s="6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8"/>
        <v>41485.208333333336</v>
      </c>
      <c r="O602" s="10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60"/>
        <v>food</v>
      </c>
      <c r="T602" t="str">
        <f t="shared" si="61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6"/>
        <v>206.63492063492063</v>
      </c>
      <c r="G603" t="s">
        <v>20</v>
      </c>
      <c r="H603">
        <v>194</v>
      </c>
      <c r="I603" s="6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8"/>
        <v>41789.208333333336</v>
      </c>
      <c r="O603" s="10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60"/>
        <v>technology</v>
      </c>
      <c r="T603" t="str">
        <f t="shared" si="61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6"/>
        <v>128.23628691983123</v>
      </c>
      <c r="G604" t="s">
        <v>20</v>
      </c>
      <c r="H604">
        <v>1140</v>
      </c>
      <c r="I604" s="6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8"/>
        <v>42160.208333333328</v>
      </c>
      <c r="O604" s="10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60"/>
        <v>theater</v>
      </c>
      <c r="T604" t="str">
        <f t="shared" si="61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6"/>
        <v>119.66037735849055</v>
      </c>
      <c r="G605" t="s">
        <v>20</v>
      </c>
      <c r="H605">
        <v>102</v>
      </c>
      <c r="I605" s="6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8"/>
        <v>43573.208333333328</v>
      </c>
      <c r="O605" s="10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60"/>
        <v>theater</v>
      </c>
      <c r="T605" t="str">
        <f t="shared" si="61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6"/>
        <v>170.73055242390078</v>
      </c>
      <c r="G606" t="s">
        <v>20</v>
      </c>
      <c r="H606">
        <v>2857</v>
      </c>
      <c r="I606" s="6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8"/>
        <v>40565.25</v>
      </c>
      <c r="O606" s="10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60"/>
        <v>theater</v>
      </c>
      <c r="T606" t="str">
        <f t="shared" si="61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6"/>
        <v>187.21212121212122</v>
      </c>
      <c r="G607" t="s">
        <v>20</v>
      </c>
      <c r="H607">
        <v>107</v>
      </c>
      <c r="I607" s="6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8"/>
        <v>42280.208333333328</v>
      </c>
      <c r="O607" s="10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60"/>
        <v>publishing</v>
      </c>
      <c r="T607" t="str">
        <f t="shared" si="61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6"/>
        <v>188.38235294117646</v>
      </c>
      <c r="G608" t="s">
        <v>20</v>
      </c>
      <c r="H608">
        <v>160</v>
      </c>
      <c r="I608" s="6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8"/>
        <v>42436.25</v>
      </c>
      <c r="O608" s="10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60"/>
        <v>music</v>
      </c>
      <c r="T608" t="str">
        <f t="shared" si="61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6"/>
        <v>131.29869186046511</v>
      </c>
      <c r="G609" t="s">
        <v>20</v>
      </c>
      <c r="H609">
        <v>2230</v>
      </c>
      <c r="I609" s="6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8"/>
        <v>41721.208333333336</v>
      </c>
      <c r="O609" s="10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60"/>
        <v>food</v>
      </c>
      <c r="T609" t="str">
        <f t="shared" si="61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6"/>
        <v>283.97435897435901</v>
      </c>
      <c r="G610" t="s">
        <v>20</v>
      </c>
      <c r="H610">
        <v>316</v>
      </c>
      <c r="I610" s="6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8"/>
        <v>43530.25</v>
      </c>
      <c r="O610" s="10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60"/>
        <v>music</v>
      </c>
      <c r="T610" t="str">
        <f t="shared" si="61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6"/>
        <v>120.41999999999999</v>
      </c>
      <c r="G611" t="s">
        <v>20</v>
      </c>
      <c r="H611">
        <v>117</v>
      </c>
      <c r="I611" s="6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8"/>
        <v>43481.25</v>
      </c>
      <c r="O611" s="10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60"/>
        <v>film &amp; video</v>
      </c>
      <c r="T611" t="str">
        <f t="shared" si="61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6"/>
        <v>419.0560747663551</v>
      </c>
      <c r="G612" t="s">
        <v>20</v>
      </c>
      <c r="H612">
        <v>6406</v>
      </c>
      <c r="I612" s="6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8"/>
        <v>41259.25</v>
      </c>
      <c r="O612" s="10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60"/>
        <v>theater</v>
      </c>
      <c r="T612" t="str">
        <f t="shared" si="61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6"/>
        <v>13.853658536585368</v>
      </c>
      <c r="G613" t="s">
        <v>74</v>
      </c>
      <c r="H613">
        <v>15</v>
      </c>
      <c r="I613" s="6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8"/>
        <v>41480.208333333336</v>
      </c>
      <c r="O613" s="10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60"/>
        <v>theater</v>
      </c>
      <c r="T613" t="str">
        <f t="shared" si="61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6"/>
        <v>139.43548387096774</v>
      </c>
      <c r="G614" t="s">
        <v>20</v>
      </c>
      <c r="H614">
        <v>192</v>
      </c>
      <c r="I614" s="6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8"/>
        <v>40474.208333333336</v>
      </c>
      <c r="O614" s="10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60"/>
        <v>music</v>
      </c>
      <c r="T614" t="str">
        <f t="shared" si="61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6"/>
        <v>174</v>
      </c>
      <c r="G615" t="s">
        <v>20</v>
      </c>
      <c r="H615">
        <v>26</v>
      </c>
      <c r="I615" s="6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8"/>
        <v>42973.208333333328</v>
      </c>
      <c r="O615" s="10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60"/>
        <v>theater</v>
      </c>
      <c r="T615" t="str">
        <f t="shared" si="61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6"/>
        <v>155.49056603773585</v>
      </c>
      <c r="G616" t="s">
        <v>20</v>
      </c>
      <c r="H616">
        <v>723</v>
      </c>
      <c r="I616" s="6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8"/>
        <v>42746.25</v>
      </c>
      <c r="O616" s="10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60"/>
        <v>theater</v>
      </c>
      <c r="T616" t="str">
        <f t="shared" si="61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6"/>
        <v>170.44705882352943</v>
      </c>
      <c r="G617" t="s">
        <v>20</v>
      </c>
      <c r="H617">
        <v>170</v>
      </c>
      <c r="I617" s="6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8"/>
        <v>42489.208333333328</v>
      </c>
      <c r="O617" s="10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60"/>
        <v>theater</v>
      </c>
      <c r="T617" t="str">
        <f t="shared" si="61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6"/>
        <v>189.515625</v>
      </c>
      <c r="G618" t="s">
        <v>20</v>
      </c>
      <c r="H618">
        <v>238</v>
      </c>
      <c r="I618" s="6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8"/>
        <v>41537.208333333336</v>
      </c>
      <c r="O618" s="10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60"/>
        <v>music</v>
      </c>
      <c r="T618" t="str">
        <f t="shared" si="61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6"/>
        <v>249.71428571428572</v>
      </c>
      <c r="G619" t="s">
        <v>20</v>
      </c>
      <c r="H619">
        <v>55</v>
      </c>
      <c r="I619" s="6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8"/>
        <v>41794.208333333336</v>
      </c>
      <c r="O619" s="10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60"/>
        <v>theater</v>
      </c>
      <c r="T619" t="str">
        <f t="shared" si="61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6"/>
        <v>48.860523665659613</v>
      </c>
      <c r="G620" t="s">
        <v>14</v>
      </c>
      <c r="H620">
        <v>1198</v>
      </c>
      <c r="I620" s="6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8"/>
        <v>41396.208333333336</v>
      </c>
      <c r="O620" s="10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60"/>
        <v>publishing</v>
      </c>
      <c r="T620" t="str">
        <f t="shared" si="61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6"/>
        <v>28.461970393057683</v>
      </c>
      <c r="G621" t="s">
        <v>14</v>
      </c>
      <c r="H621">
        <v>648</v>
      </c>
      <c r="I621" s="6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8"/>
        <v>40669.208333333336</v>
      </c>
      <c r="O621" s="10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60"/>
        <v>theater</v>
      </c>
      <c r="T621" t="str">
        <f t="shared" si="61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6"/>
        <v>268.02325581395348</v>
      </c>
      <c r="G622" t="s">
        <v>20</v>
      </c>
      <c r="H622">
        <v>128</v>
      </c>
      <c r="I622" s="6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8"/>
        <v>42559.208333333328</v>
      </c>
      <c r="O622" s="10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60"/>
        <v>photography</v>
      </c>
      <c r="T622" t="str">
        <f t="shared" si="61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6"/>
        <v>619.80078125</v>
      </c>
      <c r="G623" t="s">
        <v>20</v>
      </c>
      <c r="H623">
        <v>2144</v>
      </c>
      <c r="I623" s="6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8"/>
        <v>42626.208333333328</v>
      </c>
      <c r="O623" s="10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60"/>
        <v>theater</v>
      </c>
      <c r="T623" t="str">
        <f t="shared" si="61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6"/>
        <v>3.1301587301587301</v>
      </c>
      <c r="G624" t="s">
        <v>14</v>
      </c>
      <c r="H624">
        <v>64</v>
      </c>
      <c r="I624" s="6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8"/>
        <v>43205.208333333328</v>
      </c>
      <c r="O624" s="10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60"/>
        <v>music</v>
      </c>
      <c r="T624" t="str">
        <f t="shared" si="61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6"/>
        <v>159.92152704135739</v>
      </c>
      <c r="G625" t="s">
        <v>20</v>
      </c>
      <c r="H625">
        <v>2693</v>
      </c>
      <c r="I625" s="6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8"/>
        <v>42201.208333333328</v>
      </c>
      <c r="O625" s="10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60"/>
        <v>theater</v>
      </c>
      <c r="T625" t="str">
        <f t="shared" si="61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6"/>
        <v>279.39215686274508</v>
      </c>
      <c r="G626" t="s">
        <v>20</v>
      </c>
      <c r="H626">
        <v>432</v>
      </c>
      <c r="I626" s="6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8"/>
        <v>42029.25</v>
      </c>
      <c r="O626" s="10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60"/>
        <v>photography</v>
      </c>
      <c r="T626" t="str">
        <f t="shared" si="61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6"/>
        <v>77.373333333333335</v>
      </c>
      <c r="G627" t="s">
        <v>14</v>
      </c>
      <c r="H627">
        <v>62</v>
      </c>
      <c r="I627" s="6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8"/>
        <v>43857.25</v>
      </c>
      <c r="O627" s="10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60"/>
        <v>theater</v>
      </c>
      <c r="T627" t="str">
        <f t="shared" si="61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6"/>
        <v>206.32812500000003</v>
      </c>
      <c r="G628" t="s">
        <v>20</v>
      </c>
      <c r="H628">
        <v>189</v>
      </c>
      <c r="I628" s="6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8"/>
        <v>40449.208333333336</v>
      </c>
      <c r="O628" s="10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60"/>
        <v>theater</v>
      </c>
      <c r="T628" t="str">
        <f t="shared" si="61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6"/>
        <v>694.25</v>
      </c>
      <c r="G629" t="s">
        <v>20</v>
      </c>
      <c r="H629">
        <v>154</v>
      </c>
      <c r="I629" s="6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8"/>
        <v>40345.208333333336</v>
      </c>
      <c r="O629" s="10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60"/>
        <v>food</v>
      </c>
      <c r="T629" t="str">
        <f t="shared" si="61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6"/>
        <v>151.78947368421052</v>
      </c>
      <c r="G630" t="s">
        <v>20</v>
      </c>
      <c r="H630">
        <v>96</v>
      </c>
      <c r="I630" s="6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8"/>
        <v>40455.208333333336</v>
      </c>
      <c r="O630" s="10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60"/>
        <v>music</v>
      </c>
      <c r="T630" t="str">
        <f t="shared" si="61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6"/>
        <v>64.58207217694995</v>
      </c>
      <c r="G631" t="s">
        <v>14</v>
      </c>
      <c r="H631">
        <v>750</v>
      </c>
      <c r="I631" s="6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8"/>
        <v>42557.208333333328</v>
      </c>
      <c r="O631" s="10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60"/>
        <v>theater</v>
      </c>
      <c r="T631" t="str">
        <f t="shared" si="61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6"/>
        <v>62.873684210526314</v>
      </c>
      <c r="G632" t="s">
        <v>74</v>
      </c>
      <c r="H632">
        <v>87</v>
      </c>
      <c r="I632" s="6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8"/>
        <v>43586.208333333328</v>
      </c>
      <c r="O632" s="10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60"/>
        <v>theater</v>
      </c>
      <c r="T632" t="str">
        <f t="shared" si="61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6"/>
        <v>310.39864864864865</v>
      </c>
      <c r="G633" t="s">
        <v>20</v>
      </c>
      <c r="H633">
        <v>3063</v>
      </c>
      <c r="I633" s="6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8"/>
        <v>43550.208333333328</v>
      </c>
      <c r="O633" s="10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60"/>
        <v>theater</v>
      </c>
      <c r="T633" t="str">
        <f t="shared" si="61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6"/>
        <v>42.859916782246884</v>
      </c>
      <c r="G634" t="s">
        <v>47</v>
      </c>
      <c r="H634">
        <v>278</v>
      </c>
      <c r="I634" s="6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8"/>
        <v>41945.208333333336</v>
      </c>
      <c r="O634" s="10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60"/>
        <v>theater</v>
      </c>
      <c r="T634" t="str">
        <f t="shared" si="61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6"/>
        <v>83.119402985074629</v>
      </c>
      <c r="G635" t="s">
        <v>14</v>
      </c>
      <c r="H635">
        <v>105</v>
      </c>
      <c r="I635" s="6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8"/>
        <v>42315.25</v>
      </c>
      <c r="O635" s="10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60"/>
        <v>film &amp; video</v>
      </c>
      <c r="T635" t="str">
        <f t="shared" si="61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6"/>
        <v>78.531302876480552</v>
      </c>
      <c r="G636" t="s">
        <v>74</v>
      </c>
      <c r="H636">
        <v>1658</v>
      </c>
      <c r="I636" s="6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8"/>
        <v>42819.208333333328</v>
      </c>
      <c r="O636" s="10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60"/>
        <v>film &amp; video</v>
      </c>
      <c r="T636" t="str">
        <f t="shared" si="61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6"/>
        <v>114.09352517985612</v>
      </c>
      <c r="G637" t="s">
        <v>20</v>
      </c>
      <c r="H637">
        <v>2266</v>
      </c>
      <c r="I637" s="6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8"/>
        <v>41314.25</v>
      </c>
      <c r="O637" s="10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60"/>
        <v>film &amp; video</v>
      </c>
      <c r="T637" t="str">
        <f t="shared" si="61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6"/>
        <v>64.537683358624179</v>
      </c>
      <c r="G638" t="s">
        <v>14</v>
      </c>
      <c r="H638">
        <v>2604</v>
      </c>
      <c r="I638" s="6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8"/>
        <v>40926.25</v>
      </c>
      <c r="O638" s="10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60"/>
        <v>film &amp; video</v>
      </c>
      <c r="T638" t="str">
        <f t="shared" si="61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6"/>
        <v>79.411764705882348</v>
      </c>
      <c r="G639" t="s">
        <v>14</v>
      </c>
      <c r="H639">
        <v>65</v>
      </c>
      <c r="I639" s="6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8"/>
        <v>42688.25</v>
      </c>
      <c r="O639" s="10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60"/>
        <v>theater</v>
      </c>
      <c r="T639" t="str">
        <f t="shared" si="61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6"/>
        <v>11.419117647058824</v>
      </c>
      <c r="G640" t="s">
        <v>14</v>
      </c>
      <c r="H640">
        <v>94</v>
      </c>
      <c r="I640" s="6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8"/>
        <v>40386.208333333336</v>
      </c>
      <c r="O640" s="10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60"/>
        <v>theater</v>
      </c>
      <c r="T640" t="str">
        <f t="shared" si="61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6"/>
        <v>56.186046511627907</v>
      </c>
      <c r="G641" t="s">
        <v>47</v>
      </c>
      <c r="H641">
        <v>45</v>
      </c>
      <c r="I641" s="6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8"/>
        <v>43309.208333333328</v>
      </c>
      <c r="O641" s="10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60"/>
        <v>film &amp; video</v>
      </c>
      <c r="T641" t="str">
        <f t="shared" si="61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6"/>
        <v>16.501669449081803</v>
      </c>
      <c r="G642" t="s">
        <v>14</v>
      </c>
      <c r="H642">
        <v>257</v>
      </c>
      <c r="I642" s="6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8"/>
        <v>42387.25</v>
      </c>
      <c r="O642" s="10">
        <f t="shared" si="59"/>
        <v>42390.25</v>
      </c>
      <c r="P642" t="b">
        <v>0</v>
      </c>
      <c r="Q642" t="b">
        <v>0</v>
      </c>
      <c r="R642" t="s">
        <v>33</v>
      </c>
      <c r="S642" t="str">
        <f t="shared" si="60"/>
        <v>theater</v>
      </c>
      <c r="T642" t="str">
        <f t="shared" si="61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2">($E643/$D643)*100</f>
        <v>119.96808510638297</v>
      </c>
      <c r="G643" t="s">
        <v>20</v>
      </c>
      <c r="H643">
        <v>194</v>
      </c>
      <c r="I643" s="6">
        <f t="shared" ref="I643:I706" si="63">IFERROR($E643/$H643,0)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4">((($L643/60)/60)/24)+DATE(1970,1,1)</f>
        <v>42786.25</v>
      </c>
      <c r="O643" s="10">
        <f t="shared" ref="O643:O706" si="65">((($M643/60)/60)/24)+DATE(1970,1,1)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0"/>
        <v>theater</v>
      </c>
      <c r="T643" t="str">
        <f t="shared" si="61"/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2"/>
        <v>145.45652173913044</v>
      </c>
      <c r="G644" t="s">
        <v>20</v>
      </c>
      <c r="H644">
        <v>129</v>
      </c>
      <c r="I644" s="6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4"/>
        <v>43451.25</v>
      </c>
      <c r="O644" s="10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0"/>
        <v>technology</v>
      </c>
      <c r="T644" t="str">
        <f t="shared" si="61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2"/>
        <v>221.38255033557047</v>
      </c>
      <c r="G645" t="s">
        <v>20</v>
      </c>
      <c r="H645">
        <v>375</v>
      </c>
      <c r="I645" s="6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4"/>
        <v>42795.25</v>
      </c>
      <c r="O645" s="10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0"/>
        <v>theater</v>
      </c>
      <c r="T645" t="str">
        <f t="shared" si="61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2"/>
        <v>48.396694214876035</v>
      </c>
      <c r="G646" t="s">
        <v>14</v>
      </c>
      <c r="H646">
        <v>2928</v>
      </c>
      <c r="I646" s="6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4"/>
        <v>43452.25</v>
      </c>
      <c r="O646" s="10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0"/>
        <v>theater</v>
      </c>
      <c r="T646" t="str">
        <f t="shared" si="61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2"/>
        <v>92.911504424778755</v>
      </c>
      <c r="G647" t="s">
        <v>14</v>
      </c>
      <c r="H647">
        <v>4697</v>
      </c>
      <c r="I647" s="6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4"/>
        <v>43369.208333333328</v>
      </c>
      <c r="O647" s="10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0"/>
        <v>music</v>
      </c>
      <c r="T647" t="str">
        <f t="shared" si="61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2"/>
        <v>88.599797365754824</v>
      </c>
      <c r="G648" t="s">
        <v>14</v>
      </c>
      <c r="H648">
        <v>2915</v>
      </c>
      <c r="I648" s="6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4"/>
        <v>41346.208333333336</v>
      </c>
      <c r="O648" s="10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0"/>
        <v>games</v>
      </c>
      <c r="T648" t="str">
        <f t="shared" si="61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2"/>
        <v>41.4</v>
      </c>
      <c r="G649" t="s">
        <v>14</v>
      </c>
      <c r="H649">
        <v>18</v>
      </c>
      <c r="I649" s="6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4"/>
        <v>43199.208333333328</v>
      </c>
      <c r="O649" s="10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0"/>
        <v>publishing</v>
      </c>
      <c r="T649" t="str">
        <f t="shared" si="61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2"/>
        <v>63.056795131845846</v>
      </c>
      <c r="G650" t="s">
        <v>74</v>
      </c>
      <c r="H650">
        <v>723</v>
      </c>
      <c r="I650" s="6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4"/>
        <v>42922.208333333328</v>
      </c>
      <c r="O650" s="10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0"/>
        <v>food</v>
      </c>
      <c r="T650" t="str">
        <f t="shared" si="61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2"/>
        <v>48.482333607230892</v>
      </c>
      <c r="G651" t="s">
        <v>14</v>
      </c>
      <c r="H651">
        <v>602</v>
      </c>
      <c r="I651" s="6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4"/>
        <v>40471.208333333336</v>
      </c>
      <c r="O651" s="10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0"/>
        <v>theater</v>
      </c>
      <c r="T651" t="str">
        <f t="shared" si="61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2"/>
        <v>2</v>
      </c>
      <c r="G652" t="s">
        <v>14</v>
      </c>
      <c r="H652">
        <v>1</v>
      </c>
      <c r="I652" s="6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4"/>
        <v>41828.208333333336</v>
      </c>
      <c r="O652" s="10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0"/>
        <v>music</v>
      </c>
      <c r="T652" t="str">
        <f t="shared" si="61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2"/>
        <v>88.47941026944585</v>
      </c>
      <c r="G653" t="s">
        <v>14</v>
      </c>
      <c r="H653">
        <v>3868</v>
      </c>
      <c r="I653" s="6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4"/>
        <v>41692.25</v>
      </c>
      <c r="O653" s="10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0"/>
        <v>film &amp; video</v>
      </c>
      <c r="T653" t="str">
        <f t="shared" si="61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2"/>
        <v>126.84</v>
      </c>
      <c r="G654" t="s">
        <v>20</v>
      </c>
      <c r="H654">
        <v>409</v>
      </c>
      <c r="I654" s="6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4"/>
        <v>42587.208333333328</v>
      </c>
      <c r="O654" s="10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0"/>
        <v>technology</v>
      </c>
      <c r="T654" t="str">
        <f t="shared" si="61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2"/>
        <v>2338.833333333333</v>
      </c>
      <c r="G655" t="s">
        <v>20</v>
      </c>
      <c r="H655">
        <v>234</v>
      </c>
      <c r="I655" s="6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4"/>
        <v>42468.208333333328</v>
      </c>
      <c r="O655" s="10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0"/>
        <v>technology</v>
      </c>
      <c r="T655" t="str">
        <f t="shared" si="61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2"/>
        <v>508.38857142857148</v>
      </c>
      <c r="G656" t="s">
        <v>20</v>
      </c>
      <c r="H656">
        <v>3016</v>
      </c>
      <c r="I656" s="6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4"/>
        <v>42240.208333333328</v>
      </c>
      <c r="O656" s="10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0"/>
        <v>music</v>
      </c>
      <c r="T656" t="str">
        <f t="shared" si="61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2"/>
        <v>191.47826086956522</v>
      </c>
      <c r="G657" t="s">
        <v>20</v>
      </c>
      <c r="H657">
        <v>264</v>
      </c>
      <c r="I657" s="6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4"/>
        <v>42796.25</v>
      </c>
      <c r="O657" s="10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0"/>
        <v>photography</v>
      </c>
      <c r="T657" t="str">
        <f t="shared" si="61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2"/>
        <v>42.127533783783782</v>
      </c>
      <c r="G658" t="s">
        <v>14</v>
      </c>
      <c r="H658">
        <v>504</v>
      </c>
      <c r="I658" s="6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4"/>
        <v>43097.25</v>
      </c>
      <c r="O658" s="10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0"/>
        <v>food</v>
      </c>
      <c r="T658" t="str">
        <f t="shared" si="61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2"/>
        <v>8.24</v>
      </c>
      <c r="G659" t="s">
        <v>14</v>
      </c>
      <c r="H659">
        <v>14</v>
      </c>
      <c r="I659" s="6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4"/>
        <v>43096.25</v>
      </c>
      <c r="O659" s="10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0"/>
        <v>film &amp; video</v>
      </c>
      <c r="T659" t="str">
        <f t="shared" si="61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2"/>
        <v>60.064638783269963</v>
      </c>
      <c r="G660" t="s">
        <v>74</v>
      </c>
      <c r="H660">
        <v>390</v>
      </c>
      <c r="I660" s="6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4"/>
        <v>42246.208333333328</v>
      </c>
      <c r="O660" s="10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0"/>
        <v>music</v>
      </c>
      <c r="T660" t="str">
        <f t="shared" si="61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2"/>
        <v>47.232808616404313</v>
      </c>
      <c r="G661" t="s">
        <v>14</v>
      </c>
      <c r="H661">
        <v>750</v>
      </c>
      <c r="I661" s="6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4"/>
        <v>40570.25</v>
      </c>
      <c r="O661" s="10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0"/>
        <v>film &amp; video</v>
      </c>
      <c r="T661" t="str">
        <f t="shared" si="61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2"/>
        <v>81.736263736263737</v>
      </c>
      <c r="G662" t="s">
        <v>14</v>
      </c>
      <c r="H662">
        <v>77</v>
      </c>
      <c r="I662" s="6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4"/>
        <v>42237.208333333328</v>
      </c>
      <c r="O662" s="10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ref="S662:S725" si="66">LEFT(R662,SEARCH("/",R662,1)-1)</f>
        <v>theater</v>
      </c>
      <c r="T662" t="str">
        <f t="shared" ref="T662:T725" si="67">RIGHT(R662,LEN(R662)-SEARCH("/",R662,1))</f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2"/>
        <v>54.187265917603</v>
      </c>
      <c r="G663" t="s">
        <v>14</v>
      </c>
      <c r="H663">
        <v>752</v>
      </c>
      <c r="I663" s="6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4"/>
        <v>40996.208333333336</v>
      </c>
      <c r="O663" s="10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6"/>
        <v>music</v>
      </c>
      <c r="T663" t="str">
        <f t="shared" si="67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2"/>
        <v>97.868131868131869</v>
      </c>
      <c r="G664" t="s">
        <v>14</v>
      </c>
      <c r="H664">
        <v>131</v>
      </c>
      <c r="I664" s="6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4"/>
        <v>43443.25</v>
      </c>
      <c r="O664" s="10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6"/>
        <v>theater</v>
      </c>
      <c r="T664" t="str">
        <f t="shared" si="67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2"/>
        <v>77.239999999999995</v>
      </c>
      <c r="G665" t="s">
        <v>14</v>
      </c>
      <c r="H665">
        <v>87</v>
      </c>
      <c r="I665" s="6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4"/>
        <v>40458.208333333336</v>
      </c>
      <c r="O665" s="10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6"/>
        <v>theater</v>
      </c>
      <c r="T665" t="str">
        <f t="shared" si="67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2"/>
        <v>33.464735516372798</v>
      </c>
      <c r="G666" t="s">
        <v>14</v>
      </c>
      <c r="H666">
        <v>1063</v>
      </c>
      <c r="I666" s="6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4"/>
        <v>40959.25</v>
      </c>
      <c r="O666" s="10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6"/>
        <v>music</v>
      </c>
      <c r="T666" t="str">
        <f t="shared" si="67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2"/>
        <v>239.58823529411765</v>
      </c>
      <c r="G667" t="s">
        <v>20</v>
      </c>
      <c r="H667">
        <v>272</v>
      </c>
      <c r="I667" s="6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4"/>
        <v>40733.208333333336</v>
      </c>
      <c r="O667" s="10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6"/>
        <v>film &amp; video</v>
      </c>
      <c r="T667" t="str">
        <f t="shared" si="67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2"/>
        <v>64.032258064516128</v>
      </c>
      <c r="G668" t="s">
        <v>74</v>
      </c>
      <c r="H668">
        <v>25</v>
      </c>
      <c r="I668" s="6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4"/>
        <v>41516.208333333336</v>
      </c>
      <c r="O668" s="10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6"/>
        <v>theater</v>
      </c>
      <c r="T668" t="str">
        <f t="shared" si="67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2"/>
        <v>176.15942028985506</v>
      </c>
      <c r="G669" t="s">
        <v>20</v>
      </c>
      <c r="H669">
        <v>419</v>
      </c>
      <c r="I669" s="6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4"/>
        <v>41892.208333333336</v>
      </c>
      <c r="O669" s="10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6"/>
        <v>journalism</v>
      </c>
      <c r="T669" t="str">
        <f t="shared" si="67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2"/>
        <v>20.33818181818182</v>
      </c>
      <c r="G670" t="s">
        <v>14</v>
      </c>
      <c r="H670">
        <v>76</v>
      </c>
      <c r="I670" s="6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4"/>
        <v>41122.208333333336</v>
      </c>
      <c r="O670" s="10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6"/>
        <v>theater</v>
      </c>
      <c r="T670" t="str">
        <f t="shared" si="67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2"/>
        <v>358.64754098360658</v>
      </c>
      <c r="G671" t="s">
        <v>20</v>
      </c>
      <c r="H671">
        <v>1621</v>
      </c>
      <c r="I671" s="6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4"/>
        <v>42912.208333333328</v>
      </c>
      <c r="O671" s="10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6"/>
        <v>theater</v>
      </c>
      <c r="T671" t="str">
        <f t="shared" si="67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2"/>
        <v>468.85802469135803</v>
      </c>
      <c r="G672" t="s">
        <v>20</v>
      </c>
      <c r="H672">
        <v>1101</v>
      </c>
      <c r="I672" s="6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4"/>
        <v>42425.25</v>
      </c>
      <c r="O672" s="10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6"/>
        <v>music</v>
      </c>
      <c r="T672" t="str">
        <f t="shared" si="67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2"/>
        <v>122.05635245901641</v>
      </c>
      <c r="G673" t="s">
        <v>20</v>
      </c>
      <c r="H673">
        <v>1073</v>
      </c>
      <c r="I673" s="6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4"/>
        <v>40390.208333333336</v>
      </c>
      <c r="O673" s="10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6"/>
        <v>theater</v>
      </c>
      <c r="T673" t="str">
        <f t="shared" si="67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2"/>
        <v>55.931783729156137</v>
      </c>
      <c r="G674" t="s">
        <v>14</v>
      </c>
      <c r="H674">
        <v>4428</v>
      </c>
      <c r="I674" s="6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4"/>
        <v>43180.208333333328</v>
      </c>
      <c r="O674" s="10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6"/>
        <v>theater</v>
      </c>
      <c r="T674" t="str">
        <f t="shared" si="67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2"/>
        <v>43.660714285714285</v>
      </c>
      <c r="G675" t="s">
        <v>14</v>
      </c>
      <c r="H675">
        <v>58</v>
      </c>
      <c r="I675" s="6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4"/>
        <v>42475.208333333328</v>
      </c>
      <c r="O675" s="10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6"/>
        <v>music</v>
      </c>
      <c r="T675" t="str">
        <f t="shared" si="67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2"/>
        <v>33.53837141183363</v>
      </c>
      <c r="G676" t="s">
        <v>74</v>
      </c>
      <c r="H676">
        <v>1218</v>
      </c>
      <c r="I676" s="6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4"/>
        <v>40774.208333333336</v>
      </c>
      <c r="O676" s="10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6"/>
        <v>photography</v>
      </c>
      <c r="T676" t="str">
        <f t="shared" si="67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2"/>
        <v>122.97938144329896</v>
      </c>
      <c r="G677" t="s">
        <v>20</v>
      </c>
      <c r="H677">
        <v>331</v>
      </c>
      <c r="I677" s="6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4"/>
        <v>43719.208333333328</v>
      </c>
      <c r="O677" s="10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6"/>
        <v>journalism</v>
      </c>
      <c r="T677" t="str">
        <f t="shared" si="67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2"/>
        <v>189.74959871589084</v>
      </c>
      <c r="G678" t="s">
        <v>20</v>
      </c>
      <c r="H678">
        <v>1170</v>
      </c>
      <c r="I678" s="6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4"/>
        <v>41178.208333333336</v>
      </c>
      <c r="O678" s="10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6"/>
        <v>photography</v>
      </c>
      <c r="T678" t="str">
        <f t="shared" si="67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2"/>
        <v>83.622641509433961</v>
      </c>
      <c r="G679" t="s">
        <v>14</v>
      </c>
      <c r="H679">
        <v>111</v>
      </c>
      <c r="I679" s="6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4"/>
        <v>42561.208333333328</v>
      </c>
      <c r="O679" s="10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6"/>
        <v>publishing</v>
      </c>
      <c r="T679" t="str">
        <f t="shared" si="67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2"/>
        <v>17.968844221105527</v>
      </c>
      <c r="G680" t="s">
        <v>74</v>
      </c>
      <c r="H680">
        <v>215</v>
      </c>
      <c r="I680" s="6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4"/>
        <v>43484.25</v>
      </c>
      <c r="O680" s="10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6"/>
        <v>film &amp; video</v>
      </c>
      <c r="T680" t="str">
        <f t="shared" si="67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2"/>
        <v>1036.5</v>
      </c>
      <c r="G681" t="s">
        <v>20</v>
      </c>
      <c r="H681">
        <v>363</v>
      </c>
      <c r="I681" s="6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4"/>
        <v>43756.208333333328</v>
      </c>
      <c r="O681" s="10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6"/>
        <v>food</v>
      </c>
      <c r="T681" t="str">
        <f t="shared" si="67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2"/>
        <v>97.405219780219781</v>
      </c>
      <c r="G682" t="s">
        <v>14</v>
      </c>
      <c r="H682">
        <v>2955</v>
      </c>
      <c r="I682" s="6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4"/>
        <v>43813.25</v>
      </c>
      <c r="O682" s="10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6"/>
        <v>games</v>
      </c>
      <c r="T682" t="str">
        <f t="shared" si="67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2"/>
        <v>86.386203150461711</v>
      </c>
      <c r="G683" t="s">
        <v>14</v>
      </c>
      <c r="H683">
        <v>1657</v>
      </c>
      <c r="I683" s="6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4"/>
        <v>40898.25</v>
      </c>
      <c r="O683" s="10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6"/>
        <v>theater</v>
      </c>
      <c r="T683" t="str">
        <f t="shared" si="67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2"/>
        <v>150.16666666666666</v>
      </c>
      <c r="G684" t="s">
        <v>20</v>
      </c>
      <c r="H684">
        <v>103</v>
      </c>
      <c r="I684" s="6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4"/>
        <v>41619.25</v>
      </c>
      <c r="O684" s="10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6"/>
        <v>theater</v>
      </c>
      <c r="T684" t="str">
        <f t="shared" si="67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2"/>
        <v>358.43478260869563</v>
      </c>
      <c r="G685" t="s">
        <v>20</v>
      </c>
      <c r="H685">
        <v>147</v>
      </c>
      <c r="I685" s="6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4"/>
        <v>43359.208333333328</v>
      </c>
      <c r="O685" s="10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6"/>
        <v>theater</v>
      </c>
      <c r="T685" t="str">
        <f t="shared" si="67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2"/>
        <v>542.85714285714289</v>
      </c>
      <c r="G686" t="s">
        <v>20</v>
      </c>
      <c r="H686">
        <v>110</v>
      </c>
      <c r="I686" s="6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4"/>
        <v>40358.208333333336</v>
      </c>
      <c r="O686" s="10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6"/>
        <v>publishing</v>
      </c>
      <c r="T686" t="str">
        <f t="shared" si="67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2"/>
        <v>67.500714285714281</v>
      </c>
      <c r="G687" t="s">
        <v>14</v>
      </c>
      <c r="H687">
        <v>926</v>
      </c>
      <c r="I687" s="6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4"/>
        <v>42239.208333333328</v>
      </c>
      <c r="O687" s="10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6"/>
        <v>theater</v>
      </c>
      <c r="T687" t="str">
        <f t="shared" si="67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2"/>
        <v>191.74666666666667</v>
      </c>
      <c r="G688" t="s">
        <v>20</v>
      </c>
      <c r="H688">
        <v>134</v>
      </c>
      <c r="I688" s="6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4"/>
        <v>43186.208333333328</v>
      </c>
      <c r="O688" s="10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6"/>
        <v>technology</v>
      </c>
      <c r="T688" t="str">
        <f t="shared" si="67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2"/>
        <v>932</v>
      </c>
      <c r="G689" t="s">
        <v>20</v>
      </c>
      <c r="H689">
        <v>269</v>
      </c>
      <c r="I689" s="6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4"/>
        <v>42806.25</v>
      </c>
      <c r="O689" s="10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6"/>
        <v>theater</v>
      </c>
      <c r="T689" t="str">
        <f t="shared" si="67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2"/>
        <v>429.27586206896552</v>
      </c>
      <c r="G690" t="s">
        <v>20</v>
      </c>
      <c r="H690">
        <v>175</v>
      </c>
      <c r="I690" s="6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4"/>
        <v>43475.25</v>
      </c>
      <c r="O690" s="10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6"/>
        <v>film &amp; video</v>
      </c>
      <c r="T690" t="str">
        <f t="shared" si="67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2"/>
        <v>100.65753424657535</v>
      </c>
      <c r="G691" t="s">
        <v>20</v>
      </c>
      <c r="H691">
        <v>69</v>
      </c>
      <c r="I691" s="6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4"/>
        <v>41576.208333333336</v>
      </c>
      <c r="O691" s="10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6"/>
        <v>technology</v>
      </c>
      <c r="T691" t="str">
        <f t="shared" si="67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2"/>
        <v>226.61111111111109</v>
      </c>
      <c r="G692" t="s">
        <v>20</v>
      </c>
      <c r="H692">
        <v>190</v>
      </c>
      <c r="I692" s="6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4"/>
        <v>40874.25</v>
      </c>
      <c r="O692" s="10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6"/>
        <v>film &amp; video</v>
      </c>
      <c r="T692" t="str">
        <f t="shared" si="67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2"/>
        <v>142.38</v>
      </c>
      <c r="G693" t="s">
        <v>20</v>
      </c>
      <c r="H693">
        <v>237</v>
      </c>
      <c r="I693" s="6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4"/>
        <v>41185.208333333336</v>
      </c>
      <c r="O693" s="10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6"/>
        <v>film &amp; video</v>
      </c>
      <c r="T693" t="str">
        <f t="shared" si="67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2"/>
        <v>90.633333333333326</v>
      </c>
      <c r="G694" t="s">
        <v>14</v>
      </c>
      <c r="H694">
        <v>77</v>
      </c>
      <c r="I694" s="6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4"/>
        <v>43655.208333333328</v>
      </c>
      <c r="O694" s="10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6"/>
        <v>music</v>
      </c>
      <c r="T694" t="str">
        <f t="shared" si="67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2"/>
        <v>63.966740576496676</v>
      </c>
      <c r="G695" t="s">
        <v>14</v>
      </c>
      <c r="H695">
        <v>1748</v>
      </c>
      <c r="I695" s="6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4"/>
        <v>43025.208333333328</v>
      </c>
      <c r="O695" s="10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6"/>
        <v>theater</v>
      </c>
      <c r="T695" t="str">
        <f t="shared" si="67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2"/>
        <v>84.131868131868131</v>
      </c>
      <c r="G696" t="s">
        <v>14</v>
      </c>
      <c r="H696">
        <v>79</v>
      </c>
      <c r="I696" s="6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4"/>
        <v>43066.25</v>
      </c>
      <c r="O696" s="10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6"/>
        <v>theater</v>
      </c>
      <c r="T696" t="str">
        <f t="shared" si="67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2"/>
        <v>133.93478260869566</v>
      </c>
      <c r="G697" t="s">
        <v>20</v>
      </c>
      <c r="H697">
        <v>196</v>
      </c>
      <c r="I697" s="6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4"/>
        <v>42322.25</v>
      </c>
      <c r="O697" s="10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6"/>
        <v>music</v>
      </c>
      <c r="T697" t="str">
        <f t="shared" si="67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2"/>
        <v>59.042047531992694</v>
      </c>
      <c r="G698" t="s">
        <v>14</v>
      </c>
      <c r="H698">
        <v>889</v>
      </c>
      <c r="I698" s="6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4"/>
        <v>42114.208333333328</v>
      </c>
      <c r="O698" s="10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6"/>
        <v>theater</v>
      </c>
      <c r="T698" t="str">
        <f t="shared" si="67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2"/>
        <v>152.80062063615205</v>
      </c>
      <c r="G699" t="s">
        <v>20</v>
      </c>
      <c r="H699">
        <v>7295</v>
      </c>
      <c r="I699" s="6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4"/>
        <v>43190.208333333328</v>
      </c>
      <c r="O699" s="10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6"/>
        <v>music</v>
      </c>
      <c r="T699" t="str">
        <f t="shared" si="67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2"/>
        <v>446.69121140142522</v>
      </c>
      <c r="G700" t="s">
        <v>20</v>
      </c>
      <c r="H700">
        <v>2893</v>
      </c>
      <c r="I700" s="6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4"/>
        <v>40871.25</v>
      </c>
      <c r="O700" s="10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6"/>
        <v>technology</v>
      </c>
      <c r="T700" t="str">
        <f t="shared" si="67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2"/>
        <v>84.391891891891888</v>
      </c>
      <c r="G701" t="s">
        <v>14</v>
      </c>
      <c r="H701">
        <v>56</v>
      </c>
      <c r="I701" s="6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4"/>
        <v>43641.208333333328</v>
      </c>
      <c r="O701" s="10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6"/>
        <v>film &amp; video</v>
      </c>
      <c r="T701" t="str">
        <f t="shared" si="67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2"/>
        <v>3</v>
      </c>
      <c r="G702" t="s">
        <v>14</v>
      </c>
      <c r="H702">
        <v>1</v>
      </c>
      <c r="I702" s="6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4"/>
        <v>40203.25</v>
      </c>
      <c r="O702" s="10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6"/>
        <v>technology</v>
      </c>
      <c r="T702" t="str">
        <f t="shared" si="67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2"/>
        <v>175.02692307692308</v>
      </c>
      <c r="G703" t="s">
        <v>20</v>
      </c>
      <c r="H703">
        <v>820</v>
      </c>
      <c r="I703" s="6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4"/>
        <v>40629.208333333336</v>
      </c>
      <c r="O703" s="10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6"/>
        <v>theater</v>
      </c>
      <c r="T703" t="str">
        <f t="shared" si="67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2"/>
        <v>54.137931034482754</v>
      </c>
      <c r="G704" t="s">
        <v>14</v>
      </c>
      <c r="H704">
        <v>83</v>
      </c>
      <c r="I704" s="6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4"/>
        <v>41477.208333333336</v>
      </c>
      <c r="O704" s="10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6"/>
        <v>technology</v>
      </c>
      <c r="T704" t="str">
        <f t="shared" si="67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2"/>
        <v>311.87381703470032</v>
      </c>
      <c r="G705" t="s">
        <v>20</v>
      </c>
      <c r="H705">
        <v>2038</v>
      </c>
      <c r="I705" s="6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4"/>
        <v>41020.208333333336</v>
      </c>
      <c r="O705" s="10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6"/>
        <v>publishing</v>
      </c>
      <c r="T705" t="str">
        <f t="shared" si="67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2"/>
        <v>122.78160919540231</v>
      </c>
      <c r="G706" t="s">
        <v>20</v>
      </c>
      <c r="H706">
        <v>116</v>
      </c>
      <c r="I706" s="6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4"/>
        <v>42555.208333333328</v>
      </c>
      <c r="O706" s="10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si="66"/>
        <v>film &amp; video</v>
      </c>
      <c r="T706" t="str">
        <f t="shared" si="67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8">($E707/$D707)*100</f>
        <v>99.026517383618156</v>
      </c>
      <c r="G707" t="s">
        <v>14</v>
      </c>
      <c r="H707">
        <v>2025</v>
      </c>
      <c r="I707" s="6">
        <f t="shared" ref="I707:I770" si="69">IFERROR($E707/$H707,0)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70">((($L707/60)/60)/24)+DATE(1970,1,1)</f>
        <v>41619.25</v>
      </c>
      <c r="O707" s="10">
        <f t="shared" ref="O707:O770" si="71">((($M707/60)/60)/24)+DATE(1970,1,1)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6"/>
        <v>publishing</v>
      </c>
      <c r="T707" t="str">
        <f t="shared" si="67"/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8"/>
        <v>127.84686346863469</v>
      </c>
      <c r="G708" t="s">
        <v>20</v>
      </c>
      <c r="H708">
        <v>1345</v>
      </c>
      <c r="I708" s="6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70"/>
        <v>43471.25</v>
      </c>
      <c r="O708" s="10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66"/>
        <v>technology</v>
      </c>
      <c r="T708" t="str">
        <f t="shared" si="67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8"/>
        <v>158.61643835616439</v>
      </c>
      <c r="G709" t="s">
        <v>20</v>
      </c>
      <c r="H709">
        <v>168</v>
      </c>
      <c r="I709" s="6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0"/>
        <v>43442.25</v>
      </c>
      <c r="O709" s="10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6"/>
        <v>film &amp; video</v>
      </c>
      <c r="T709" t="str">
        <f t="shared" si="67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8"/>
        <v>707.05882352941171</v>
      </c>
      <c r="G710" t="s">
        <v>20</v>
      </c>
      <c r="H710">
        <v>137</v>
      </c>
      <c r="I710" s="6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0"/>
        <v>42877.208333333328</v>
      </c>
      <c r="O710" s="10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6"/>
        <v>theater</v>
      </c>
      <c r="T710" t="str">
        <f t="shared" si="67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8"/>
        <v>142.38775510204081</v>
      </c>
      <c r="G711" t="s">
        <v>20</v>
      </c>
      <c r="H711">
        <v>186</v>
      </c>
      <c r="I711" s="6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0"/>
        <v>41018.208333333336</v>
      </c>
      <c r="O711" s="10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6"/>
        <v>theater</v>
      </c>
      <c r="T711" t="str">
        <f t="shared" si="67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8"/>
        <v>147.86046511627907</v>
      </c>
      <c r="G712" t="s">
        <v>20</v>
      </c>
      <c r="H712">
        <v>125</v>
      </c>
      <c r="I712" s="6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0"/>
        <v>43295.208333333328</v>
      </c>
      <c r="O712" s="10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6"/>
        <v>theater</v>
      </c>
      <c r="T712" t="str">
        <f t="shared" si="67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8"/>
        <v>20.322580645161288</v>
      </c>
      <c r="G713" t="s">
        <v>14</v>
      </c>
      <c r="H713">
        <v>14</v>
      </c>
      <c r="I713" s="6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0"/>
        <v>42393.25</v>
      </c>
      <c r="O713" s="10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6"/>
        <v>theater</v>
      </c>
      <c r="T713" t="str">
        <f t="shared" si="67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8"/>
        <v>1840.625</v>
      </c>
      <c r="G714" t="s">
        <v>20</v>
      </c>
      <c r="H714">
        <v>202</v>
      </c>
      <c r="I714" s="6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0"/>
        <v>42559.208333333328</v>
      </c>
      <c r="O714" s="10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6"/>
        <v>theater</v>
      </c>
      <c r="T714" t="str">
        <f t="shared" si="67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8"/>
        <v>161.94202898550725</v>
      </c>
      <c r="G715" t="s">
        <v>20</v>
      </c>
      <c r="H715">
        <v>103</v>
      </c>
      <c r="I715" s="6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0"/>
        <v>42604.208333333328</v>
      </c>
      <c r="O715" s="10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6"/>
        <v>publishing</v>
      </c>
      <c r="T715" t="str">
        <f t="shared" si="67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8"/>
        <v>472.82077922077923</v>
      </c>
      <c r="G716" t="s">
        <v>20</v>
      </c>
      <c r="H716">
        <v>1785</v>
      </c>
      <c r="I716" s="6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0"/>
        <v>41870.208333333336</v>
      </c>
      <c r="O716" s="10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6"/>
        <v>music</v>
      </c>
      <c r="T716" t="str">
        <f t="shared" si="67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8"/>
        <v>24.466101694915253</v>
      </c>
      <c r="G717" t="s">
        <v>14</v>
      </c>
      <c r="H717">
        <v>656</v>
      </c>
      <c r="I717" s="6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0"/>
        <v>40397.208333333336</v>
      </c>
      <c r="O717" s="10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6"/>
        <v>games</v>
      </c>
      <c r="T717" t="str">
        <f t="shared" si="67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8"/>
        <v>517.65</v>
      </c>
      <c r="G718" t="s">
        <v>20</v>
      </c>
      <c r="H718">
        <v>157</v>
      </c>
      <c r="I718" s="6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0"/>
        <v>41465.208333333336</v>
      </c>
      <c r="O718" s="10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6"/>
        <v>theater</v>
      </c>
      <c r="T718" t="str">
        <f t="shared" si="67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8"/>
        <v>247.64285714285714</v>
      </c>
      <c r="G719" t="s">
        <v>20</v>
      </c>
      <c r="H719">
        <v>555</v>
      </c>
      <c r="I719" s="6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0"/>
        <v>40777.208333333336</v>
      </c>
      <c r="O719" s="10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6"/>
        <v>film &amp; video</v>
      </c>
      <c r="T719" t="str">
        <f t="shared" si="67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8"/>
        <v>100.20481927710843</v>
      </c>
      <c r="G720" t="s">
        <v>20</v>
      </c>
      <c r="H720">
        <v>297</v>
      </c>
      <c r="I720" s="6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0"/>
        <v>41442.208333333336</v>
      </c>
      <c r="O720" s="10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6"/>
        <v>technology</v>
      </c>
      <c r="T720" t="str">
        <f t="shared" si="67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8"/>
        <v>153</v>
      </c>
      <c r="G721" t="s">
        <v>20</v>
      </c>
      <c r="H721">
        <v>123</v>
      </c>
      <c r="I721" s="6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0"/>
        <v>41058.208333333336</v>
      </c>
      <c r="O721" s="10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6"/>
        <v>publishing</v>
      </c>
      <c r="T721" t="str">
        <f t="shared" si="67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8"/>
        <v>37.091954022988503</v>
      </c>
      <c r="G722" t="s">
        <v>74</v>
      </c>
      <c r="H722">
        <v>38</v>
      </c>
      <c r="I722" s="6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0"/>
        <v>43152.25</v>
      </c>
      <c r="O722" s="10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6"/>
        <v>theater</v>
      </c>
      <c r="T722" t="str">
        <f t="shared" si="67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8"/>
        <v>4.392394822006473</v>
      </c>
      <c r="G723" t="s">
        <v>74</v>
      </c>
      <c r="H723">
        <v>60</v>
      </c>
      <c r="I723" s="6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0"/>
        <v>43194.208333333328</v>
      </c>
      <c r="O723" s="10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6"/>
        <v>music</v>
      </c>
      <c r="T723" t="str">
        <f t="shared" si="67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8"/>
        <v>156.50721649484535</v>
      </c>
      <c r="G724" t="s">
        <v>20</v>
      </c>
      <c r="H724">
        <v>3036</v>
      </c>
      <c r="I724" s="6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0"/>
        <v>43045.25</v>
      </c>
      <c r="O724" s="10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6"/>
        <v>film &amp; video</v>
      </c>
      <c r="T724" t="str">
        <f t="shared" si="67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8"/>
        <v>270.40816326530609</v>
      </c>
      <c r="G725" t="s">
        <v>20</v>
      </c>
      <c r="H725">
        <v>144</v>
      </c>
      <c r="I725" s="6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0"/>
        <v>42431.25</v>
      </c>
      <c r="O725" s="10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6"/>
        <v>theater</v>
      </c>
      <c r="T725" t="str">
        <f t="shared" si="67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8"/>
        <v>134.05952380952382</v>
      </c>
      <c r="G726" t="s">
        <v>20</v>
      </c>
      <c r="H726">
        <v>121</v>
      </c>
      <c r="I726" s="6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0"/>
        <v>41934.208333333336</v>
      </c>
      <c r="O726" s="10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ref="S726:S789" si="72">LEFT(R726,SEARCH("/",R726,1)-1)</f>
        <v>theater</v>
      </c>
      <c r="T726" t="str">
        <f t="shared" ref="T726:T789" si="73">RIGHT(R726,LEN(R726)-SEARCH("/",R726,1))</f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8"/>
        <v>50.398033126293996</v>
      </c>
      <c r="G727" t="s">
        <v>14</v>
      </c>
      <c r="H727">
        <v>1596</v>
      </c>
      <c r="I727" s="6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0"/>
        <v>41958.25</v>
      </c>
      <c r="O727" s="10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72"/>
        <v>games</v>
      </c>
      <c r="T727" t="str">
        <f t="shared" si="73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8"/>
        <v>88.815837937384899</v>
      </c>
      <c r="G728" t="s">
        <v>74</v>
      </c>
      <c r="H728">
        <v>524</v>
      </c>
      <c r="I728" s="6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0"/>
        <v>40476.208333333336</v>
      </c>
      <c r="O728" s="10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72"/>
        <v>theater</v>
      </c>
      <c r="T728" t="str">
        <f t="shared" si="73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8"/>
        <v>165</v>
      </c>
      <c r="G729" t="s">
        <v>20</v>
      </c>
      <c r="H729">
        <v>181</v>
      </c>
      <c r="I729" s="6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0"/>
        <v>43485.25</v>
      </c>
      <c r="O729" s="10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72"/>
        <v>technology</v>
      </c>
      <c r="T729" t="str">
        <f t="shared" si="73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8"/>
        <v>17.5</v>
      </c>
      <c r="G730" t="s">
        <v>14</v>
      </c>
      <c r="H730">
        <v>10</v>
      </c>
      <c r="I730" s="6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0"/>
        <v>42515.208333333328</v>
      </c>
      <c r="O730" s="10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72"/>
        <v>theater</v>
      </c>
      <c r="T730" t="str">
        <f t="shared" si="73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8"/>
        <v>185.66071428571428</v>
      </c>
      <c r="G731" t="s">
        <v>20</v>
      </c>
      <c r="H731">
        <v>122</v>
      </c>
      <c r="I731" s="6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0"/>
        <v>41309.25</v>
      </c>
      <c r="O731" s="10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72"/>
        <v>film &amp; video</v>
      </c>
      <c r="T731" t="str">
        <f t="shared" si="73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8"/>
        <v>412.6631944444444</v>
      </c>
      <c r="G732" t="s">
        <v>20</v>
      </c>
      <c r="H732">
        <v>1071</v>
      </c>
      <c r="I732" s="6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0"/>
        <v>42147.208333333328</v>
      </c>
      <c r="O732" s="10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72"/>
        <v>technology</v>
      </c>
      <c r="T732" t="str">
        <f t="shared" si="73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8"/>
        <v>90.25</v>
      </c>
      <c r="G733" t="s">
        <v>74</v>
      </c>
      <c r="H733">
        <v>219</v>
      </c>
      <c r="I733" s="6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0"/>
        <v>42939.208333333328</v>
      </c>
      <c r="O733" s="10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72"/>
        <v>technology</v>
      </c>
      <c r="T733" t="str">
        <f t="shared" si="73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8"/>
        <v>91.984615384615381</v>
      </c>
      <c r="G734" t="s">
        <v>14</v>
      </c>
      <c r="H734">
        <v>1121</v>
      </c>
      <c r="I734" s="6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0"/>
        <v>42816.208333333328</v>
      </c>
      <c r="O734" s="10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72"/>
        <v>music</v>
      </c>
      <c r="T734" t="str">
        <f t="shared" si="73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8"/>
        <v>527.00632911392404</v>
      </c>
      <c r="G735" t="s">
        <v>20</v>
      </c>
      <c r="H735">
        <v>980</v>
      </c>
      <c r="I735" s="6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0"/>
        <v>41844.208333333336</v>
      </c>
      <c r="O735" s="10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72"/>
        <v>music</v>
      </c>
      <c r="T735" t="str">
        <f t="shared" si="73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8"/>
        <v>319.14285714285711</v>
      </c>
      <c r="G736" t="s">
        <v>20</v>
      </c>
      <c r="H736">
        <v>536</v>
      </c>
      <c r="I736" s="6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0"/>
        <v>42763.25</v>
      </c>
      <c r="O736" s="10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72"/>
        <v>theater</v>
      </c>
      <c r="T736" t="str">
        <f t="shared" si="73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8"/>
        <v>354.18867924528303</v>
      </c>
      <c r="G737" t="s">
        <v>20</v>
      </c>
      <c r="H737">
        <v>1991</v>
      </c>
      <c r="I737" s="6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0"/>
        <v>42459.208333333328</v>
      </c>
      <c r="O737" s="10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72"/>
        <v>photography</v>
      </c>
      <c r="T737" t="str">
        <f t="shared" si="73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8"/>
        <v>32.896103896103895</v>
      </c>
      <c r="G738" t="s">
        <v>74</v>
      </c>
      <c r="H738">
        <v>29</v>
      </c>
      <c r="I738" s="6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0"/>
        <v>42055.25</v>
      </c>
      <c r="O738" s="10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72"/>
        <v>publishing</v>
      </c>
      <c r="T738" t="str">
        <f t="shared" si="73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8"/>
        <v>135.8918918918919</v>
      </c>
      <c r="G739" t="s">
        <v>20</v>
      </c>
      <c r="H739">
        <v>180</v>
      </c>
      <c r="I739" s="6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0"/>
        <v>42685.25</v>
      </c>
      <c r="O739" s="10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72"/>
        <v>music</v>
      </c>
      <c r="T739" t="str">
        <f t="shared" si="73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8"/>
        <v>2.0843373493975905</v>
      </c>
      <c r="G740" t="s">
        <v>14</v>
      </c>
      <c r="H740">
        <v>15</v>
      </c>
      <c r="I740" s="6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0"/>
        <v>41959.25</v>
      </c>
      <c r="O740" s="10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72"/>
        <v>theater</v>
      </c>
      <c r="T740" t="str">
        <f t="shared" si="73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8"/>
        <v>61</v>
      </c>
      <c r="G741" t="s">
        <v>14</v>
      </c>
      <c r="H741">
        <v>191</v>
      </c>
      <c r="I741" s="6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0"/>
        <v>41089.208333333336</v>
      </c>
      <c r="O741" s="10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72"/>
        <v>music</v>
      </c>
      <c r="T741" t="str">
        <f t="shared" si="73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8"/>
        <v>30.037735849056602</v>
      </c>
      <c r="G742" t="s">
        <v>14</v>
      </c>
      <c r="H742">
        <v>16</v>
      </c>
      <c r="I742" s="6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0"/>
        <v>42769.25</v>
      </c>
      <c r="O742" s="10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72"/>
        <v>theater</v>
      </c>
      <c r="T742" t="str">
        <f t="shared" si="73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8"/>
        <v>1179.1666666666665</v>
      </c>
      <c r="G743" t="s">
        <v>20</v>
      </c>
      <c r="H743">
        <v>130</v>
      </c>
      <c r="I743" s="6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0"/>
        <v>40321.208333333336</v>
      </c>
      <c r="O743" s="10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72"/>
        <v>theater</v>
      </c>
      <c r="T743" t="str">
        <f t="shared" si="73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8"/>
        <v>1126.0833333333335</v>
      </c>
      <c r="G744" t="s">
        <v>20</v>
      </c>
      <c r="H744">
        <v>122</v>
      </c>
      <c r="I744" s="6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0"/>
        <v>40197.25</v>
      </c>
      <c r="O744" s="10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72"/>
        <v>music</v>
      </c>
      <c r="T744" t="str">
        <f t="shared" si="73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8"/>
        <v>12.923076923076923</v>
      </c>
      <c r="G745" t="s">
        <v>14</v>
      </c>
      <c r="H745">
        <v>17</v>
      </c>
      <c r="I745" s="6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0"/>
        <v>42298.208333333328</v>
      </c>
      <c r="O745" s="10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72"/>
        <v>theater</v>
      </c>
      <c r="T745" t="str">
        <f t="shared" si="73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8"/>
        <v>712</v>
      </c>
      <c r="G746" t="s">
        <v>20</v>
      </c>
      <c r="H746">
        <v>140</v>
      </c>
      <c r="I746" s="6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0"/>
        <v>43322.208333333328</v>
      </c>
      <c r="O746" s="10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72"/>
        <v>theater</v>
      </c>
      <c r="T746" t="str">
        <f t="shared" si="73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8"/>
        <v>30.304347826086957</v>
      </c>
      <c r="G747" t="s">
        <v>14</v>
      </c>
      <c r="H747">
        <v>34</v>
      </c>
      <c r="I747" s="6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0"/>
        <v>40328.208333333336</v>
      </c>
      <c r="O747" s="10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72"/>
        <v>technology</v>
      </c>
      <c r="T747" t="str">
        <f t="shared" si="73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8"/>
        <v>212.50896057347671</v>
      </c>
      <c r="G748" t="s">
        <v>20</v>
      </c>
      <c r="H748">
        <v>3388</v>
      </c>
      <c r="I748" s="6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0"/>
        <v>40825.208333333336</v>
      </c>
      <c r="O748" s="10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72"/>
        <v>technology</v>
      </c>
      <c r="T748" t="str">
        <f t="shared" si="73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8"/>
        <v>228.85714285714286</v>
      </c>
      <c r="G749" t="s">
        <v>20</v>
      </c>
      <c r="H749">
        <v>280</v>
      </c>
      <c r="I749" s="6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0"/>
        <v>40423.208333333336</v>
      </c>
      <c r="O749" s="10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72"/>
        <v>theater</v>
      </c>
      <c r="T749" t="str">
        <f t="shared" si="73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8"/>
        <v>34.959979476654695</v>
      </c>
      <c r="G750" t="s">
        <v>74</v>
      </c>
      <c r="H750">
        <v>614</v>
      </c>
      <c r="I750" s="6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0"/>
        <v>40238.25</v>
      </c>
      <c r="O750" s="10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72"/>
        <v>film &amp; video</v>
      </c>
      <c r="T750" t="str">
        <f t="shared" si="73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8"/>
        <v>157.29069767441862</v>
      </c>
      <c r="G751" t="s">
        <v>20</v>
      </c>
      <c r="H751">
        <v>366</v>
      </c>
      <c r="I751" s="6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0"/>
        <v>41920.208333333336</v>
      </c>
      <c r="O751" s="10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72"/>
        <v>technology</v>
      </c>
      <c r="T751" t="str">
        <f t="shared" si="73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8"/>
        <v>1</v>
      </c>
      <c r="G752" t="s">
        <v>14</v>
      </c>
      <c r="H752">
        <v>1</v>
      </c>
      <c r="I752" s="6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0"/>
        <v>40360.208333333336</v>
      </c>
      <c r="O752" s="10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72"/>
        <v>music</v>
      </c>
      <c r="T752" t="str">
        <f t="shared" si="73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8"/>
        <v>232.30555555555554</v>
      </c>
      <c r="G753" t="s">
        <v>20</v>
      </c>
      <c r="H753">
        <v>270</v>
      </c>
      <c r="I753" s="6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0"/>
        <v>42446.208333333328</v>
      </c>
      <c r="O753" s="10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72"/>
        <v>publishing</v>
      </c>
      <c r="T753" t="str">
        <f t="shared" si="73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8"/>
        <v>92.448275862068968</v>
      </c>
      <c r="G754" t="s">
        <v>74</v>
      </c>
      <c r="H754">
        <v>114</v>
      </c>
      <c r="I754" s="6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0"/>
        <v>40395.208333333336</v>
      </c>
      <c r="O754" s="10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72"/>
        <v>theater</v>
      </c>
      <c r="T754" t="str">
        <f t="shared" si="73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8"/>
        <v>256.70212765957444</v>
      </c>
      <c r="G755" t="s">
        <v>20</v>
      </c>
      <c r="H755">
        <v>137</v>
      </c>
      <c r="I755" s="6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0"/>
        <v>40321.208333333336</v>
      </c>
      <c r="O755" s="10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72"/>
        <v>photography</v>
      </c>
      <c r="T755" t="str">
        <f t="shared" si="73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8"/>
        <v>168.47017045454547</v>
      </c>
      <c r="G756" t="s">
        <v>20</v>
      </c>
      <c r="H756">
        <v>3205</v>
      </c>
      <c r="I756" s="6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0"/>
        <v>41210.208333333336</v>
      </c>
      <c r="O756" s="10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72"/>
        <v>theater</v>
      </c>
      <c r="T756" t="str">
        <f t="shared" si="73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8"/>
        <v>166.57777777777778</v>
      </c>
      <c r="G757" t="s">
        <v>20</v>
      </c>
      <c r="H757">
        <v>288</v>
      </c>
      <c r="I757" s="6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0"/>
        <v>43096.25</v>
      </c>
      <c r="O757" s="10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72"/>
        <v>theater</v>
      </c>
      <c r="T757" t="str">
        <f t="shared" si="73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8"/>
        <v>772.07692307692309</v>
      </c>
      <c r="G758" t="s">
        <v>20</v>
      </c>
      <c r="H758">
        <v>148</v>
      </c>
      <c r="I758" s="6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0"/>
        <v>42024.25</v>
      </c>
      <c r="O758" s="10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72"/>
        <v>theater</v>
      </c>
      <c r="T758" t="str">
        <f t="shared" si="73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8"/>
        <v>406.85714285714283</v>
      </c>
      <c r="G759" t="s">
        <v>20</v>
      </c>
      <c r="H759">
        <v>114</v>
      </c>
      <c r="I759" s="6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0"/>
        <v>40675.208333333336</v>
      </c>
      <c r="O759" s="10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72"/>
        <v>film &amp; video</v>
      </c>
      <c r="T759" t="str">
        <f t="shared" si="73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8"/>
        <v>564.20608108108115</v>
      </c>
      <c r="G760" t="s">
        <v>20</v>
      </c>
      <c r="H760">
        <v>1518</v>
      </c>
      <c r="I760" s="6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0"/>
        <v>41936.208333333336</v>
      </c>
      <c r="O760" s="10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72"/>
        <v>music</v>
      </c>
      <c r="T760" t="str">
        <f t="shared" si="73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8"/>
        <v>68.426865671641792</v>
      </c>
      <c r="G761" t="s">
        <v>14</v>
      </c>
      <c r="H761">
        <v>1274</v>
      </c>
      <c r="I761" s="6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0"/>
        <v>43136.25</v>
      </c>
      <c r="O761" s="10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72"/>
        <v>music</v>
      </c>
      <c r="T761" t="str">
        <f t="shared" si="73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8"/>
        <v>34.351966873706004</v>
      </c>
      <c r="G762" t="s">
        <v>14</v>
      </c>
      <c r="H762">
        <v>210</v>
      </c>
      <c r="I762" s="6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0"/>
        <v>43678.208333333328</v>
      </c>
      <c r="O762" s="10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72"/>
        <v>games</v>
      </c>
      <c r="T762" t="str">
        <f t="shared" si="73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8"/>
        <v>655.4545454545455</v>
      </c>
      <c r="G763" t="s">
        <v>20</v>
      </c>
      <c r="H763">
        <v>166</v>
      </c>
      <c r="I763" s="6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0"/>
        <v>42938.208333333328</v>
      </c>
      <c r="O763" s="10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72"/>
        <v>music</v>
      </c>
      <c r="T763" t="str">
        <f t="shared" si="73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8"/>
        <v>177.25714285714284</v>
      </c>
      <c r="G764" t="s">
        <v>20</v>
      </c>
      <c r="H764">
        <v>100</v>
      </c>
      <c r="I764" s="6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0"/>
        <v>41241.25</v>
      </c>
      <c r="O764" s="10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72"/>
        <v>music</v>
      </c>
      <c r="T764" t="str">
        <f t="shared" si="73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8"/>
        <v>113.17857142857144</v>
      </c>
      <c r="G765" t="s">
        <v>20</v>
      </c>
      <c r="H765">
        <v>235</v>
      </c>
      <c r="I765" s="6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0"/>
        <v>41037.208333333336</v>
      </c>
      <c r="O765" s="10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72"/>
        <v>theater</v>
      </c>
      <c r="T765" t="str">
        <f t="shared" si="73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8"/>
        <v>728.18181818181824</v>
      </c>
      <c r="G766" t="s">
        <v>20</v>
      </c>
      <c r="H766">
        <v>148</v>
      </c>
      <c r="I766" s="6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0"/>
        <v>40676.208333333336</v>
      </c>
      <c r="O766" s="10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72"/>
        <v>music</v>
      </c>
      <c r="T766" t="str">
        <f t="shared" si="73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8"/>
        <v>208.33333333333334</v>
      </c>
      <c r="G767" t="s">
        <v>20</v>
      </c>
      <c r="H767">
        <v>198</v>
      </c>
      <c r="I767" s="6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0"/>
        <v>42840.208333333328</v>
      </c>
      <c r="O767" s="10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72"/>
        <v>music</v>
      </c>
      <c r="T767" t="str">
        <f t="shared" si="73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8"/>
        <v>31.171232876712331</v>
      </c>
      <c r="G768" t="s">
        <v>14</v>
      </c>
      <c r="H768">
        <v>248</v>
      </c>
      <c r="I768" s="6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0"/>
        <v>43362.208333333328</v>
      </c>
      <c r="O768" s="10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72"/>
        <v>film &amp; video</v>
      </c>
      <c r="T768" t="str">
        <f t="shared" si="73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8"/>
        <v>56.967078189300416</v>
      </c>
      <c r="G769" t="s">
        <v>14</v>
      </c>
      <c r="H769">
        <v>513</v>
      </c>
      <c r="I769" s="6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0"/>
        <v>42283.208333333328</v>
      </c>
      <c r="O769" s="10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72"/>
        <v>publishing</v>
      </c>
      <c r="T769" t="str">
        <f t="shared" si="73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8"/>
        <v>231</v>
      </c>
      <c r="G770" t="s">
        <v>20</v>
      </c>
      <c r="H770">
        <v>150</v>
      </c>
      <c r="I770" s="6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0"/>
        <v>41619.25</v>
      </c>
      <c r="O770" s="10">
        <f t="shared" si="71"/>
        <v>41634.25</v>
      </c>
      <c r="P770" t="b">
        <v>0</v>
      </c>
      <c r="Q770" t="b">
        <v>0</v>
      </c>
      <c r="R770" t="s">
        <v>33</v>
      </c>
      <c r="S770" t="str">
        <f t="shared" si="72"/>
        <v>theater</v>
      </c>
      <c r="T770" t="str">
        <f t="shared" si="73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4">($E771/$D771)*100</f>
        <v>86.867834394904463</v>
      </c>
      <c r="G771" t="s">
        <v>14</v>
      </c>
      <c r="H771">
        <v>3410</v>
      </c>
      <c r="I771" s="6">
        <f t="shared" ref="I771:I834" si="75">IFERROR($E771/$H771,0)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6">((($L771/60)/60)/24)+DATE(1970,1,1)</f>
        <v>41501.208333333336</v>
      </c>
      <c r="O771" s="10">
        <f t="shared" ref="O771:O834" si="77">((($M771/60)/60)/24)+DATE(1970,1,1)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2"/>
        <v>games</v>
      </c>
      <c r="T771" t="str">
        <f t="shared" si="73"/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4"/>
        <v>270.74418604651163</v>
      </c>
      <c r="G772" t="s">
        <v>20</v>
      </c>
      <c r="H772">
        <v>216</v>
      </c>
      <c r="I772" s="6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6"/>
        <v>41743.208333333336</v>
      </c>
      <c r="O772" s="10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2"/>
        <v>theater</v>
      </c>
      <c r="T772" t="str">
        <f t="shared" si="73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4"/>
        <v>49.446428571428569</v>
      </c>
      <c r="G773" t="s">
        <v>74</v>
      </c>
      <c r="H773">
        <v>26</v>
      </c>
      <c r="I773" s="6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6"/>
        <v>43491.25</v>
      </c>
      <c r="O773" s="10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2"/>
        <v>theater</v>
      </c>
      <c r="T773" t="str">
        <f t="shared" si="73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4"/>
        <v>113.3596256684492</v>
      </c>
      <c r="G774" t="s">
        <v>20</v>
      </c>
      <c r="H774">
        <v>5139</v>
      </c>
      <c r="I774" s="6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6"/>
        <v>43505.25</v>
      </c>
      <c r="O774" s="10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2"/>
        <v>music</v>
      </c>
      <c r="T774" t="str">
        <f t="shared" si="73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4"/>
        <v>190.55555555555554</v>
      </c>
      <c r="G775" t="s">
        <v>20</v>
      </c>
      <c r="H775">
        <v>2353</v>
      </c>
      <c r="I775" s="6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6"/>
        <v>42838.208333333328</v>
      </c>
      <c r="O775" s="10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2"/>
        <v>theater</v>
      </c>
      <c r="T775" t="str">
        <f t="shared" si="73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4"/>
        <v>135.5</v>
      </c>
      <c r="G776" t="s">
        <v>20</v>
      </c>
      <c r="H776">
        <v>78</v>
      </c>
      <c r="I776" s="6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6"/>
        <v>42513.208333333328</v>
      </c>
      <c r="O776" s="10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2"/>
        <v>technology</v>
      </c>
      <c r="T776" t="str">
        <f t="shared" si="73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4"/>
        <v>10.297872340425531</v>
      </c>
      <c r="G777" t="s">
        <v>14</v>
      </c>
      <c r="H777">
        <v>10</v>
      </c>
      <c r="I777" s="6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6"/>
        <v>41949.25</v>
      </c>
      <c r="O777" s="10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2"/>
        <v>music</v>
      </c>
      <c r="T777" t="str">
        <f t="shared" si="73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4"/>
        <v>65.544223826714799</v>
      </c>
      <c r="G778" t="s">
        <v>14</v>
      </c>
      <c r="H778">
        <v>2201</v>
      </c>
      <c r="I778" s="6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6"/>
        <v>43650.208333333328</v>
      </c>
      <c r="O778" s="10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2"/>
        <v>theater</v>
      </c>
      <c r="T778" t="str">
        <f t="shared" si="73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4"/>
        <v>49.026652452025587</v>
      </c>
      <c r="G779" t="s">
        <v>14</v>
      </c>
      <c r="H779">
        <v>676</v>
      </c>
      <c r="I779" s="6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6"/>
        <v>40809.208333333336</v>
      </c>
      <c r="O779" s="10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2"/>
        <v>theater</v>
      </c>
      <c r="T779" t="str">
        <f t="shared" si="73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4"/>
        <v>787.92307692307691</v>
      </c>
      <c r="G780" t="s">
        <v>20</v>
      </c>
      <c r="H780">
        <v>174</v>
      </c>
      <c r="I780" s="6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6"/>
        <v>40768.208333333336</v>
      </c>
      <c r="O780" s="10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2"/>
        <v>film &amp; video</v>
      </c>
      <c r="T780" t="str">
        <f t="shared" si="73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4"/>
        <v>80.306347746090154</v>
      </c>
      <c r="G781" t="s">
        <v>14</v>
      </c>
      <c r="H781">
        <v>831</v>
      </c>
      <c r="I781" s="6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6"/>
        <v>42230.208333333328</v>
      </c>
      <c r="O781" s="10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2"/>
        <v>theater</v>
      </c>
      <c r="T781" t="str">
        <f t="shared" si="73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4"/>
        <v>106.29411764705883</v>
      </c>
      <c r="G782" t="s">
        <v>20</v>
      </c>
      <c r="H782">
        <v>164</v>
      </c>
      <c r="I782" s="6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6"/>
        <v>42573.208333333328</v>
      </c>
      <c r="O782" s="10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2"/>
        <v>film &amp; video</v>
      </c>
      <c r="T782" t="str">
        <f t="shared" si="73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4"/>
        <v>50.735632183908038</v>
      </c>
      <c r="G783" t="s">
        <v>74</v>
      </c>
      <c r="H783">
        <v>56</v>
      </c>
      <c r="I783" s="6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6"/>
        <v>40482.208333333336</v>
      </c>
      <c r="O783" s="10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2"/>
        <v>theater</v>
      </c>
      <c r="T783" t="str">
        <f t="shared" si="73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4"/>
        <v>215.31372549019611</v>
      </c>
      <c r="G784" t="s">
        <v>20</v>
      </c>
      <c r="H784">
        <v>161</v>
      </c>
      <c r="I784" s="6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6"/>
        <v>40603.25</v>
      </c>
      <c r="O784" s="10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2"/>
        <v>film &amp; video</v>
      </c>
      <c r="T784" t="str">
        <f t="shared" si="73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4"/>
        <v>141.22972972972974</v>
      </c>
      <c r="G785" t="s">
        <v>20</v>
      </c>
      <c r="H785">
        <v>138</v>
      </c>
      <c r="I785" s="6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6"/>
        <v>41625.25</v>
      </c>
      <c r="O785" s="10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2"/>
        <v>music</v>
      </c>
      <c r="T785" t="str">
        <f t="shared" si="73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4"/>
        <v>115.33745781777279</v>
      </c>
      <c r="G786" t="s">
        <v>20</v>
      </c>
      <c r="H786">
        <v>3308</v>
      </c>
      <c r="I786" s="6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6"/>
        <v>42435.25</v>
      </c>
      <c r="O786" s="10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2"/>
        <v>technology</v>
      </c>
      <c r="T786" t="str">
        <f t="shared" si="73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4"/>
        <v>193.11940298507463</v>
      </c>
      <c r="G787" t="s">
        <v>20</v>
      </c>
      <c r="H787">
        <v>127</v>
      </c>
      <c r="I787" s="6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6"/>
        <v>43582.208333333328</v>
      </c>
      <c r="O787" s="10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2"/>
        <v>film &amp; video</v>
      </c>
      <c r="T787" t="str">
        <f t="shared" si="73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4"/>
        <v>729.73333333333335</v>
      </c>
      <c r="G788" t="s">
        <v>20</v>
      </c>
      <c r="H788">
        <v>207</v>
      </c>
      <c r="I788" s="6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6"/>
        <v>43186.208333333328</v>
      </c>
      <c r="O788" s="10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2"/>
        <v>music</v>
      </c>
      <c r="T788" t="str">
        <f t="shared" si="73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4"/>
        <v>99.66339869281046</v>
      </c>
      <c r="G789" t="s">
        <v>14</v>
      </c>
      <c r="H789">
        <v>859</v>
      </c>
      <c r="I789" s="6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6"/>
        <v>40684.208333333336</v>
      </c>
      <c r="O789" s="10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2"/>
        <v>music</v>
      </c>
      <c r="T789" t="str">
        <f t="shared" si="73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4"/>
        <v>88.166666666666671</v>
      </c>
      <c r="G790" t="s">
        <v>47</v>
      </c>
      <c r="H790">
        <v>31</v>
      </c>
      <c r="I790" s="6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6"/>
        <v>41202.208333333336</v>
      </c>
      <c r="O790" s="10">
        <f t="shared" si="77"/>
        <v>41223.25</v>
      </c>
      <c r="P790" t="b">
        <v>0</v>
      </c>
      <c r="Q790" t="b">
        <v>0</v>
      </c>
      <c r="R790" t="s">
        <v>71</v>
      </c>
      <c r="S790" t="str">
        <f t="shared" ref="S790:S794" si="78">LEFT(R790,SEARCH("/",R790,1)-1)</f>
        <v>film &amp; video</v>
      </c>
      <c r="T790" t="str">
        <f t="shared" ref="T790:T794" si="79">RIGHT(R790,LEN(R790)-SEARCH("/",R790,1))</f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4"/>
        <v>37.233333333333334</v>
      </c>
      <c r="G791" t="s">
        <v>14</v>
      </c>
      <c r="H791">
        <v>45</v>
      </c>
      <c r="I791" s="6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6"/>
        <v>41786.208333333336</v>
      </c>
      <c r="O791" s="10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8"/>
        <v>theater</v>
      </c>
      <c r="T791" t="str">
        <f t="shared" si="79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4"/>
        <v>30.540075309306079</v>
      </c>
      <c r="G792" t="s">
        <v>74</v>
      </c>
      <c r="H792">
        <v>1113</v>
      </c>
      <c r="I792" s="6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6"/>
        <v>40223.25</v>
      </c>
      <c r="O792" s="10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8"/>
        <v>theater</v>
      </c>
      <c r="T792" t="str">
        <f t="shared" si="79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4"/>
        <v>25.714285714285712</v>
      </c>
      <c r="G793" t="s">
        <v>14</v>
      </c>
      <c r="H793">
        <v>6</v>
      </c>
      <c r="I793" s="6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6"/>
        <v>42715.25</v>
      </c>
      <c r="O793" s="10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8"/>
        <v>food</v>
      </c>
      <c r="T793" t="str">
        <f t="shared" si="79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4"/>
        <v>34</v>
      </c>
      <c r="G794" t="s">
        <v>14</v>
      </c>
      <c r="H794">
        <v>7</v>
      </c>
      <c r="I794" s="6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6"/>
        <v>41451.208333333336</v>
      </c>
      <c r="O794" s="10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8"/>
        <v>theater</v>
      </c>
      <c r="T794" t="str">
        <f t="shared" si="79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4"/>
        <v>1185.909090909091</v>
      </c>
      <c r="G795" t="s">
        <v>20</v>
      </c>
      <c r="H795">
        <v>181</v>
      </c>
      <c r="I795" s="6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6"/>
        <v>41450.208333333336</v>
      </c>
      <c r="O795" s="10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ref="S795:S858" si="80">LEFT(R795,SEARCH("/",R795,1)-1)</f>
        <v>publishing</v>
      </c>
      <c r="T795" t="str">
        <f t="shared" ref="T795:T858" si="81">RIGHT(R795,LEN(R795)-SEARCH("/",R795,1))</f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4"/>
        <v>125.39393939393939</v>
      </c>
      <c r="G796" t="s">
        <v>20</v>
      </c>
      <c r="H796">
        <v>110</v>
      </c>
      <c r="I796" s="6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6"/>
        <v>43091.25</v>
      </c>
      <c r="O796" s="10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80"/>
        <v>music</v>
      </c>
      <c r="T796" t="str">
        <f t="shared" si="81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4"/>
        <v>14.394366197183098</v>
      </c>
      <c r="G797" t="s">
        <v>14</v>
      </c>
      <c r="H797">
        <v>31</v>
      </c>
      <c r="I797" s="6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6"/>
        <v>42675.208333333328</v>
      </c>
      <c r="O797" s="10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80"/>
        <v>film &amp; video</v>
      </c>
      <c r="T797" t="str">
        <f t="shared" si="81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4"/>
        <v>54.807692307692314</v>
      </c>
      <c r="G798" t="s">
        <v>14</v>
      </c>
      <c r="H798">
        <v>78</v>
      </c>
      <c r="I798" s="6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6"/>
        <v>41859.208333333336</v>
      </c>
      <c r="O798" s="10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80"/>
        <v>games</v>
      </c>
      <c r="T798" t="str">
        <f t="shared" si="81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4"/>
        <v>109.63157894736841</v>
      </c>
      <c r="G799" t="s">
        <v>20</v>
      </c>
      <c r="H799">
        <v>185</v>
      </c>
      <c r="I799" s="6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6"/>
        <v>43464.25</v>
      </c>
      <c r="O799" s="10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80"/>
        <v>technology</v>
      </c>
      <c r="T799" t="str">
        <f t="shared" si="81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4"/>
        <v>188.47058823529412</v>
      </c>
      <c r="G800" t="s">
        <v>20</v>
      </c>
      <c r="H800">
        <v>121</v>
      </c>
      <c r="I800" s="6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6"/>
        <v>41060.208333333336</v>
      </c>
      <c r="O800" s="10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80"/>
        <v>theater</v>
      </c>
      <c r="T800" t="str">
        <f t="shared" si="81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4"/>
        <v>87.008284023668637</v>
      </c>
      <c r="G801" t="s">
        <v>14</v>
      </c>
      <c r="H801">
        <v>1225</v>
      </c>
      <c r="I801" s="6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6"/>
        <v>42399.25</v>
      </c>
      <c r="O801" s="10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80"/>
        <v>theater</v>
      </c>
      <c r="T801" t="str">
        <f t="shared" si="81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4"/>
        <v>1</v>
      </c>
      <c r="G802" t="s">
        <v>14</v>
      </c>
      <c r="H802">
        <v>1</v>
      </c>
      <c r="I802" s="6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6"/>
        <v>42167.208333333328</v>
      </c>
      <c r="O802" s="10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80"/>
        <v>music</v>
      </c>
      <c r="T802" t="str">
        <f t="shared" si="81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4"/>
        <v>202.9130434782609</v>
      </c>
      <c r="G803" t="s">
        <v>20</v>
      </c>
      <c r="H803">
        <v>106</v>
      </c>
      <c r="I803" s="6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6"/>
        <v>43830.25</v>
      </c>
      <c r="O803" s="10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80"/>
        <v>photography</v>
      </c>
      <c r="T803" t="str">
        <f t="shared" si="81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4"/>
        <v>197.03225806451613</v>
      </c>
      <c r="G804" t="s">
        <v>20</v>
      </c>
      <c r="H804">
        <v>142</v>
      </c>
      <c r="I804" s="6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6"/>
        <v>43650.208333333328</v>
      </c>
      <c r="O804" s="10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80"/>
        <v>photography</v>
      </c>
      <c r="T804" t="str">
        <f t="shared" si="81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4"/>
        <v>107</v>
      </c>
      <c r="G805" t="s">
        <v>20</v>
      </c>
      <c r="H805">
        <v>233</v>
      </c>
      <c r="I805" s="6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6"/>
        <v>43492.25</v>
      </c>
      <c r="O805" s="10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80"/>
        <v>theater</v>
      </c>
      <c r="T805" t="str">
        <f t="shared" si="81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4"/>
        <v>268.73076923076923</v>
      </c>
      <c r="G806" t="s">
        <v>20</v>
      </c>
      <c r="H806">
        <v>218</v>
      </c>
      <c r="I806" s="6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6"/>
        <v>43102.25</v>
      </c>
      <c r="O806" s="10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80"/>
        <v>music</v>
      </c>
      <c r="T806" t="str">
        <f t="shared" si="81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4"/>
        <v>50.845360824742272</v>
      </c>
      <c r="G807" t="s">
        <v>14</v>
      </c>
      <c r="H807">
        <v>67</v>
      </c>
      <c r="I807" s="6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6"/>
        <v>41958.25</v>
      </c>
      <c r="O807" s="10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80"/>
        <v>film &amp; video</v>
      </c>
      <c r="T807" t="str">
        <f t="shared" si="81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4"/>
        <v>1180.2857142857142</v>
      </c>
      <c r="G808" t="s">
        <v>20</v>
      </c>
      <c r="H808">
        <v>76</v>
      </c>
      <c r="I808" s="6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6"/>
        <v>40973.25</v>
      </c>
      <c r="O808" s="10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80"/>
        <v>film &amp; video</v>
      </c>
      <c r="T808" t="str">
        <f t="shared" si="81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4"/>
        <v>264</v>
      </c>
      <c r="G809" t="s">
        <v>20</v>
      </c>
      <c r="H809">
        <v>43</v>
      </c>
      <c r="I809" s="6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6"/>
        <v>43753.208333333328</v>
      </c>
      <c r="O809" s="10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80"/>
        <v>theater</v>
      </c>
      <c r="T809" t="str">
        <f t="shared" si="81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4"/>
        <v>30.44230769230769</v>
      </c>
      <c r="G810" t="s">
        <v>14</v>
      </c>
      <c r="H810">
        <v>19</v>
      </c>
      <c r="I810" s="6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6"/>
        <v>42507.208333333328</v>
      </c>
      <c r="O810" s="10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80"/>
        <v>food</v>
      </c>
      <c r="T810" t="str">
        <f t="shared" si="81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4"/>
        <v>62.880681818181813</v>
      </c>
      <c r="G811" t="s">
        <v>14</v>
      </c>
      <c r="H811">
        <v>2108</v>
      </c>
      <c r="I811" s="6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6"/>
        <v>41135.208333333336</v>
      </c>
      <c r="O811" s="10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80"/>
        <v>film &amp; video</v>
      </c>
      <c r="T811" t="str">
        <f t="shared" si="81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4"/>
        <v>193.125</v>
      </c>
      <c r="G812" t="s">
        <v>20</v>
      </c>
      <c r="H812">
        <v>221</v>
      </c>
      <c r="I812" s="6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6"/>
        <v>43067.25</v>
      </c>
      <c r="O812" s="10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80"/>
        <v>theater</v>
      </c>
      <c r="T812" t="str">
        <f t="shared" si="81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4"/>
        <v>77.102702702702715</v>
      </c>
      <c r="G813" t="s">
        <v>14</v>
      </c>
      <c r="H813">
        <v>679</v>
      </c>
      <c r="I813" s="6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6"/>
        <v>42378.25</v>
      </c>
      <c r="O813" s="10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80"/>
        <v>games</v>
      </c>
      <c r="T813" t="str">
        <f t="shared" si="81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4"/>
        <v>225.52763819095478</v>
      </c>
      <c r="G814" t="s">
        <v>20</v>
      </c>
      <c r="H814">
        <v>2805</v>
      </c>
      <c r="I814" s="6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6"/>
        <v>43206.208333333328</v>
      </c>
      <c r="O814" s="10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80"/>
        <v>publishing</v>
      </c>
      <c r="T814" t="str">
        <f t="shared" si="81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4"/>
        <v>239.40625</v>
      </c>
      <c r="G815" t="s">
        <v>20</v>
      </c>
      <c r="H815">
        <v>68</v>
      </c>
      <c r="I815" s="6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6"/>
        <v>41148.208333333336</v>
      </c>
      <c r="O815" s="10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80"/>
        <v>games</v>
      </c>
      <c r="T815" t="str">
        <f t="shared" si="81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4"/>
        <v>92.1875</v>
      </c>
      <c r="G816" t="s">
        <v>14</v>
      </c>
      <c r="H816">
        <v>36</v>
      </c>
      <c r="I816" s="6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6"/>
        <v>42517.208333333328</v>
      </c>
      <c r="O816" s="10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80"/>
        <v>music</v>
      </c>
      <c r="T816" t="str">
        <f t="shared" si="81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4"/>
        <v>130.23333333333335</v>
      </c>
      <c r="G817" t="s">
        <v>20</v>
      </c>
      <c r="H817">
        <v>183</v>
      </c>
      <c r="I817" s="6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6"/>
        <v>43068.25</v>
      </c>
      <c r="O817" s="10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80"/>
        <v>music</v>
      </c>
      <c r="T817" t="str">
        <f t="shared" si="81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4"/>
        <v>615.21739130434787</v>
      </c>
      <c r="G818" t="s">
        <v>20</v>
      </c>
      <c r="H818">
        <v>133</v>
      </c>
      <c r="I818" s="6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6"/>
        <v>41680.25</v>
      </c>
      <c r="O818" s="10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80"/>
        <v>theater</v>
      </c>
      <c r="T818" t="str">
        <f t="shared" si="81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4"/>
        <v>368.79532163742692</v>
      </c>
      <c r="G819" t="s">
        <v>20</v>
      </c>
      <c r="H819">
        <v>2489</v>
      </c>
      <c r="I819" s="6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6"/>
        <v>43589.208333333328</v>
      </c>
      <c r="O819" s="10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80"/>
        <v>publishing</v>
      </c>
      <c r="T819" t="str">
        <f t="shared" si="81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4"/>
        <v>1094.8571428571429</v>
      </c>
      <c r="G820" t="s">
        <v>20</v>
      </c>
      <c r="H820">
        <v>69</v>
      </c>
      <c r="I820" s="6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6"/>
        <v>43486.25</v>
      </c>
      <c r="O820" s="10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80"/>
        <v>theater</v>
      </c>
      <c r="T820" t="str">
        <f t="shared" si="81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4"/>
        <v>50.662921348314605</v>
      </c>
      <c r="G821" t="s">
        <v>14</v>
      </c>
      <c r="H821">
        <v>47</v>
      </c>
      <c r="I821" s="6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6"/>
        <v>41237.25</v>
      </c>
      <c r="O821" s="10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80"/>
        <v>games</v>
      </c>
      <c r="T821" t="str">
        <f t="shared" si="81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4"/>
        <v>800.6</v>
      </c>
      <c r="G822" t="s">
        <v>20</v>
      </c>
      <c r="H822">
        <v>279</v>
      </c>
      <c r="I822" s="6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6"/>
        <v>43310.208333333328</v>
      </c>
      <c r="O822" s="10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80"/>
        <v>music</v>
      </c>
      <c r="T822" t="str">
        <f t="shared" si="81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4"/>
        <v>291.28571428571428</v>
      </c>
      <c r="G823" t="s">
        <v>20</v>
      </c>
      <c r="H823">
        <v>210</v>
      </c>
      <c r="I823" s="6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6"/>
        <v>42794.25</v>
      </c>
      <c r="O823" s="10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80"/>
        <v>film &amp; video</v>
      </c>
      <c r="T823" t="str">
        <f t="shared" si="81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4"/>
        <v>349.9666666666667</v>
      </c>
      <c r="G824" t="s">
        <v>20</v>
      </c>
      <c r="H824">
        <v>2100</v>
      </c>
      <c r="I824" s="6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6"/>
        <v>41698.25</v>
      </c>
      <c r="O824" s="10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80"/>
        <v>music</v>
      </c>
      <c r="T824" t="str">
        <f t="shared" si="81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4"/>
        <v>357.07317073170731</v>
      </c>
      <c r="G825" t="s">
        <v>20</v>
      </c>
      <c r="H825">
        <v>252</v>
      </c>
      <c r="I825" s="6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6"/>
        <v>41892.208333333336</v>
      </c>
      <c r="O825" s="10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80"/>
        <v>music</v>
      </c>
      <c r="T825" t="str">
        <f t="shared" si="81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4"/>
        <v>126.48941176470588</v>
      </c>
      <c r="G826" t="s">
        <v>20</v>
      </c>
      <c r="H826">
        <v>1280</v>
      </c>
      <c r="I826" s="6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6"/>
        <v>40348.208333333336</v>
      </c>
      <c r="O826" s="10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80"/>
        <v>publishing</v>
      </c>
      <c r="T826" t="str">
        <f t="shared" si="81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4"/>
        <v>387.5</v>
      </c>
      <c r="G827" t="s">
        <v>20</v>
      </c>
      <c r="H827">
        <v>157</v>
      </c>
      <c r="I827" s="6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6"/>
        <v>42941.208333333328</v>
      </c>
      <c r="O827" s="10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80"/>
        <v>film &amp; video</v>
      </c>
      <c r="T827" t="str">
        <f t="shared" si="81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4"/>
        <v>457.03571428571428</v>
      </c>
      <c r="G828" t="s">
        <v>20</v>
      </c>
      <c r="H828">
        <v>194</v>
      </c>
      <c r="I828" s="6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6"/>
        <v>40525.25</v>
      </c>
      <c r="O828" s="10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80"/>
        <v>theater</v>
      </c>
      <c r="T828" t="str">
        <f t="shared" si="81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4"/>
        <v>266.69565217391306</v>
      </c>
      <c r="G829" t="s">
        <v>20</v>
      </c>
      <c r="H829">
        <v>82</v>
      </c>
      <c r="I829" s="6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6"/>
        <v>40666.208333333336</v>
      </c>
      <c r="O829" s="10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80"/>
        <v>film &amp; video</v>
      </c>
      <c r="T829" t="str">
        <f t="shared" si="81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4"/>
        <v>69</v>
      </c>
      <c r="G830" t="s">
        <v>14</v>
      </c>
      <c r="H830">
        <v>70</v>
      </c>
      <c r="I830" s="6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6"/>
        <v>43340.208333333328</v>
      </c>
      <c r="O830" s="10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80"/>
        <v>theater</v>
      </c>
      <c r="T830" t="str">
        <f t="shared" si="81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4"/>
        <v>51.34375</v>
      </c>
      <c r="G831" t="s">
        <v>14</v>
      </c>
      <c r="H831">
        <v>154</v>
      </c>
      <c r="I831" s="6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6"/>
        <v>42164.208333333328</v>
      </c>
      <c r="O831" s="10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80"/>
        <v>theater</v>
      </c>
      <c r="T831" t="str">
        <f t="shared" si="81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4"/>
        <v>1.1710526315789473</v>
      </c>
      <c r="G832" t="s">
        <v>14</v>
      </c>
      <c r="H832">
        <v>22</v>
      </c>
      <c r="I832" s="6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6"/>
        <v>43103.25</v>
      </c>
      <c r="O832" s="10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80"/>
        <v>theater</v>
      </c>
      <c r="T832" t="str">
        <f t="shared" si="81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4"/>
        <v>108.97734294541709</v>
      </c>
      <c r="G833" t="s">
        <v>20</v>
      </c>
      <c r="H833">
        <v>4233</v>
      </c>
      <c r="I833" s="6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6"/>
        <v>40994.208333333336</v>
      </c>
      <c r="O833" s="10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80"/>
        <v>photography</v>
      </c>
      <c r="T833" t="str">
        <f t="shared" si="81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4"/>
        <v>315.17592592592592</v>
      </c>
      <c r="G834" t="s">
        <v>20</v>
      </c>
      <c r="H834">
        <v>1297</v>
      </c>
      <c r="I834" s="6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6"/>
        <v>42299.208333333328</v>
      </c>
      <c r="O834" s="10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si="80"/>
        <v>publishing</v>
      </c>
      <c r="T834" t="str">
        <f t="shared" si="81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82">($E835/$D835)*100</f>
        <v>157.69117647058823</v>
      </c>
      <c r="G835" t="s">
        <v>20</v>
      </c>
      <c r="H835">
        <v>165</v>
      </c>
      <c r="I835" s="6">
        <f t="shared" ref="I835:I898" si="83">IFERROR($E835/$H835,0)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4">((($L835/60)/60)/24)+DATE(1970,1,1)</f>
        <v>40588.25</v>
      </c>
      <c r="O835" s="10">
        <f t="shared" ref="O835:O898" si="85">((($M835/60)/60)/24)+DATE(1970,1,1)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80"/>
        <v>publishing</v>
      </c>
      <c r="T835" t="str">
        <f t="shared" si="81"/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82"/>
        <v>153.8082191780822</v>
      </c>
      <c r="G836" t="s">
        <v>20</v>
      </c>
      <c r="H836">
        <v>119</v>
      </c>
      <c r="I836" s="6">
        <f t="shared" si="8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4"/>
        <v>41448.208333333336</v>
      </c>
      <c r="O836" s="10">
        <f t="shared" si="85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82"/>
        <v>89.738979118329468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4"/>
        <v>42063.25</v>
      </c>
      <c r="O837" s="10">
        <f t="shared" si="85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82"/>
        <v>75.135802469135797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4"/>
        <v>40214.25</v>
      </c>
      <c r="O838" s="10">
        <f t="shared" si="85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82"/>
        <v>852.88135593220341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4"/>
        <v>40629.208333333336</v>
      </c>
      <c r="O839" s="10">
        <f t="shared" si="85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82"/>
        <v>138.90625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4"/>
        <v>43370.208333333328</v>
      </c>
      <c r="O840" s="10">
        <f t="shared" si="85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82"/>
        <v>190.18181818181819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4"/>
        <v>41715.208333333336</v>
      </c>
      <c r="O841" s="10">
        <f t="shared" si="85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82"/>
        <v>100.24333619948409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4"/>
        <v>41836.208333333336</v>
      </c>
      <c r="O842" s="10">
        <f t="shared" si="85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82"/>
        <v>142.75824175824175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4"/>
        <v>42419.25</v>
      </c>
      <c r="O843" s="10">
        <f t="shared" si="85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82"/>
        <v>563.13333333333333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4"/>
        <v>43266.208333333328</v>
      </c>
      <c r="O844" s="10">
        <f t="shared" si="85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82"/>
        <v>30.715909090909086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4"/>
        <v>43338.208333333328</v>
      </c>
      <c r="O845" s="10">
        <f t="shared" si="85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82"/>
        <v>99.39772727272728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4"/>
        <v>40930.25</v>
      </c>
      <c r="O846" s="10">
        <f t="shared" si="85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82"/>
        <v>197.54935622317598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4"/>
        <v>43235.208333333328</v>
      </c>
      <c r="O847" s="10">
        <f t="shared" si="85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82"/>
        <v>508.5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4"/>
        <v>43302.208333333328</v>
      </c>
      <c r="O848" s="10">
        <f t="shared" si="85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82"/>
        <v>237.74468085106383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4"/>
        <v>43107.25</v>
      </c>
      <c r="O849" s="10">
        <f t="shared" si="85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82"/>
        <v>338.46875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4"/>
        <v>40341.208333333336</v>
      </c>
      <c r="O850" s="10">
        <f t="shared" si="85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82"/>
        <v>133.08955223880596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4"/>
        <v>40948.25</v>
      </c>
      <c r="O851" s="10">
        <f t="shared" si="85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82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4"/>
        <v>40866.25</v>
      </c>
      <c r="O852" s="10">
        <f t="shared" si="85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82"/>
        <v>207.79999999999998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4"/>
        <v>41031.208333333336</v>
      </c>
      <c r="O853" s="10">
        <f t="shared" si="85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82"/>
        <v>51.122448979591837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4"/>
        <v>40740.208333333336</v>
      </c>
      <c r="O854" s="10">
        <f t="shared" si="85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82"/>
        <v>652.05847953216369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4"/>
        <v>40714.208333333336</v>
      </c>
      <c r="O855" s="10">
        <f t="shared" si="85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82"/>
        <v>113.63099415204678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4"/>
        <v>43787.25</v>
      </c>
      <c r="O856" s="10">
        <f t="shared" si="85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82"/>
        <v>102.37606837606839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4"/>
        <v>40712.208333333336</v>
      </c>
      <c r="O857" s="10">
        <f t="shared" si="85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82"/>
        <v>356.58333333333331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4"/>
        <v>41023.208333333336</v>
      </c>
      <c r="O858" s="10">
        <f t="shared" si="85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82"/>
        <v>139.86792452830187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4"/>
        <v>40944.25</v>
      </c>
      <c r="O859" s="10">
        <f t="shared" si="85"/>
        <v>40967.25</v>
      </c>
      <c r="P859" t="b">
        <v>1</v>
      </c>
      <c r="Q859" t="b">
        <v>0</v>
      </c>
      <c r="R859" t="s">
        <v>100</v>
      </c>
      <c r="S859" t="str">
        <f t="shared" ref="S859:S922" si="86">LEFT(R859,SEARCH("/",R859,1)-1)</f>
        <v>film &amp; video</v>
      </c>
      <c r="T859" t="str">
        <f t="shared" ref="T859:T922" si="87">RIGHT(R859,LEN(R859)-SEARCH("/",R859,1))</f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82"/>
        <v>69.45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4"/>
        <v>43211.208333333328</v>
      </c>
      <c r="O860" s="10">
        <f t="shared" si="85"/>
        <v>43218.208333333328</v>
      </c>
      <c r="P860" t="b">
        <v>1</v>
      </c>
      <c r="Q860" t="b">
        <v>0</v>
      </c>
      <c r="R860" t="s">
        <v>17</v>
      </c>
      <c r="S860" t="str">
        <f t="shared" si="86"/>
        <v>food</v>
      </c>
      <c r="T860" t="str">
        <f t="shared" si="87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82"/>
        <v>35.534246575342465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4"/>
        <v>41334.25</v>
      </c>
      <c r="O861" s="10">
        <f t="shared" si="85"/>
        <v>41352.208333333336</v>
      </c>
      <c r="P861" t="b">
        <v>0</v>
      </c>
      <c r="Q861" t="b">
        <v>1</v>
      </c>
      <c r="R861" t="s">
        <v>33</v>
      </c>
      <c r="S861" t="str">
        <f t="shared" si="86"/>
        <v>theater</v>
      </c>
      <c r="T861" t="str">
        <f t="shared" si="87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82"/>
        <v>251.65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4"/>
        <v>43515.25</v>
      </c>
      <c r="O862" s="10">
        <f t="shared" si="85"/>
        <v>43525.25</v>
      </c>
      <c r="P862" t="b">
        <v>0</v>
      </c>
      <c r="Q862" t="b">
        <v>1</v>
      </c>
      <c r="R862" t="s">
        <v>65</v>
      </c>
      <c r="S862" t="str">
        <f t="shared" si="86"/>
        <v>technology</v>
      </c>
      <c r="T862" t="str">
        <f t="shared" si="87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82"/>
        <v>105.87500000000001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4"/>
        <v>40258.208333333336</v>
      </c>
      <c r="O863" s="10">
        <f t="shared" si="85"/>
        <v>40266.208333333336</v>
      </c>
      <c r="P863" t="b">
        <v>0</v>
      </c>
      <c r="Q863" t="b">
        <v>0</v>
      </c>
      <c r="R863" t="s">
        <v>33</v>
      </c>
      <c r="S863" t="str">
        <f t="shared" si="86"/>
        <v>theater</v>
      </c>
      <c r="T863" t="str">
        <f t="shared" si="87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82"/>
        <v>187.42857142857144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4"/>
        <v>40756.208333333336</v>
      </c>
      <c r="O864" s="10">
        <f t="shared" si="85"/>
        <v>40760.208333333336</v>
      </c>
      <c r="P864" t="b">
        <v>0</v>
      </c>
      <c r="Q864" t="b">
        <v>0</v>
      </c>
      <c r="R864" t="s">
        <v>33</v>
      </c>
      <c r="S864" t="str">
        <f t="shared" si="86"/>
        <v>theater</v>
      </c>
      <c r="T864" t="str">
        <f t="shared" si="87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82"/>
        <v>386.78571428571428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4"/>
        <v>42172.208333333328</v>
      </c>
      <c r="O865" s="10">
        <f t="shared" si="85"/>
        <v>42195.208333333328</v>
      </c>
      <c r="P865" t="b">
        <v>0</v>
      </c>
      <c r="Q865" t="b">
        <v>1</v>
      </c>
      <c r="R865" t="s">
        <v>269</v>
      </c>
      <c r="S865" t="str">
        <f t="shared" si="86"/>
        <v>film &amp; video</v>
      </c>
      <c r="T865" t="str">
        <f t="shared" si="87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82"/>
        <v>347.07142857142856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4"/>
        <v>42601.208333333328</v>
      </c>
      <c r="O866" s="10">
        <f t="shared" si="85"/>
        <v>42606.208333333328</v>
      </c>
      <c r="P866" t="b">
        <v>0</v>
      </c>
      <c r="Q866" t="b">
        <v>0</v>
      </c>
      <c r="R866" t="s">
        <v>100</v>
      </c>
      <c r="S866" t="str">
        <f t="shared" si="86"/>
        <v>film &amp; video</v>
      </c>
      <c r="T866" t="str">
        <f t="shared" si="87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82"/>
        <v>185.82098765432099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4"/>
        <v>41897.208333333336</v>
      </c>
      <c r="O867" s="10">
        <f t="shared" si="85"/>
        <v>41906.208333333336</v>
      </c>
      <c r="P867" t="b">
        <v>0</v>
      </c>
      <c r="Q867" t="b">
        <v>0</v>
      </c>
      <c r="R867" t="s">
        <v>33</v>
      </c>
      <c r="S867" t="str">
        <f t="shared" si="86"/>
        <v>theater</v>
      </c>
      <c r="T867" t="str">
        <f t="shared" si="87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82"/>
        <v>43.241247264770237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4"/>
        <v>40671.208333333336</v>
      </c>
      <c r="O868" s="10">
        <f t="shared" si="85"/>
        <v>40672.208333333336</v>
      </c>
      <c r="P868" t="b">
        <v>0</v>
      </c>
      <c r="Q868" t="b">
        <v>0</v>
      </c>
      <c r="R868" t="s">
        <v>122</v>
      </c>
      <c r="S868" t="str">
        <f t="shared" si="86"/>
        <v>photography</v>
      </c>
      <c r="T868" t="str">
        <f t="shared" si="87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82"/>
        <v>162.4375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4"/>
        <v>43382.208333333328</v>
      </c>
      <c r="O869" s="10">
        <f t="shared" si="85"/>
        <v>43388.208333333328</v>
      </c>
      <c r="P869" t="b">
        <v>0</v>
      </c>
      <c r="Q869" t="b">
        <v>0</v>
      </c>
      <c r="R869" t="s">
        <v>17</v>
      </c>
      <c r="S869" t="str">
        <f t="shared" si="86"/>
        <v>food</v>
      </c>
      <c r="T869" t="str">
        <f t="shared" si="87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82"/>
        <v>184.84285714285716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4"/>
        <v>41559.208333333336</v>
      </c>
      <c r="O870" s="10">
        <f t="shared" si="85"/>
        <v>41570.208333333336</v>
      </c>
      <c r="P870" t="b">
        <v>0</v>
      </c>
      <c r="Q870" t="b">
        <v>0</v>
      </c>
      <c r="R870" t="s">
        <v>33</v>
      </c>
      <c r="S870" t="str">
        <f t="shared" si="86"/>
        <v>theater</v>
      </c>
      <c r="T870" t="str">
        <f t="shared" si="87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82"/>
        <v>23.703520691785052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4"/>
        <v>40350.208333333336</v>
      </c>
      <c r="O871" s="10">
        <f t="shared" si="85"/>
        <v>40364.208333333336</v>
      </c>
      <c r="P871" t="b">
        <v>0</v>
      </c>
      <c r="Q871" t="b">
        <v>0</v>
      </c>
      <c r="R871" t="s">
        <v>53</v>
      </c>
      <c r="S871" t="str">
        <f t="shared" si="86"/>
        <v>film &amp; video</v>
      </c>
      <c r="T871" t="str">
        <f t="shared" si="87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82"/>
        <v>89.870129870129873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4"/>
        <v>42240.208333333328</v>
      </c>
      <c r="O872" s="10">
        <f t="shared" si="85"/>
        <v>42265.208333333328</v>
      </c>
      <c r="P872" t="b">
        <v>0</v>
      </c>
      <c r="Q872" t="b">
        <v>0</v>
      </c>
      <c r="R872" t="s">
        <v>33</v>
      </c>
      <c r="S872" t="str">
        <f t="shared" si="86"/>
        <v>theater</v>
      </c>
      <c r="T872" t="str">
        <f t="shared" si="87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82"/>
        <v>272.6041958041958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4"/>
        <v>43040.208333333328</v>
      </c>
      <c r="O873" s="10">
        <f t="shared" si="85"/>
        <v>43058.25</v>
      </c>
      <c r="P873" t="b">
        <v>0</v>
      </c>
      <c r="Q873" t="b">
        <v>1</v>
      </c>
      <c r="R873" t="s">
        <v>33</v>
      </c>
      <c r="S873" t="str">
        <f t="shared" si="86"/>
        <v>theater</v>
      </c>
      <c r="T873" t="str">
        <f t="shared" si="87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82"/>
        <v>170.04255319148936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4"/>
        <v>43346.208333333328</v>
      </c>
      <c r="O874" s="10">
        <f t="shared" si="85"/>
        <v>43351.208333333328</v>
      </c>
      <c r="P874" t="b">
        <v>0</v>
      </c>
      <c r="Q874" t="b">
        <v>0</v>
      </c>
      <c r="R874" t="s">
        <v>474</v>
      </c>
      <c r="S874" t="str">
        <f t="shared" si="86"/>
        <v>film &amp; video</v>
      </c>
      <c r="T874" t="str">
        <f t="shared" si="87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82"/>
        <v>188.28503562945369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4"/>
        <v>41647.25</v>
      </c>
      <c r="O875" s="10">
        <f t="shared" si="85"/>
        <v>41652.25</v>
      </c>
      <c r="P875" t="b">
        <v>0</v>
      </c>
      <c r="Q875" t="b">
        <v>0</v>
      </c>
      <c r="R875" t="s">
        <v>122</v>
      </c>
      <c r="S875" t="str">
        <f t="shared" si="86"/>
        <v>photography</v>
      </c>
      <c r="T875" t="str">
        <f t="shared" si="87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82"/>
        <v>346.93532338308455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4"/>
        <v>40291.208333333336</v>
      </c>
      <c r="O876" s="10">
        <f t="shared" si="85"/>
        <v>40329.208333333336</v>
      </c>
      <c r="P876" t="b">
        <v>0</v>
      </c>
      <c r="Q876" t="b">
        <v>1</v>
      </c>
      <c r="R876" t="s">
        <v>122</v>
      </c>
      <c r="S876" t="str">
        <f t="shared" si="86"/>
        <v>photography</v>
      </c>
      <c r="T876" t="str">
        <f t="shared" si="87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82"/>
        <v>69.177215189873422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4"/>
        <v>40556.25</v>
      </c>
      <c r="O877" s="10">
        <f t="shared" si="85"/>
        <v>40557.25</v>
      </c>
      <c r="P877" t="b">
        <v>0</v>
      </c>
      <c r="Q877" t="b">
        <v>0</v>
      </c>
      <c r="R877" t="s">
        <v>23</v>
      </c>
      <c r="S877" t="str">
        <f t="shared" si="86"/>
        <v>music</v>
      </c>
      <c r="T877" t="str">
        <f t="shared" si="87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82"/>
        <v>25.433734939759034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4"/>
        <v>43624.208333333328</v>
      </c>
      <c r="O878" s="10">
        <f t="shared" si="85"/>
        <v>43648.208333333328</v>
      </c>
      <c r="P878" t="b">
        <v>0</v>
      </c>
      <c r="Q878" t="b">
        <v>0</v>
      </c>
      <c r="R878" t="s">
        <v>122</v>
      </c>
      <c r="S878" t="str">
        <f t="shared" si="86"/>
        <v>photography</v>
      </c>
      <c r="T878" t="str">
        <f t="shared" si="87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82"/>
        <v>77.400977995110026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4"/>
        <v>42577.208333333328</v>
      </c>
      <c r="O879" s="10">
        <f t="shared" si="85"/>
        <v>42578.208333333328</v>
      </c>
      <c r="P879" t="b">
        <v>0</v>
      </c>
      <c r="Q879" t="b">
        <v>0</v>
      </c>
      <c r="R879" t="s">
        <v>17</v>
      </c>
      <c r="S879" t="str">
        <f t="shared" si="86"/>
        <v>food</v>
      </c>
      <c r="T879" t="str">
        <f t="shared" si="87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82"/>
        <v>37.481481481481481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4"/>
        <v>43845.25</v>
      </c>
      <c r="O880" s="10">
        <f t="shared" si="85"/>
        <v>43869.25</v>
      </c>
      <c r="P880" t="b">
        <v>0</v>
      </c>
      <c r="Q880" t="b">
        <v>0</v>
      </c>
      <c r="R880" t="s">
        <v>148</v>
      </c>
      <c r="S880" t="str">
        <f t="shared" si="86"/>
        <v>music</v>
      </c>
      <c r="T880" t="str">
        <f t="shared" si="87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82"/>
        <v>543.79999999999995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4"/>
        <v>42788.25</v>
      </c>
      <c r="O881" s="10">
        <f t="shared" si="85"/>
        <v>42797.25</v>
      </c>
      <c r="P881" t="b">
        <v>0</v>
      </c>
      <c r="Q881" t="b">
        <v>0</v>
      </c>
      <c r="R881" t="s">
        <v>68</v>
      </c>
      <c r="S881" t="str">
        <f t="shared" si="86"/>
        <v>publishing</v>
      </c>
      <c r="T881" t="str">
        <f t="shared" si="87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82"/>
        <v>228.52189349112427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4"/>
        <v>43667.208333333328</v>
      </c>
      <c r="O882" s="10">
        <f t="shared" si="85"/>
        <v>43669.208333333328</v>
      </c>
      <c r="P882" t="b">
        <v>0</v>
      </c>
      <c r="Q882" t="b">
        <v>0</v>
      </c>
      <c r="R882" t="s">
        <v>50</v>
      </c>
      <c r="S882" t="str">
        <f t="shared" si="86"/>
        <v>music</v>
      </c>
      <c r="T882" t="str">
        <f t="shared" si="87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82"/>
        <v>38.948339483394832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4"/>
        <v>42194.208333333328</v>
      </c>
      <c r="O883" s="10">
        <f t="shared" si="85"/>
        <v>42223.208333333328</v>
      </c>
      <c r="P883" t="b">
        <v>0</v>
      </c>
      <c r="Q883" t="b">
        <v>1</v>
      </c>
      <c r="R883" t="s">
        <v>33</v>
      </c>
      <c r="S883" t="str">
        <f t="shared" si="86"/>
        <v>theater</v>
      </c>
      <c r="T883" t="str">
        <f t="shared" si="87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82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4"/>
        <v>42025.25</v>
      </c>
      <c r="O884" s="10">
        <f t="shared" si="85"/>
        <v>42029.25</v>
      </c>
      <c r="P884" t="b">
        <v>0</v>
      </c>
      <c r="Q884" t="b">
        <v>0</v>
      </c>
      <c r="R884" t="s">
        <v>33</v>
      </c>
      <c r="S884" t="str">
        <f t="shared" si="86"/>
        <v>theater</v>
      </c>
      <c r="T884" t="str">
        <f t="shared" si="87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82"/>
        <v>237.91176470588232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4"/>
        <v>40323.208333333336</v>
      </c>
      <c r="O885" s="10">
        <f t="shared" si="85"/>
        <v>40359.208333333336</v>
      </c>
      <c r="P885" t="b">
        <v>0</v>
      </c>
      <c r="Q885" t="b">
        <v>0</v>
      </c>
      <c r="R885" t="s">
        <v>100</v>
      </c>
      <c r="S885" t="str">
        <f t="shared" si="86"/>
        <v>film &amp; video</v>
      </c>
      <c r="T885" t="str">
        <f t="shared" si="87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82"/>
        <v>64.036299765807954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4"/>
        <v>41763.208333333336</v>
      </c>
      <c r="O886" s="10">
        <f t="shared" si="85"/>
        <v>41765.208333333336</v>
      </c>
      <c r="P886" t="b">
        <v>0</v>
      </c>
      <c r="Q886" t="b">
        <v>1</v>
      </c>
      <c r="R886" t="s">
        <v>33</v>
      </c>
      <c r="S886" t="str">
        <f t="shared" si="86"/>
        <v>theater</v>
      </c>
      <c r="T886" t="str">
        <f t="shared" si="87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82"/>
        <v>118.27777777777777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4"/>
        <v>40335.208333333336</v>
      </c>
      <c r="O887" s="10">
        <f t="shared" si="85"/>
        <v>40373.208333333336</v>
      </c>
      <c r="P887" t="b">
        <v>0</v>
      </c>
      <c r="Q887" t="b">
        <v>0</v>
      </c>
      <c r="R887" t="s">
        <v>33</v>
      </c>
      <c r="S887" t="str">
        <f t="shared" si="86"/>
        <v>theater</v>
      </c>
      <c r="T887" t="str">
        <f t="shared" si="87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82"/>
        <v>84.824037184594957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4"/>
        <v>40416.208333333336</v>
      </c>
      <c r="O888" s="10">
        <f t="shared" si="85"/>
        <v>40434.208333333336</v>
      </c>
      <c r="P888" t="b">
        <v>0</v>
      </c>
      <c r="Q888" t="b">
        <v>0</v>
      </c>
      <c r="R888" t="s">
        <v>60</v>
      </c>
      <c r="S888" t="str">
        <f t="shared" si="86"/>
        <v>music</v>
      </c>
      <c r="T888" t="str">
        <f t="shared" si="87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82"/>
        <v>29.346153846153843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4"/>
        <v>42202.208333333328</v>
      </c>
      <c r="O889" s="10">
        <f t="shared" si="85"/>
        <v>42249.208333333328</v>
      </c>
      <c r="P889" t="b">
        <v>0</v>
      </c>
      <c r="Q889" t="b">
        <v>1</v>
      </c>
      <c r="R889" t="s">
        <v>33</v>
      </c>
      <c r="S889" t="str">
        <f t="shared" si="86"/>
        <v>theater</v>
      </c>
      <c r="T889" t="str">
        <f t="shared" si="87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82"/>
        <v>209.89655172413794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4"/>
        <v>42836.208333333328</v>
      </c>
      <c r="O890" s="10">
        <f t="shared" si="85"/>
        <v>42855.208333333328</v>
      </c>
      <c r="P890" t="b">
        <v>0</v>
      </c>
      <c r="Q890" t="b">
        <v>0</v>
      </c>
      <c r="R890" t="s">
        <v>33</v>
      </c>
      <c r="S890" t="str">
        <f t="shared" si="86"/>
        <v>theater</v>
      </c>
      <c r="T890" t="str">
        <f t="shared" si="87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82"/>
        <v>169.78571428571431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4"/>
        <v>41710.208333333336</v>
      </c>
      <c r="O891" s="10">
        <f t="shared" si="85"/>
        <v>41717.208333333336</v>
      </c>
      <c r="P891" t="b">
        <v>0</v>
      </c>
      <c r="Q891" t="b">
        <v>1</v>
      </c>
      <c r="R891" t="s">
        <v>50</v>
      </c>
      <c r="S891" t="str">
        <f t="shared" si="86"/>
        <v>music</v>
      </c>
      <c r="T891" t="str">
        <f t="shared" si="87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82"/>
        <v>115.95907738095239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4"/>
        <v>43640.208333333328</v>
      </c>
      <c r="O892" s="10">
        <f t="shared" si="85"/>
        <v>43641.208333333328</v>
      </c>
      <c r="P892" t="b">
        <v>0</v>
      </c>
      <c r="Q892" t="b">
        <v>0</v>
      </c>
      <c r="R892" t="s">
        <v>60</v>
      </c>
      <c r="S892" t="str">
        <f t="shared" si="86"/>
        <v>music</v>
      </c>
      <c r="T892" t="str">
        <f t="shared" si="87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82"/>
        <v>258.59999999999997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4"/>
        <v>40880.25</v>
      </c>
      <c r="O893" s="10">
        <f t="shared" si="85"/>
        <v>40924.25</v>
      </c>
      <c r="P893" t="b">
        <v>0</v>
      </c>
      <c r="Q893" t="b">
        <v>0</v>
      </c>
      <c r="R893" t="s">
        <v>42</v>
      </c>
      <c r="S893" t="str">
        <f t="shared" si="86"/>
        <v>film &amp; video</v>
      </c>
      <c r="T893" t="str">
        <f t="shared" si="87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82"/>
        <v>230.58333333333331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4"/>
        <v>40319.208333333336</v>
      </c>
      <c r="O894" s="10">
        <f t="shared" si="85"/>
        <v>40360.208333333336</v>
      </c>
      <c r="P894" t="b">
        <v>0</v>
      </c>
      <c r="Q894" t="b">
        <v>0</v>
      </c>
      <c r="R894" t="s">
        <v>206</v>
      </c>
      <c r="S894" t="str">
        <f t="shared" si="86"/>
        <v>publishing</v>
      </c>
      <c r="T894" t="str">
        <f t="shared" si="87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82"/>
        <v>128.21428571428572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4"/>
        <v>42170.208333333328</v>
      </c>
      <c r="O895" s="10">
        <f t="shared" si="85"/>
        <v>42174.208333333328</v>
      </c>
      <c r="P895" t="b">
        <v>0</v>
      </c>
      <c r="Q895" t="b">
        <v>1</v>
      </c>
      <c r="R895" t="s">
        <v>42</v>
      </c>
      <c r="S895" t="str">
        <f t="shared" si="86"/>
        <v>film &amp; video</v>
      </c>
      <c r="T895" t="str">
        <f t="shared" si="87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82"/>
        <v>188.70588235294116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4"/>
        <v>41466.208333333336</v>
      </c>
      <c r="O896" s="10">
        <f t="shared" si="85"/>
        <v>41496.208333333336</v>
      </c>
      <c r="P896" t="b">
        <v>0</v>
      </c>
      <c r="Q896" t="b">
        <v>1</v>
      </c>
      <c r="R896" t="s">
        <v>269</v>
      </c>
      <c r="S896" t="str">
        <f t="shared" si="86"/>
        <v>film &amp; video</v>
      </c>
      <c r="T896" t="str">
        <f t="shared" si="87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82"/>
        <v>6.9511889862327907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4"/>
        <v>43134.25</v>
      </c>
      <c r="O897" s="10">
        <f t="shared" si="85"/>
        <v>43143.25</v>
      </c>
      <c r="P897" t="b">
        <v>0</v>
      </c>
      <c r="Q897" t="b">
        <v>0</v>
      </c>
      <c r="R897" t="s">
        <v>33</v>
      </c>
      <c r="S897" t="str">
        <f t="shared" si="86"/>
        <v>theater</v>
      </c>
      <c r="T897" t="str">
        <f t="shared" si="87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82"/>
        <v>774.43434343434342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4"/>
        <v>40738.208333333336</v>
      </c>
      <c r="O898" s="10">
        <f t="shared" si="85"/>
        <v>40741.208333333336</v>
      </c>
      <c r="P898" t="b">
        <v>0</v>
      </c>
      <c r="Q898" t="b">
        <v>1</v>
      </c>
      <c r="R898" t="s">
        <v>17</v>
      </c>
      <c r="S898" t="str">
        <f t="shared" si="86"/>
        <v>food</v>
      </c>
      <c r="T898" t="str">
        <f t="shared" si="87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8">($E899/$D899)*100</f>
        <v>27.693181818181817</v>
      </c>
      <c r="G899" t="s">
        <v>14</v>
      </c>
      <c r="H899">
        <v>27</v>
      </c>
      <c r="I899" s="6">
        <f t="shared" ref="I899:I962" si="89">IFERROR($E899/$H899,0)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90">((($L899/60)/60)/24)+DATE(1970,1,1)</f>
        <v>43583.208333333328</v>
      </c>
      <c r="O899" s="10">
        <f t="shared" ref="O899:O962" si="91">((($M899/60)/60)/24)+DATE(1970,1,1)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6"/>
        <v>theater</v>
      </c>
      <c r="T899" t="str">
        <f t="shared" si="87"/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8"/>
        <v>52.479620323841424</v>
      </c>
      <c r="G900" t="s">
        <v>14</v>
      </c>
      <c r="H900">
        <v>1221</v>
      </c>
      <c r="I900" s="6">
        <f t="shared" si="8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90"/>
        <v>43815.25</v>
      </c>
      <c r="O900" s="10">
        <f t="shared" si="91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8"/>
        <v>407.09677419354841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90"/>
        <v>41554.208333333336</v>
      </c>
      <c r="O901" s="10">
        <f t="shared" si="91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8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90"/>
        <v>41901.208333333336</v>
      </c>
      <c r="O902" s="10">
        <f t="shared" si="91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8"/>
        <v>156.17857142857144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90"/>
        <v>43298.208333333328</v>
      </c>
      <c r="O903" s="10">
        <f t="shared" si="91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8"/>
        <v>252.42857142857144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90"/>
        <v>42399.25</v>
      </c>
      <c r="O904" s="10">
        <f t="shared" si="91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8"/>
        <v>1.729268292682927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90"/>
        <v>41034.208333333336</v>
      </c>
      <c r="O905" s="10">
        <f t="shared" si="91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8"/>
        <v>12.230769230769232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90"/>
        <v>41186.208333333336</v>
      </c>
      <c r="O906" s="10">
        <f t="shared" si="91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8"/>
        <v>163.98734177215189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90"/>
        <v>41536.208333333336</v>
      </c>
      <c r="O907" s="10">
        <f t="shared" si="91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8"/>
        <v>162.98181818181817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90"/>
        <v>42868.208333333328</v>
      </c>
      <c r="O908" s="10">
        <f t="shared" si="91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8"/>
        <v>20.252747252747252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90"/>
        <v>40660.208333333336</v>
      </c>
      <c r="O909" s="10">
        <f t="shared" si="91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8"/>
        <v>319.24083769633506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90"/>
        <v>41031.208333333336</v>
      </c>
      <c r="O910" s="10">
        <f t="shared" si="91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8"/>
        <v>478.94444444444446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90"/>
        <v>43255.208333333328</v>
      </c>
      <c r="O911" s="10">
        <f t="shared" si="91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8"/>
        <v>19.556634304207122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90"/>
        <v>42026.25</v>
      </c>
      <c r="O912" s="10">
        <f t="shared" si="91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8"/>
        <v>198.94827586206895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90"/>
        <v>43717.208333333328</v>
      </c>
      <c r="O913" s="10">
        <f t="shared" si="91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8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90"/>
        <v>41157.208333333336</v>
      </c>
      <c r="O914" s="10">
        <f t="shared" si="91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8"/>
        <v>50.621082621082621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90"/>
        <v>43597.208333333328</v>
      </c>
      <c r="O915" s="10">
        <f t="shared" si="91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8"/>
        <v>57.4375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90"/>
        <v>41490.208333333336</v>
      </c>
      <c r="O916" s="10">
        <f t="shared" si="91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8"/>
        <v>155.62827640984909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90"/>
        <v>42976.208333333328</v>
      </c>
      <c r="O917" s="10">
        <f t="shared" si="91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8"/>
        <v>36.297297297297298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90"/>
        <v>41991.25</v>
      </c>
      <c r="O918" s="10">
        <f t="shared" si="91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8"/>
        <v>58.25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90"/>
        <v>40722.208333333336</v>
      </c>
      <c r="O919" s="10">
        <f t="shared" si="91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8"/>
        <v>237.39473684210526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90"/>
        <v>41117.208333333336</v>
      </c>
      <c r="O920" s="10">
        <f t="shared" si="91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8"/>
        <v>58.75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90"/>
        <v>43022.208333333328</v>
      </c>
      <c r="O921" s="10">
        <f t="shared" si="91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8"/>
        <v>182.56603773584905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90"/>
        <v>43503.25</v>
      </c>
      <c r="O922" s="10">
        <f t="shared" si="91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8"/>
        <v>0.75436408977556113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90"/>
        <v>40951.25</v>
      </c>
      <c r="O923" s="10">
        <f t="shared" si="91"/>
        <v>40965.25</v>
      </c>
      <c r="P923" t="b">
        <v>0</v>
      </c>
      <c r="Q923" t="b">
        <v>0</v>
      </c>
      <c r="R923" t="s">
        <v>28</v>
      </c>
      <c r="S923" t="str">
        <f t="shared" ref="S923:S986" si="92">LEFT(R923,SEARCH("/",R923,1)-1)</f>
        <v>technology</v>
      </c>
      <c r="T923" t="str">
        <f t="shared" ref="T923:T986" si="93">RIGHT(R923,LEN(R923)-SEARCH("/",R923,1))</f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8"/>
        <v>175.95330739299609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90"/>
        <v>43443.25</v>
      </c>
      <c r="O924" s="10">
        <f t="shared" si="91"/>
        <v>43452.25</v>
      </c>
      <c r="P924" t="b">
        <v>0</v>
      </c>
      <c r="Q924" t="b">
        <v>1</v>
      </c>
      <c r="R924" t="s">
        <v>319</v>
      </c>
      <c r="S924" t="str">
        <f t="shared" si="92"/>
        <v>music</v>
      </c>
      <c r="T924" t="str">
        <f t="shared" si="93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8"/>
        <v>237.88235294117646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90"/>
        <v>40373.208333333336</v>
      </c>
      <c r="O925" s="10">
        <f t="shared" si="91"/>
        <v>40374.208333333336</v>
      </c>
      <c r="P925" t="b">
        <v>0</v>
      </c>
      <c r="Q925" t="b">
        <v>0</v>
      </c>
      <c r="R925" t="s">
        <v>33</v>
      </c>
      <c r="S925" t="str">
        <f t="shared" si="92"/>
        <v>theater</v>
      </c>
      <c r="T925" t="str">
        <f t="shared" si="93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8"/>
        <v>488.05076142131981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90"/>
        <v>43769.208333333328</v>
      </c>
      <c r="O926" s="10">
        <f t="shared" si="91"/>
        <v>43780.25</v>
      </c>
      <c r="P926" t="b">
        <v>0</v>
      </c>
      <c r="Q926" t="b">
        <v>0</v>
      </c>
      <c r="R926" t="s">
        <v>33</v>
      </c>
      <c r="S926" t="str">
        <f t="shared" si="92"/>
        <v>theater</v>
      </c>
      <c r="T926" t="str">
        <f t="shared" si="93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8"/>
        <v>224.06666666666669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90"/>
        <v>43000.208333333328</v>
      </c>
      <c r="O927" s="10">
        <f t="shared" si="91"/>
        <v>43012.208333333328</v>
      </c>
      <c r="P927" t="b">
        <v>0</v>
      </c>
      <c r="Q927" t="b">
        <v>0</v>
      </c>
      <c r="R927" t="s">
        <v>33</v>
      </c>
      <c r="S927" t="str">
        <f t="shared" si="92"/>
        <v>theater</v>
      </c>
      <c r="T927" t="str">
        <f t="shared" si="93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8"/>
        <v>18.126436781609197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90"/>
        <v>42502.208333333328</v>
      </c>
      <c r="O928" s="10">
        <f t="shared" si="91"/>
        <v>42506.208333333328</v>
      </c>
      <c r="P928" t="b">
        <v>0</v>
      </c>
      <c r="Q928" t="b">
        <v>0</v>
      </c>
      <c r="R928" t="s">
        <v>17</v>
      </c>
      <c r="S928" t="str">
        <f t="shared" si="92"/>
        <v>food</v>
      </c>
      <c r="T928" t="str">
        <f t="shared" si="93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8"/>
        <v>45.847222222222221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90"/>
        <v>41102.208333333336</v>
      </c>
      <c r="O929" s="10">
        <f t="shared" si="91"/>
        <v>41131.208333333336</v>
      </c>
      <c r="P929" t="b">
        <v>0</v>
      </c>
      <c r="Q929" t="b">
        <v>0</v>
      </c>
      <c r="R929" t="s">
        <v>33</v>
      </c>
      <c r="S929" t="str">
        <f t="shared" si="92"/>
        <v>theater</v>
      </c>
      <c r="T929" t="str">
        <f t="shared" si="93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8"/>
        <v>117.31541218637993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90"/>
        <v>41637.25</v>
      </c>
      <c r="O930" s="10">
        <f t="shared" si="91"/>
        <v>41646.25</v>
      </c>
      <c r="P930" t="b">
        <v>0</v>
      </c>
      <c r="Q930" t="b">
        <v>0</v>
      </c>
      <c r="R930" t="s">
        <v>28</v>
      </c>
      <c r="S930" t="str">
        <f t="shared" si="92"/>
        <v>technology</v>
      </c>
      <c r="T930" t="str">
        <f t="shared" si="93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8"/>
        <v>217.30909090909088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90"/>
        <v>42858.208333333328</v>
      </c>
      <c r="O931" s="10">
        <f t="shared" si="91"/>
        <v>42872.208333333328</v>
      </c>
      <c r="P931" t="b">
        <v>0</v>
      </c>
      <c r="Q931" t="b">
        <v>0</v>
      </c>
      <c r="R931" t="s">
        <v>33</v>
      </c>
      <c r="S931" t="str">
        <f t="shared" si="92"/>
        <v>theater</v>
      </c>
      <c r="T931" t="str">
        <f t="shared" si="93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8"/>
        <v>112.28571428571428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90"/>
        <v>42060.25</v>
      </c>
      <c r="O932" s="10">
        <f t="shared" si="91"/>
        <v>42067.25</v>
      </c>
      <c r="P932" t="b">
        <v>0</v>
      </c>
      <c r="Q932" t="b">
        <v>1</v>
      </c>
      <c r="R932" t="s">
        <v>33</v>
      </c>
      <c r="S932" t="str">
        <f t="shared" si="92"/>
        <v>theater</v>
      </c>
      <c r="T932" t="str">
        <f t="shared" si="93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8"/>
        <v>72.51898734177216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90"/>
        <v>41818.208333333336</v>
      </c>
      <c r="O933" s="10">
        <f t="shared" si="91"/>
        <v>41820.208333333336</v>
      </c>
      <c r="P933" t="b">
        <v>0</v>
      </c>
      <c r="Q933" t="b">
        <v>1</v>
      </c>
      <c r="R933" t="s">
        <v>33</v>
      </c>
      <c r="S933" t="str">
        <f t="shared" si="92"/>
        <v>theater</v>
      </c>
      <c r="T933" t="str">
        <f t="shared" si="93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8"/>
        <v>212.30434782608697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90"/>
        <v>41709.208333333336</v>
      </c>
      <c r="O934" s="10">
        <f t="shared" si="91"/>
        <v>41712.208333333336</v>
      </c>
      <c r="P934" t="b">
        <v>0</v>
      </c>
      <c r="Q934" t="b">
        <v>0</v>
      </c>
      <c r="R934" t="s">
        <v>23</v>
      </c>
      <c r="S934" t="str">
        <f t="shared" si="92"/>
        <v>music</v>
      </c>
      <c r="T934" t="str">
        <f t="shared" si="93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8"/>
        <v>239.74657534246577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90"/>
        <v>41372.208333333336</v>
      </c>
      <c r="O935" s="10">
        <f t="shared" si="91"/>
        <v>41385.208333333336</v>
      </c>
      <c r="P935" t="b">
        <v>0</v>
      </c>
      <c r="Q935" t="b">
        <v>0</v>
      </c>
      <c r="R935" t="s">
        <v>33</v>
      </c>
      <c r="S935" t="str">
        <f t="shared" si="92"/>
        <v>theater</v>
      </c>
      <c r="T935" t="str">
        <f t="shared" si="93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8"/>
        <v>181.93548387096774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90"/>
        <v>42422.25</v>
      </c>
      <c r="O936" s="10">
        <f t="shared" si="91"/>
        <v>42428.25</v>
      </c>
      <c r="P936" t="b">
        <v>0</v>
      </c>
      <c r="Q936" t="b">
        <v>0</v>
      </c>
      <c r="R936" t="s">
        <v>33</v>
      </c>
      <c r="S936" t="str">
        <f t="shared" si="92"/>
        <v>theater</v>
      </c>
      <c r="T936" t="str">
        <f t="shared" si="93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8"/>
        <v>164.13114754098362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90"/>
        <v>42209.208333333328</v>
      </c>
      <c r="O937" s="10">
        <f t="shared" si="91"/>
        <v>42216.208333333328</v>
      </c>
      <c r="P937" t="b">
        <v>0</v>
      </c>
      <c r="Q937" t="b">
        <v>0</v>
      </c>
      <c r="R937" t="s">
        <v>33</v>
      </c>
      <c r="S937" t="str">
        <f t="shared" si="92"/>
        <v>theater</v>
      </c>
      <c r="T937" t="str">
        <f t="shared" si="93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8"/>
        <v>1.6375968992248062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90"/>
        <v>43668.208333333328</v>
      </c>
      <c r="O938" s="10">
        <f t="shared" si="91"/>
        <v>43671.208333333328</v>
      </c>
      <c r="P938" t="b">
        <v>1</v>
      </c>
      <c r="Q938" t="b">
        <v>0</v>
      </c>
      <c r="R938" t="s">
        <v>33</v>
      </c>
      <c r="S938" t="str">
        <f t="shared" si="92"/>
        <v>theater</v>
      </c>
      <c r="T938" t="str">
        <f t="shared" si="93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8"/>
        <v>49.64385964912281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90"/>
        <v>42334.25</v>
      </c>
      <c r="O939" s="10">
        <f t="shared" si="91"/>
        <v>42343.25</v>
      </c>
      <c r="P939" t="b">
        <v>0</v>
      </c>
      <c r="Q939" t="b">
        <v>0</v>
      </c>
      <c r="R939" t="s">
        <v>42</v>
      </c>
      <c r="S939" t="str">
        <f t="shared" si="92"/>
        <v>film &amp; video</v>
      </c>
      <c r="T939" t="str">
        <f t="shared" si="93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8"/>
        <v>109.70652173913042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90"/>
        <v>43263.208333333328</v>
      </c>
      <c r="O940" s="10">
        <f t="shared" si="91"/>
        <v>43299.208333333328</v>
      </c>
      <c r="P940" t="b">
        <v>0</v>
      </c>
      <c r="Q940" t="b">
        <v>1</v>
      </c>
      <c r="R940" t="s">
        <v>119</v>
      </c>
      <c r="S940" t="str">
        <f t="shared" si="92"/>
        <v>publishing</v>
      </c>
      <c r="T940" t="str">
        <f t="shared" si="93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8"/>
        <v>49.217948717948715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90"/>
        <v>40670.208333333336</v>
      </c>
      <c r="O941" s="10">
        <f t="shared" si="91"/>
        <v>40687.208333333336</v>
      </c>
      <c r="P941" t="b">
        <v>0</v>
      </c>
      <c r="Q941" t="b">
        <v>1</v>
      </c>
      <c r="R941" t="s">
        <v>89</v>
      </c>
      <c r="S941" t="str">
        <f t="shared" si="92"/>
        <v>games</v>
      </c>
      <c r="T941" t="str">
        <f t="shared" si="93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8"/>
        <v>62.232323232323225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90"/>
        <v>41244.25</v>
      </c>
      <c r="O942" s="10">
        <f t="shared" si="91"/>
        <v>41266.25</v>
      </c>
      <c r="P942" t="b">
        <v>0</v>
      </c>
      <c r="Q942" t="b">
        <v>0</v>
      </c>
      <c r="R942" t="s">
        <v>28</v>
      </c>
      <c r="S942" t="str">
        <f t="shared" si="92"/>
        <v>technology</v>
      </c>
      <c r="T942" t="str">
        <f t="shared" si="93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8"/>
        <v>13.05813953488372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90"/>
        <v>40552.25</v>
      </c>
      <c r="O943" s="10">
        <f t="shared" si="91"/>
        <v>40587.25</v>
      </c>
      <c r="P943" t="b">
        <v>1</v>
      </c>
      <c r="Q943" t="b">
        <v>0</v>
      </c>
      <c r="R943" t="s">
        <v>33</v>
      </c>
      <c r="S943" t="str">
        <f t="shared" si="92"/>
        <v>theater</v>
      </c>
      <c r="T943" t="str">
        <f t="shared" si="93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8"/>
        <v>64.635416666666671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90"/>
        <v>40568.25</v>
      </c>
      <c r="O944" s="10">
        <f t="shared" si="91"/>
        <v>40571.25</v>
      </c>
      <c r="P944" t="b">
        <v>0</v>
      </c>
      <c r="Q944" t="b">
        <v>0</v>
      </c>
      <c r="R944" t="s">
        <v>33</v>
      </c>
      <c r="S944" t="str">
        <f t="shared" si="92"/>
        <v>theater</v>
      </c>
      <c r="T944" t="str">
        <f t="shared" si="93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8"/>
        <v>159.58666666666667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90"/>
        <v>41906.208333333336</v>
      </c>
      <c r="O945" s="10">
        <f t="shared" si="91"/>
        <v>41941.208333333336</v>
      </c>
      <c r="P945" t="b">
        <v>0</v>
      </c>
      <c r="Q945" t="b">
        <v>0</v>
      </c>
      <c r="R945" t="s">
        <v>17</v>
      </c>
      <c r="S945" t="str">
        <f t="shared" si="92"/>
        <v>food</v>
      </c>
      <c r="T945" t="str">
        <f t="shared" si="93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8"/>
        <v>81.42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90"/>
        <v>42776.25</v>
      </c>
      <c r="O946" s="10">
        <f t="shared" si="91"/>
        <v>42795.25</v>
      </c>
      <c r="P946" t="b">
        <v>0</v>
      </c>
      <c r="Q946" t="b">
        <v>0</v>
      </c>
      <c r="R946" t="s">
        <v>122</v>
      </c>
      <c r="S946" t="str">
        <f t="shared" si="92"/>
        <v>photography</v>
      </c>
      <c r="T946" t="str">
        <f t="shared" si="93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8"/>
        <v>32.444767441860463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90"/>
        <v>41004.208333333336</v>
      </c>
      <c r="O947" s="10">
        <f t="shared" si="91"/>
        <v>41019.208333333336</v>
      </c>
      <c r="P947" t="b">
        <v>1</v>
      </c>
      <c r="Q947" t="b">
        <v>0</v>
      </c>
      <c r="R947" t="s">
        <v>122</v>
      </c>
      <c r="S947" t="str">
        <f t="shared" si="92"/>
        <v>photography</v>
      </c>
      <c r="T947" t="str">
        <f t="shared" si="93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8"/>
        <v>9.9141184124918666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90"/>
        <v>40710.208333333336</v>
      </c>
      <c r="O948" s="10">
        <f t="shared" si="91"/>
        <v>40712.208333333336</v>
      </c>
      <c r="P948" t="b">
        <v>0</v>
      </c>
      <c r="Q948" t="b">
        <v>0</v>
      </c>
      <c r="R948" t="s">
        <v>33</v>
      </c>
      <c r="S948" t="str">
        <f t="shared" si="92"/>
        <v>theater</v>
      </c>
      <c r="T948" t="str">
        <f t="shared" si="93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8"/>
        <v>26.694444444444443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90"/>
        <v>41908.208333333336</v>
      </c>
      <c r="O949" s="10">
        <f t="shared" si="91"/>
        <v>41915.208333333336</v>
      </c>
      <c r="P949" t="b">
        <v>0</v>
      </c>
      <c r="Q949" t="b">
        <v>0</v>
      </c>
      <c r="R949" t="s">
        <v>33</v>
      </c>
      <c r="S949" t="str">
        <f t="shared" si="92"/>
        <v>theater</v>
      </c>
      <c r="T949" t="str">
        <f t="shared" si="93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8"/>
        <v>62.957446808510639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90"/>
        <v>41985.25</v>
      </c>
      <c r="O950" s="10">
        <f t="shared" si="91"/>
        <v>41995.25</v>
      </c>
      <c r="P950" t="b">
        <v>1</v>
      </c>
      <c r="Q950" t="b">
        <v>1</v>
      </c>
      <c r="R950" t="s">
        <v>42</v>
      </c>
      <c r="S950" t="str">
        <f t="shared" si="92"/>
        <v>film &amp; video</v>
      </c>
      <c r="T950" t="str">
        <f t="shared" si="93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8"/>
        <v>161.35593220338984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90"/>
        <v>42112.208333333328</v>
      </c>
      <c r="O951" s="10">
        <f t="shared" si="91"/>
        <v>42131.208333333328</v>
      </c>
      <c r="P951" t="b">
        <v>0</v>
      </c>
      <c r="Q951" t="b">
        <v>0</v>
      </c>
      <c r="R951" t="s">
        <v>28</v>
      </c>
      <c r="S951" t="str">
        <f t="shared" si="92"/>
        <v>technology</v>
      </c>
      <c r="T951" t="str">
        <f t="shared" si="93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8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90"/>
        <v>43571.208333333328</v>
      </c>
      <c r="O952" s="10">
        <f t="shared" si="91"/>
        <v>43576.208333333328</v>
      </c>
      <c r="P952" t="b">
        <v>0</v>
      </c>
      <c r="Q952" t="b">
        <v>1</v>
      </c>
      <c r="R952" t="s">
        <v>33</v>
      </c>
      <c r="S952" t="str">
        <f t="shared" si="92"/>
        <v>theater</v>
      </c>
      <c r="T952" t="str">
        <f t="shared" si="93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8"/>
        <v>1096.9379310344827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90"/>
        <v>42730.25</v>
      </c>
      <c r="O953" s="10">
        <f t="shared" si="91"/>
        <v>42731.25</v>
      </c>
      <c r="P953" t="b">
        <v>0</v>
      </c>
      <c r="Q953" t="b">
        <v>1</v>
      </c>
      <c r="R953" t="s">
        <v>23</v>
      </c>
      <c r="S953" t="str">
        <f t="shared" si="92"/>
        <v>music</v>
      </c>
      <c r="T953" t="str">
        <f t="shared" si="93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8"/>
        <v>70.094158075601371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90"/>
        <v>42591.208333333328</v>
      </c>
      <c r="O954" s="10">
        <f t="shared" si="91"/>
        <v>42605.208333333328</v>
      </c>
      <c r="P954" t="b">
        <v>0</v>
      </c>
      <c r="Q954" t="b">
        <v>0</v>
      </c>
      <c r="R954" t="s">
        <v>42</v>
      </c>
      <c r="S954" t="str">
        <f t="shared" si="92"/>
        <v>film &amp; video</v>
      </c>
      <c r="T954" t="str">
        <f t="shared" si="93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8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90"/>
        <v>42358.25</v>
      </c>
      <c r="O955" s="10">
        <f t="shared" si="91"/>
        <v>42394.25</v>
      </c>
      <c r="P955" t="b">
        <v>0</v>
      </c>
      <c r="Q955" t="b">
        <v>1</v>
      </c>
      <c r="R955" t="s">
        <v>474</v>
      </c>
      <c r="S955" t="str">
        <f t="shared" si="92"/>
        <v>film &amp; video</v>
      </c>
      <c r="T955" t="str">
        <f t="shared" si="93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8"/>
        <v>367.0985915492958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90"/>
        <v>41174.208333333336</v>
      </c>
      <c r="O956" s="10">
        <f t="shared" si="91"/>
        <v>41198.208333333336</v>
      </c>
      <c r="P956" t="b">
        <v>0</v>
      </c>
      <c r="Q956" t="b">
        <v>0</v>
      </c>
      <c r="R956" t="s">
        <v>28</v>
      </c>
      <c r="S956" t="str">
        <f t="shared" si="92"/>
        <v>technology</v>
      </c>
      <c r="T956" t="str">
        <f t="shared" si="93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8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90"/>
        <v>41238.25</v>
      </c>
      <c r="O957" s="10">
        <f t="shared" si="91"/>
        <v>41240.25</v>
      </c>
      <c r="P957" t="b">
        <v>0</v>
      </c>
      <c r="Q957" t="b">
        <v>0</v>
      </c>
      <c r="R957" t="s">
        <v>33</v>
      </c>
      <c r="S957" t="str">
        <f t="shared" si="92"/>
        <v>theater</v>
      </c>
      <c r="T957" t="str">
        <f t="shared" si="93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8"/>
        <v>19.028784648187631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90"/>
        <v>42360.25</v>
      </c>
      <c r="O958" s="10">
        <f t="shared" si="91"/>
        <v>42364.25</v>
      </c>
      <c r="P958" t="b">
        <v>0</v>
      </c>
      <c r="Q958" t="b">
        <v>0</v>
      </c>
      <c r="R958" t="s">
        <v>474</v>
      </c>
      <c r="S958" t="str">
        <f t="shared" si="92"/>
        <v>film &amp; video</v>
      </c>
      <c r="T958" t="str">
        <f t="shared" si="93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8"/>
        <v>126.87755102040816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90"/>
        <v>40955.25</v>
      </c>
      <c r="O959" s="10">
        <f t="shared" si="91"/>
        <v>40958.25</v>
      </c>
      <c r="P959" t="b">
        <v>0</v>
      </c>
      <c r="Q959" t="b">
        <v>0</v>
      </c>
      <c r="R959" t="s">
        <v>33</v>
      </c>
      <c r="S959" t="str">
        <f t="shared" si="92"/>
        <v>theater</v>
      </c>
      <c r="T959" t="str">
        <f t="shared" si="93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8"/>
        <v>734.63636363636363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90"/>
        <v>40350.208333333336</v>
      </c>
      <c r="O960" s="10">
        <f t="shared" si="91"/>
        <v>40372.208333333336</v>
      </c>
      <c r="P960" t="b">
        <v>0</v>
      </c>
      <c r="Q960" t="b">
        <v>0</v>
      </c>
      <c r="R960" t="s">
        <v>71</v>
      </c>
      <c r="S960" t="str">
        <f t="shared" si="92"/>
        <v>film &amp; video</v>
      </c>
      <c r="T960" t="str">
        <f t="shared" si="93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8"/>
        <v>4.5731034482758623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90"/>
        <v>40357.208333333336</v>
      </c>
      <c r="O961" s="10">
        <f t="shared" si="91"/>
        <v>40385.208333333336</v>
      </c>
      <c r="P961" t="b">
        <v>0</v>
      </c>
      <c r="Q961" t="b">
        <v>0</v>
      </c>
      <c r="R961" t="s">
        <v>206</v>
      </c>
      <c r="S961" t="str">
        <f t="shared" si="92"/>
        <v>publishing</v>
      </c>
      <c r="T961" t="str">
        <f t="shared" si="93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8"/>
        <v>85.054545454545448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90"/>
        <v>42408.25</v>
      </c>
      <c r="O962" s="10">
        <f t="shared" si="91"/>
        <v>42445.208333333328</v>
      </c>
      <c r="P962" t="b">
        <v>0</v>
      </c>
      <c r="Q962" t="b">
        <v>0</v>
      </c>
      <c r="R962" t="s">
        <v>28</v>
      </c>
      <c r="S962" t="str">
        <f t="shared" si="92"/>
        <v>technology</v>
      </c>
      <c r="T962" t="str">
        <f t="shared" si="93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4">($E963/$D963)*100</f>
        <v>119.29824561403508</v>
      </c>
      <c r="G963" t="s">
        <v>20</v>
      </c>
      <c r="H963">
        <v>155</v>
      </c>
      <c r="I963" s="6">
        <f t="shared" ref="I963:I1001" si="95">IFERROR($E963/$H963,0)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6">((($L963/60)/60)/24)+DATE(1970,1,1)</f>
        <v>40591.25</v>
      </c>
      <c r="O963" s="10">
        <f t="shared" ref="O963:O1001" si="97">((($M963/60)/60)/24)+DATE(1970,1,1)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2"/>
        <v>publishing</v>
      </c>
      <c r="T963" t="str">
        <f t="shared" si="93"/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4"/>
        <v>296.02777777777777</v>
      </c>
      <c r="G964" t="s">
        <v>20</v>
      </c>
      <c r="H964">
        <v>266</v>
      </c>
      <c r="I964" s="6">
        <f t="shared" si="9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6"/>
        <v>41592.25</v>
      </c>
      <c r="O964" s="10">
        <f t="shared" si="97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4"/>
        <v>84.694915254237287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6"/>
        <v>40607.25</v>
      </c>
      <c r="O965" s="10">
        <f t="shared" si="97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4"/>
        <v>355.7837837837838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6"/>
        <v>42135.208333333328</v>
      </c>
      <c r="O966" s="10">
        <f t="shared" si="97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4"/>
        <v>386.40909090909093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6"/>
        <v>40203.25</v>
      </c>
      <c r="O967" s="10">
        <f t="shared" si="97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4"/>
        <v>792.23529411764707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6"/>
        <v>42901.208333333328</v>
      </c>
      <c r="O968" s="10">
        <f t="shared" si="97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4"/>
        <v>137.03393665158373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6"/>
        <v>41005.208333333336</v>
      </c>
      <c r="O969" s="10">
        <f t="shared" si="97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4"/>
        <v>338.20833333333337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6"/>
        <v>40544.25</v>
      </c>
      <c r="O970" s="10">
        <f t="shared" si="97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4"/>
        <v>108.22784810126582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6"/>
        <v>43821.25</v>
      </c>
      <c r="O971" s="10">
        <f t="shared" si="97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4"/>
        <v>60.757639620653315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6"/>
        <v>40672.208333333336</v>
      </c>
      <c r="O972" s="10">
        <f t="shared" si="97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4"/>
        <v>27.725490196078432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6"/>
        <v>41555.208333333336</v>
      </c>
      <c r="O973" s="10">
        <f t="shared" si="97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4"/>
        <v>228.3934426229508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6"/>
        <v>41792.208333333336</v>
      </c>
      <c r="O974" s="10">
        <f t="shared" si="97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4"/>
        <v>21.615194054500414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6"/>
        <v>40522.25</v>
      </c>
      <c r="O975" s="10">
        <f t="shared" si="97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4"/>
        <v>373.875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6"/>
        <v>41412.208333333336</v>
      </c>
      <c r="O976" s="10">
        <f t="shared" si="97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4"/>
        <v>154.92592592592592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6"/>
        <v>42337.25</v>
      </c>
      <c r="O977" s="10">
        <f t="shared" si="97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4"/>
        <v>322.14999999999998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6"/>
        <v>40571.25</v>
      </c>
      <c r="O978" s="10">
        <f t="shared" si="97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4"/>
        <v>73.957142857142856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6"/>
        <v>43138.25</v>
      </c>
      <c r="O979" s="10">
        <f t="shared" si="97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4"/>
        <v>864.1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6"/>
        <v>42686.25</v>
      </c>
      <c r="O980" s="10">
        <f t="shared" si="97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4"/>
        <v>143.26245847176079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6"/>
        <v>42078.208333333328</v>
      </c>
      <c r="O981" s="10">
        <f t="shared" si="97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4"/>
        <v>40.281762295081968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6"/>
        <v>42307.208333333328</v>
      </c>
      <c r="O982" s="10">
        <f t="shared" si="97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4"/>
        <v>178.22388059701493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6"/>
        <v>43094.25</v>
      </c>
      <c r="O983" s="10">
        <f t="shared" si="97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4"/>
        <v>84.930555555555557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6"/>
        <v>40743.208333333336</v>
      </c>
      <c r="O984" s="10">
        <f t="shared" si="97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4"/>
        <v>145.93648334624322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6"/>
        <v>43681.208333333328</v>
      </c>
      <c r="O985" s="10">
        <f t="shared" si="97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4"/>
        <v>152.46153846153848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6"/>
        <v>43716.208333333328</v>
      </c>
      <c r="O986" s="10">
        <f t="shared" si="97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4"/>
        <v>67.129542790152414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6"/>
        <v>41614.25</v>
      </c>
      <c r="O987" s="10">
        <f t="shared" si="97"/>
        <v>41640.25</v>
      </c>
      <c r="P987" t="b">
        <v>0</v>
      </c>
      <c r="Q987" t="b">
        <v>1</v>
      </c>
      <c r="R987" t="s">
        <v>23</v>
      </c>
      <c r="S987" t="str">
        <f t="shared" ref="S987:S1001" si="98">LEFT(R987,SEARCH("/",R987,1)-1)</f>
        <v>music</v>
      </c>
      <c r="T987" t="str">
        <f t="shared" ref="T987:T1001" si="99">RIGHT(R987,LEN(R987)-SEARCH("/",R987,1))</f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4"/>
        <v>40.307692307692307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6"/>
        <v>40638.208333333336</v>
      </c>
      <c r="O988" s="10">
        <f t="shared" si="97"/>
        <v>40652.208333333336</v>
      </c>
      <c r="P988" t="b">
        <v>0</v>
      </c>
      <c r="Q988" t="b">
        <v>0</v>
      </c>
      <c r="R988" t="s">
        <v>23</v>
      </c>
      <c r="S988" t="str">
        <f t="shared" si="98"/>
        <v>music</v>
      </c>
      <c r="T988" t="str">
        <f t="shared" si="99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4"/>
        <v>216.79032258064518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6"/>
        <v>42852.208333333328</v>
      </c>
      <c r="O989" s="10">
        <f t="shared" si="97"/>
        <v>42866.208333333328</v>
      </c>
      <c r="P989" t="b">
        <v>0</v>
      </c>
      <c r="Q989" t="b">
        <v>0</v>
      </c>
      <c r="R989" t="s">
        <v>42</v>
      </c>
      <c r="S989" t="str">
        <f t="shared" si="98"/>
        <v>film &amp; video</v>
      </c>
      <c r="T989" t="str">
        <f t="shared" si="99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4"/>
        <v>52.117021276595743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6"/>
        <v>42686.25</v>
      </c>
      <c r="O990" s="10">
        <f t="shared" si="97"/>
        <v>42707.25</v>
      </c>
      <c r="P990" t="b">
        <v>0</v>
      </c>
      <c r="Q990" t="b">
        <v>0</v>
      </c>
      <c r="R990" t="s">
        <v>133</v>
      </c>
      <c r="S990" t="str">
        <f t="shared" si="98"/>
        <v>publishing</v>
      </c>
      <c r="T990" t="str">
        <f t="shared" si="99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4"/>
        <v>499.58333333333337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6"/>
        <v>43571.208333333328</v>
      </c>
      <c r="O991" s="10">
        <f t="shared" si="97"/>
        <v>43576.208333333328</v>
      </c>
      <c r="P991" t="b">
        <v>0</v>
      </c>
      <c r="Q991" t="b">
        <v>0</v>
      </c>
      <c r="R991" t="s">
        <v>206</v>
      </c>
      <c r="S991" t="str">
        <f t="shared" si="98"/>
        <v>publishing</v>
      </c>
      <c r="T991" t="str">
        <f t="shared" si="99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4"/>
        <v>87.679487179487182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6"/>
        <v>42432.25</v>
      </c>
      <c r="O992" s="10">
        <f t="shared" si="97"/>
        <v>42454.208333333328</v>
      </c>
      <c r="P992" t="b">
        <v>0</v>
      </c>
      <c r="Q992" t="b">
        <v>1</v>
      </c>
      <c r="R992" t="s">
        <v>53</v>
      </c>
      <c r="S992" t="str">
        <f t="shared" si="98"/>
        <v>film &amp; video</v>
      </c>
      <c r="T992" t="str">
        <f t="shared" si="99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4"/>
        <v>113.17346938775511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6"/>
        <v>41907.208333333336</v>
      </c>
      <c r="O993" s="10">
        <f t="shared" si="97"/>
        <v>41911.208333333336</v>
      </c>
      <c r="P993" t="b">
        <v>0</v>
      </c>
      <c r="Q993" t="b">
        <v>1</v>
      </c>
      <c r="R993" t="s">
        <v>23</v>
      </c>
      <c r="S993" t="str">
        <f t="shared" si="98"/>
        <v>music</v>
      </c>
      <c r="T993" t="str">
        <f t="shared" si="99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4"/>
        <v>426.54838709677421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6"/>
        <v>43227.208333333328</v>
      </c>
      <c r="O994" s="10">
        <f t="shared" si="97"/>
        <v>43241.208333333328</v>
      </c>
      <c r="P994" t="b">
        <v>0</v>
      </c>
      <c r="Q994" t="b">
        <v>1</v>
      </c>
      <c r="R994" t="s">
        <v>53</v>
      </c>
      <c r="S994" t="str">
        <f t="shared" si="98"/>
        <v>film &amp; video</v>
      </c>
      <c r="T994" t="str">
        <f t="shared" si="99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4"/>
        <v>77.632653061224488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6"/>
        <v>42362.25</v>
      </c>
      <c r="O995" s="10">
        <f t="shared" si="97"/>
        <v>42379.25</v>
      </c>
      <c r="P995" t="b">
        <v>0</v>
      </c>
      <c r="Q995" t="b">
        <v>1</v>
      </c>
      <c r="R995" t="s">
        <v>122</v>
      </c>
      <c r="S995" t="str">
        <f t="shared" si="98"/>
        <v>photography</v>
      </c>
      <c r="T995" t="str">
        <f t="shared" si="99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4"/>
        <v>52.496810772501767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6"/>
        <v>41929.208333333336</v>
      </c>
      <c r="O996" s="10">
        <f t="shared" si="97"/>
        <v>41935.208333333336</v>
      </c>
      <c r="P996" t="b">
        <v>0</v>
      </c>
      <c r="Q996" t="b">
        <v>1</v>
      </c>
      <c r="R996" t="s">
        <v>206</v>
      </c>
      <c r="S996" t="str">
        <f t="shared" si="98"/>
        <v>publishing</v>
      </c>
      <c r="T996" t="str">
        <f t="shared" si="99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4"/>
        <v>157.46762589928059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6"/>
        <v>43408.208333333328</v>
      </c>
      <c r="O997" s="10">
        <f t="shared" si="97"/>
        <v>43437.25</v>
      </c>
      <c r="P997" t="b">
        <v>0</v>
      </c>
      <c r="Q997" t="b">
        <v>1</v>
      </c>
      <c r="R997" t="s">
        <v>17</v>
      </c>
      <c r="S997" t="str">
        <f t="shared" si="98"/>
        <v>food</v>
      </c>
      <c r="T997" t="str">
        <f t="shared" si="99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4"/>
        <v>72.939393939393938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6"/>
        <v>41276.25</v>
      </c>
      <c r="O998" s="10">
        <f t="shared" si="97"/>
        <v>41306.25</v>
      </c>
      <c r="P998" t="b">
        <v>0</v>
      </c>
      <c r="Q998" t="b">
        <v>0</v>
      </c>
      <c r="R998" t="s">
        <v>33</v>
      </c>
      <c r="S998" t="str">
        <f t="shared" si="98"/>
        <v>theater</v>
      </c>
      <c r="T998" t="str">
        <f t="shared" si="99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4"/>
        <v>60.565789473684205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6"/>
        <v>41659.25</v>
      </c>
      <c r="O999" s="10">
        <f t="shared" si="97"/>
        <v>41664.25</v>
      </c>
      <c r="P999" t="b">
        <v>0</v>
      </c>
      <c r="Q999" t="b">
        <v>0</v>
      </c>
      <c r="R999" t="s">
        <v>33</v>
      </c>
      <c r="S999" t="str">
        <f t="shared" si="98"/>
        <v>theater</v>
      </c>
      <c r="T999" t="str">
        <f t="shared" si="99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4"/>
        <v>56.791291291291287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6"/>
        <v>40220.25</v>
      </c>
      <c r="O1000" s="10">
        <f t="shared" si="97"/>
        <v>40234.25</v>
      </c>
      <c r="P1000" t="b">
        <v>0</v>
      </c>
      <c r="Q1000" t="b">
        <v>1</v>
      </c>
      <c r="R1000" t="s">
        <v>60</v>
      </c>
      <c r="S1000" t="str">
        <f t="shared" si="98"/>
        <v>music</v>
      </c>
      <c r="T1000" t="str">
        <f t="shared" si="99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4"/>
        <v>56.542754275427541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6"/>
        <v>42550.208333333328</v>
      </c>
      <c r="O1001" s="10">
        <f t="shared" si="97"/>
        <v>42557.208333333328</v>
      </c>
      <c r="P1001" t="b">
        <v>0</v>
      </c>
      <c r="Q1001" t="b">
        <v>0</v>
      </c>
      <c r="R1001" t="s">
        <v>17</v>
      </c>
      <c r="S1001" t="str">
        <f t="shared" si="98"/>
        <v>food</v>
      </c>
      <c r="T1001" t="str">
        <f t="shared" si="99"/>
        <v>food trucks</v>
      </c>
    </row>
  </sheetData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successful">
      <formula>NOT(ISERROR(SEARCH("successful",G1)))</formula>
    </cfRule>
    <cfRule type="containsText" dxfId="9" priority="4" operator="containsText" text="canceled">
      <formula>NOT(ISERROR(SEARCH("canceled",G1)))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D22424"/>
        <color rgb="FF92D050"/>
        <color theme="8" tint="-0.249977111117893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446-8682-404E-B82C-289185F47687}">
  <dimension ref="A1:F14"/>
  <sheetViews>
    <sheetView zoomScaleNormal="100" workbookViewId="0">
      <selection activeCell="C4" sqref="C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2033</v>
      </c>
    </row>
    <row r="3" spans="1:6" x14ac:dyDescent="0.25">
      <c r="A3" s="7" t="s">
        <v>2046</v>
      </c>
      <c r="B3" s="7" t="s">
        <v>2045</v>
      </c>
    </row>
    <row r="4" spans="1:6" x14ac:dyDescent="0.25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2044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DA65-29BF-450A-8DA8-B26EA9F38D7F}">
  <dimension ref="A1:F30"/>
  <sheetViews>
    <sheetView workbookViewId="0">
      <selection activeCell="A19" sqref="A19:F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2033</v>
      </c>
    </row>
    <row r="2" spans="1:6" x14ac:dyDescent="0.25">
      <c r="A2" s="7" t="s">
        <v>2031</v>
      </c>
      <c r="B2" t="s">
        <v>2033</v>
      </c>
    </row>
    <row r="4" spans="1:6" x14ac:dyDescent="0.25">
      <c r="A4" s="7" t="s">
        <v>2046</v>
      </c>
      <c r="B4" s="7" t="s">
        <v>2045</v>
      </c>
    </row>
    <row r="5" spans="1:6" x14ac:dyDescent="0.2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2044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FD19-2E7A-4736-BC71-5434BC7A7CDF}">
  <dimension ref="A1:E18"/>
  <sheetViews>
    <sheetView workbookViewId="0">
      <selection activeCell="D13" sqref="D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2033</v>
      </c>
    </row>
    <row r="2" spans="1:5" x14ac:dyDescent="0.25">
      <c r="A2" s="7" t="s">
        <v>2085</v>
      </c>
      <c r="B2" t="s">
        <v>2033</v>
      </c>
    </row>
    <row r="4" spans="1:5" x14ac:dyDescent="0.25">
      <c r="A4" s="7" t="s">
        <v>2046</v>
      </c>
      <c r="B4" s="7" t="s">
        <v>2045</v>
      </c>
    </row>
    <row r="5" spans="1:5" x14ac:dyDescent="0.25">
      <c r="A5" s="7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2044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E8FF-DDEF-4104-B155-FDB7DE2CCD45}">
  <dimension ref="A1:H13"/>
  <sheetViews>
    <sheetView workbookViewId="0"/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  <col min="9" max="10" width="9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SUM($B2:$D2)</f>
        <v>51</v>
      </c>
      <c r="F2" s="12">
        <f>$B2/$E2</f>
        <v>0.58823529411764708</v>
      </c>
      <c r="G2" s="12">
        <f>$C2/$E2</f>
        <v>0.39215686274509803</v>
      </c>
      <c r="H2" s="12">
        <f>$D2/$E2</f>
        <v>1.9607843137254902E-2</v>
      </c>
    </row>
    <row r="3" spans="1:8" x14ac:dyDescent="0.25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0">SUM($B3:$D3)</f>
        <v>231</v>
      </c>
      <c r="F3" s="12">
        <f t="shared" ref="F3:F12" si="1">$B3/$E3</f>
        <v>0.82683982683982682</v>
      </c>
      <c r="G3" s="12">
        <f t="shared" ref="G3:G11" si="2">$C3/$E3</f>
        <v>0.16450216450216451</v>
      </c>
      <c r="H3" s="12">
        <f t="shared" ref="H3:H13" si="3">$D3/$E3</f>
        <v>8.658008658008658E-3</v>
      </c>
    </row>
    <row r="4" spans="1:8" x14ac:dyDescent="0.25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0"/>
        <v>11</v>
      </c>
      <c r="F12" s="12">
        <f t="shared" si="1"/>
        <v>0.72727272727272729</v>
      </c>
      <c r="G12" s="12">
        <f>$C12/$E12</f>
        <v>0.27272727272727271</v>
      </c>
      <c r="H12" s="12">
        <f t="shared" si="3"/>
        <v>0</v>
      </c>
    </row>
    <row r="13" spans="1:8" x14ac:dyDescent="0.25">
      <c r="A13" t="s">
        <v>2105</v>
      </c>
      <c r="B13">
        <f>COUNTIFS(Crowdfunding!$D:$D,"&gt;=50000", Crowdfunding!$G:$G,"successful")</f>
        <v>114</v>
      </c>
      <c r="C13">
        <f>COUNTIFS(Crowdfunding!$D:$D,"&gt;=50000", Crowdfunding!$G:$G,"failed")</f>
        <v>163</v>
      </c>
      <c r="D13">
        <f>COUNTIFS(Crowdfunding!$D:$D,"&gt;=50000", Crowdfunding!$G:$G,"canceled")</f>
        <v>28</v>
      </c>
      <c r="E13">
        <f t="shared" si="0"/>
        <v>305</v>
      </c>
      <c r="F13" s="12">
        <f>$B13/$E13</f>
        <v>0.3737704918032787</v>
      </c>
      <c r="G13" s="12">
        <f>$C13/$E13</f>
        <v>0.53442622950819674</v>
      </c>
      <c r="H13" s="12">
        <f t="shared" si="3"/>
        <v>9.1803278688524587E-2</v>
      </c>
    </row>
  </sheetData>
  <pageMargins left="0.7" right="0.7" top="0.75" bottom="0.75" header="0.3" footer="0.3"/>
  <ignoredErrors>
    <ignoredError sqref="B7:C7 C3:C5 C6 C8:C11 C12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E978-6189-4690-B384-6395724696D8}">
  <dimension ref="A1:H566"/>
  <sheetViews>
    <sheetView tabSelected="1" workbookViewId="0"/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6.375" bestFit="1" customWidth="1"/>
    <col min="8" max="8" width="11.875" bestFit="1" customWidth="1"/>
  </cols>
  <sheetData>
    <row r="1" spans="1:8" x14ac:dyDescent="0.25">
      <c r="A1" s="1" t="s">
        <v>4</v>
      </c>
      <c r="B1" s="1" t="s">
        <v>5</v>
      </c>
      <c r="D1" s="1" t="s">
        <v>4</v>
      </c>
      <c r="E1" s="1" t="s">
        <v>5</v>
      </c>
      <c r="G1" s="15" t="s">
        <v>2119</v>
      </c>
      <c r="H1" s="15"/>
    </row>
    <row r="2" spans="1:8" x14ac:dyDescent="0.25">
      <c r="A2" t="s">
        <v>20</v>
      </c>
      <c r="B2">
        <v>158</v>
      </c>
      <c r="D2" t="s">
        <v>14</v>
      </c>
      <c r="E2">
        <v>0</v>
      </c>
      <c r="G2" s="13"/>
      <c r="H2" s="13"/>
    </row>
    <row r="3" spans="1:8" x14ac:dyDescent="0.25">
      <c r="A3" t="s">
        <v>20</v>
      </c>
      <c r="B3">
        <v>1425</v>
      </c>
      <c r="D3" t="s">
        <v>14</v>
      </c>
      <c r="E3">
        <v>24</v>
      </c>
      <c r="G3" s="13" t="s">
        <v>2106</v>
      </c>
      <c r="H3" s="13">
        <v>851.14690265486729</v>
      </c>
    </row>
    <row r="4" spans="1:8" x14ac:dyDescent="0.25">
      <c r="A4" t="s">
        <v>20</v>
      </c>
      <c r="B4">
        <v>174</v>
      </c>
      <c r="D4" t="s">
        <v>14</v>
      </c>
      <c r="E4">
        <v>53</v>
      </c>
      <c r="G4" s="13" t="s">
        <v>2107</v>
      </c>
      <c r="H4" s="13">
        <v>53.31848861007748</v>
      </c>
    </row>
    <row r="5" spans="1:8" x14ac:dyDescent="0.25">
      <c r="A5" t="s">
        <v>20</v>
      </c>
      <c r="B5">
        <v>227</v>
      </c>
      <c r="D5" t="s">
        <v>14</v>
      </c>
      <c r="E5">
        <v>18</v>
      </c>
      <c r="G5" s="13" t="s">
        <v>2108</v>
      </c>
      <c r="H5" s="13">
        <v>201</v>
      </c>
    </row>
    <row r="6" spans="1:8" x14ac:dyDescent="0.25">
      <c r="A6" t="s">
        <v>20</v>
      </c>
      <c r="B6">
        <v>220</v>
      </c>
      <c r="D6" t="s">
        <v>14</v>
      </c>
      <c r="E6">
        <v>44</v>
      </c>
      <c r="G6" s="13" t="s">
        <v>2109</v>
      </c>
      <c r="H6" s="13">
        <v>85</v>
      </c>
    </row>
    <row r="7" spans="1:8" x14ac:dyDescent="0.25">
      <c r="A7" t="s">
        <v>20</v>
      </c>
      <c r="B7">
        <v>98</v>
      </c>
      <c r="D7" t="s">
        <v>14</v>
      </c>
      <c r="E7">
        <v>27</v>
      </c>
      <c r="G7" s="13" t="s">
        <v>2110</v>
      </c>
      <c r="H7" s="13">
        <v>1267.366006183523</v>
      </c>
    </row>
    <row r="8" spans="1:8" x14ac:dyDescent="0.25">
      <c r="A8" t="s">
        <v>20</v>
      </c>
      <c r="B8">
        <v>100</v>
      </c>
      <c r="D8" t="s">
        <v>14</v>
      </c>
      <c r="E8">
        <v>55</v>
      </c>
      <c r="G8" s="13" t="s">
        <v>2111</v>
      </c>
      <c r="H8" s="13">
        <v>1606216.5936295739</v>
      </c>
    </row>
    <row r="9" spans="1:8" x14ac:dyDescent="0.25">
      <c r="A9" t="s">
        <v>20</v>
      </c>
      <c r="B9">
        <v>1249</v>
      </c>
      <c r="D9" t="s">
        <v>14</v>
      </c>
      <c r="E9">
        <v>200</v>
      </c>
      <c r="G9" s="13" t="s">
        <v>2112</v>
      </c>
      <c r="H9" s="13">
        <v>4.9656921345315794</v>
      </c>
    </row>
    <row r="10" spans="1:8" x14ac:dyDescent="0.25">
      <c r="A10" t="s">
        <v>20</v>
      </c>
      <c r="B10">
        <v>1396</v>
      </c>
      <c r="D10" t="s">
        <v>14</v>
      </c>
      <c r="E10">
        <v>452</v>
      </c>
      <c r="G10" s="13" t="s">
        <v>2113</v>
      </c>
      <c r="H10" s="13">
        <v>2.1761972595812389</v>
      </c>
    </row>
    <row r="11" spans="1:8" x14ac:dyDescent="0.25">
      <c r="A11" t="s">
        <v>20</v>
      </c>
      <c r="B11">
        <v>890</v>
      </c>
      <c r="D11" t="s">
        <v>14</v>
      </c>
      <c r="E11">
        <v>674</v>
      </c>
      <c r="G11" s="13" t="s">
        <v>2114</v>
      </c>
      <c r="H11" s="13">
        <v>7279</v>
      </c>
    </row>
    <row r="12" spans="1:8" x14ac:dyDescent="0.25">
      <c r="A12" t="s">
        <v>20</v>
      </c>
      <c r="B12">
        <v>142</v>
      </c>
      <c r="D12" t="s">
        <v>14</v>
      </c>
      <c r="E12">
        <v>558</v>
      </c>
      <c r="G12" s="13" t="s">
        <v>2115</v>
      </c>
      <c r="H12" s="13">
        <v>16</v>
      </c>
    </row>
    <row r="13" spans="1:8" x14ac:dyDescent="0.25">
      <c r="A13" t="s">
        <v>20</v>
      </c>
      <c r="B13">
        <v>2673</v>
      </c>
      <c r="D13" t="s">
        <v>14</v>
      </c>
      <c r="E13">
        <v>15</v>
      </c>
      <c r="G13" s="13" t="s">
        <v>2116</v>
      </c>
      <c r="H13" s="13">
        <v>7295</v>
      </c>
    </row>
    <row r="14" spans="1:8" x14ac:dyDescent="0.25">
      <c r="A14" t="s">
        <v>20</v>
      </c>
      <c r="B14">
        <v>163</v>
      </c>
      <c r="D14" t="s">
        <v>14</v>
      </c>
      <c r="E14">
        <v>2307</v>
      </c>
      <c r="G14" s="13" t="s">
        <v>2117</v>
      </c>
      <c r="H14" s="13">
        <v>480898</v>
      </c>
    </row>
    <row r="15" spans="1:8" ht="16.5" thickBot="1" x14ac:dyDescent="0.3">
      <c r="A15" t="s">
        <v>20</v>
      </c>
      <c r="B15">
        <v>2220</v>
      </c>
      <c r="D15" t="s">
        <v>14</v>
      </c>
      <c r="E15">
        <v>88</v>
      </c>
      <c r="G15" s="14" t="s">
        <v>2118</v>
      </c>
      <c r="H15" s="14">
        <v>565</v>
      </c>
    </row>
    <row r="16" spans="1:8" ht="16.5" thickBot="1" x14ac:dyDescent="0.3">
      <c r="A16" t="s">
        <v>20</v>
      </c>
      <c r="B16">
        <v>1606</v>
      </c>
      <c r="D16" t="s">
        <v>14</v>
      </c>
      <c r="E16">
        <v>48</v>
      </c>
    </row>
    <row r="17" spans="1:8" x14ac:dyDescent="0.25">
      <c r="A17" t="s">
        <v>20</v>
      </c>
      <c r="B17">
        <v>129</v>
      </c>
      <c r="D17" t="s">
        <v>14</v>
      </c>
      <c r="E17">
        <v>1</v>
      </c>
      <c r="G17" s="15" t="s">
        <v>2120</v>
      </c>
      <c r="H17" s="15"/>
    </row>
    <row r="18" spans="1:8" x14ac:dyDescent="0.25">
      <c r="A18" t="s">
        <v>20</v>
      </c>
      <c r="B18">
        <v>226</v>
      </c>
      <c r="D18" t="s">
        <v>14</v>
      </c>
      <c r="E18">
        <v>1467</v>
      </c>
      <c r="G18" s="13"/>
      <c r="H18" s="13"/>
    </row>
    <row r="19" spans="1:8" x14ac:dyDescent="0.25">
      <c r="A19" t="s">
        <v>20</v>
      </c>
      <c r="B19">
        <v>5419</v>
      </c>
      <c r="D19" t="s">
        <v>14</v>
      </c>
      <c r="E19">
        <v>75</v>
      </c>
      <c r="G19" s="13" t="s">
        <v>2106</v>
      </c>
      <c r="H19" s="13">
        <v>585.61538461538464</v>
      </c>
    </row>
    <row r="20" spans="1:8" x14ac:dyDescent="0.25">
      <c r="A20" t="s">
        <v>20</v>
      </c>
      <c r="B20">
        <v>165</v>
      </c>
      <c r="D20" t="s">
        <v>14</v>
      </c>
      <c r="E20">
        <v>120</v>
      </c>
      <c r="G20" s="13" t="s">
        <v>2107</v>
      </c>
      <c r="H20" s="13">
        <v>50.38624046242748</v>
      </c>
    </row>
    <row r="21" spans="1:8" x14ac:dyDescent="0.25">
      <c r="A21" t="s">
        <v>20</v>
      </c>
      <c r="B21">
        <v>1965</v>
      </c>
      <c r="D21" t="s">
        <v>14</v>
      </c>
      <c r="E21">
        <v>2253</v>
      </c>
      <c r="G21" s="13" t="s">
        <v>2108</v>
      </c>
      <c r="H21" s="13">
        <v>114.5</v>
      </c>
    </row>
    <row r="22" spans="1:8" x14ac:dyDescent="0.25">
      <c r="A22" t="s">
        <v>20</v>
      </c>
      <c r="B22">
        <v>16</v>
      </c>
      <c r="D22" t="s">
        <v>14</v>
      </c>
      <c r="E22">
        <v>5</v>
      </c>
      <c r="G22" s="13" t="s">
        <v>2109</v>
      </c>
      <c r="H22" s="13">
        <v>1</v>
      </c>
    </row>
    <row r="23" spans="1:8" x14ac:dyDescent="0.25">
      <c r="A23" t="s">
        <v>20</v>
      </c>
      <c r="B23">
        <v>107</v>
      </c>
      <c r="D23" t="s">
        <v>14</v>
      </c>
      <c r="E23">
        <v>38</v>
      </c>
      <c r="G23" s="13" t="s">
        <v>2110</v>
      </c>
      <c r="H23" s="13">
        <v>961.30819978260524</v>
      </c>
    </row>
    <row r="24" spans="1:8" x14ac:dyDescent="0.25">
      <c r="A24" t="s">
        <v>20</v>
      </c>
      <c r="B24">
        <v>134</v>
      </c>
      <c r="D24" t="s">
        <v>14</v>
      </c>
      <c r="E24">
        <v>12</v>
      </c>
      <c r="G24" s="13" t="s">
        <v>2111</v>
      </c>
      <c r="H24" s="13">
        <v>924113.45496927318</v>
      </c>
    </row>
    <row r="25" spans="1:8" x14ac:dyDescent="0.25">
      <c r="A25" t="s">
        <v>20</v>
      </c>
      <c r="B25">
        <v>198</v>
      </c>
      <c r="D25" t="s">
        <v>14</v>
      </c>
      <c r="E25">
        <v>1684</v>
      </c>
      <c r="G25" s="13" t="s">
        <v>2112</v>
      </c>
      <c r="H25" s="13">
        <v>8.8024511869018625</v>
      </c>
    </row>
    <row r="26" spans="1:8" x14ac:dyDescent="0.25">
      <c r="A26" t="s">
        <v>20</v>
      </c>
      <c r="B26">
        <v>111</v>
      </c>
      <c r="D26" t="s">
        <v>14</v>
      </c>
      <c r="E26">
        <v>56</v>
      </c>
      <c r="G26" s="13" t="s">
        <v>2113</v>
      </c>
      <c r="H26" s="13">
        <v>2.7048960546692098</v>
      </c>
    </row>
    <row r="27" spans="1:8" x14ac:dyDescent="0.25">
      <c r="A27" t="s">
        <v>20</v>
      </c>
      <c r="B27">
        <v>222</v>
      </c>
      <c r="D27" t="s">
        <v>14</v>
      </c>
      <c r="E27">
        <v>838</v>
      </c>
      <c r="G27" s="13" t="s">
        <v>2114</v>
      </c>
      <c r="H27" s="13">
        <v>6080</v>
      </c>
    </row>
    <row r="28" spans="1:8" x14ac:dyDescent="0.25">
      <c r="A28" t="s">
        <v>20</v>
      </c>
      <c r="B28">
        <v>6212</v>
      </c>
      <c r="D28" t="s">
        <v>14</v>
      </c>
      <c r="E28">
        <v>1000</v>
      </c>
      <c r="G28" s="13" t="s">
        <v>2115</v>
      </c>
      <c r="H28" s="13">
        <v>0</v>
      </c>
    </row>
    <row r="29" spans="1:8" x14ac:dyDescent="0.25">
      <c r="A29" t="s">
        <v>20</v>
      </c>
      <c r="B29">
        <v>98</v>
      </c>
      <c r="D29" t="s">
        <v>14</v>
      </c>
      <c r="E29">
        <v>1482</v>
      </c>
      <c r="G29" s="13" t="s">
        <v>2116</v>
      </c>
      <c r="H29" s="13">
        <v>6080</v>
      </c>
    </row>
    <row r="30" spans="1:8" x14ac:dyDescent="0.25">
      <c r="A30" t="s">
        <v>20</v>
      </c>
      <c r="B30">
        <v>92</v>
      </c>
      <c r="D30" t="s">
        <v>14</v>
      </c>
      <c r="E30">
        <v>106</v>
      </c>
      <c r="G30" s="13" t="s">
        <v>2117</v>
      </c>
      <c r="H30" s="13">
        <v>213164</v>
      </c>
    </row>
    <row r="31" spans="1:8" ht="16.5" thickBot="1" x14ac:dyDescent="0.3">
      <c r="A31" t="s">
        <v>20</v>
      </c>
      <c r="B31">
        <v>149</v>
      </c>
      <c r="D31" t="s">
        <v>14</v>
      </c>
      <c r="E31">
        <v>679</v>
      </c>
      <c r="G31" s="14" t="s">
        <v>2118</v>
      </c>
      <c r="H31" s="14">
        <v>364</v>
      </c>
    </row>
    <row r="32" spans="1:8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G1:H1"/>
    <mergeCell ref="G17:H17"/>
  </mergeCells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successful">
      <formula>NOT(ISERROR(SEARCH("successful",A1)))</formula>
    </cfRule>
    <cfRule type="containsText" dxfId="5" priority="7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successful">
      <formula>NOT(ISERROR(SEARCH("successful",D1)))</formula>
    </cfRule>
    <cfRule type="containsText" dxfId="1" priority="3" operator="containsText" text="canceled">
      <formula>NOT(ISERROR(SEARCH("canceled",D1)))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Jaylyn Lee</cp:lastModifiedBy>
  <dcterms:created xsi:type="dcterms:W3CDTF">2021-09-29T18:52:28Z</dcterms:created>
  <dcterms:modified xsi:type="dcterms:W3CDTF">2022-07-19T23:24:10Z</dcterms:modified>
</cp:coreProperties>
</file>