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hlee\OneDrive\Desktop\26년 연구비 신청\26년 바이오의료기술개발사업\26.01.14 프리온 결과 모음 및 회의 자료\"/>
    </mc:Choice>
  </mc:AlternateContent>
  <xr:revisionPtr revIDLastSave="0" documentId="13_ncr:1_{FC748E90-91CD-4E71-A825-08364696144E}" xr6:coauthVersionLast="47" xr6:coauthVersionMax="47" xr10:uidLastSave="{00000000-0000-0000-0000-000000000000}"/>
  <bookViews>
    <workbookView xWindow="9030" yWindow="1005" windowWidth="27390" windowHeight="20595" activeTab="4" xr2:uid="{00000000-000D-0000-FFFF-FFFF00000000}"/>
  </bookViews>
  <sheets>
    <sheet name="Sheet1" sheetId="1" r:id="rId1"/>
    <sheet name="pancreatic" sheetId="5" r:id="rId2"/>
    <sheet name="breast cancer" sheetId="2" r:id="rId3"/>
    <sheet name="Gastric cancer" sheetId="4" r:id="rId4"/>
    <sheet name="colon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5" l="1"/>
  <c r="C55" i="3"/>
  <c r="B50" i="4"/>
  <c r="B19" i="4"/>
  <c r="H12" i="3"/>
  <c r="D67" i="2"/>
  <c r="C33" i="2"/>
  <c r="B33" i="2"/>
</calcChain>
</file>

<file path=xl/sharedStrings.xml><?xml version="1.0" encoding="utf-8"?>
<sst xmlns="http://schemas.openxmlformats.org/spreadsheetml/2006/main" count="13" uniqueCount="13">
  <si>
    <t>표 1. PRION/PRNP 암항원 발현 암종</t>
    <phoneticPr fontId="1" type="noConversion"/>
  </si>
  <si>
    <t>PRION/PRNP</t>
  </si>
  <si>
    <t>암종</t>
    <phoneticPr fontId="1" type="noConversion"/>
  </si>
  <si>
    <t>발현비율</t>
    <phoneticPr fontId="1" type="noConversion"/>
  </si>
  <si>
    <t>암항원</t>
    <phoneticPr fontId="1" type="noConversion"/>
  </si>
  <si>
    <t>유방암</t>
    <phoneticPr fontId="1" type="noConversion"/>
  </si>
  <si>
    <t>위암</t>
    <phoneticPr fontId="1" type="noConversion"/>
  </si>
  <si>
    <t>췌장암</t>
    <phoneticPr fontId="1" type="noConversion"/>
  </si>
  <si>
    <t>대장암</t>
    <phoneticPr fontId="1" type="noConversion"/>
  </si>
  <si>
    <t>15%~33%</t>
    <phoneticPr fontId="1" type="noConversion"/>
  </si>
  <si>
    <t>B</t>
    <phoneticPr fontId="1" type="noConversion"/>
  </si>
  <si>
    <t>66~70%</t>
    <phoneticPr fontId="1" type="noConversion"/>
  </si>
  <si>
    <t>58~91%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</si>
</sst>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3.5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 wrapText="1"/>
    </xf>
    <xf numFmtId="2" fontId="0" fillId="0" borderId="0" xfId="0" applyNumberFormat="1">
      <alignment vertical="center"/>
    </xf>
    <xf numFmtId="2" fontId="0" fillId="3" borderId="0" xfId="0" applyNumberFormat="1" applyFill="1">
      <alignment vertical="center"/>
    </xf>
    <xf numFmtId="10" fontId="0" fillId="0" borderId="0" xfId="0" applyNumberFormat="1">
      <alignment vertical="center"/>
    </xf>
    <xf numFmtId="10" fontId="0" fillId="3" borderId="0" xfId="0" applyNumberFormat="1" applyFill="1">
      <alignment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4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0</xdr:rowOff>
    </xdr:from>
    <xdr:to>
      <xdr:col>8</xdr:col>
      <xdr:colOff>113600</xdr:colOff>
      <xdr:row>40</xdr:row>
      <xdr:rowOff>37467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52800"/>
          <a:ext cx="5600000" cy="50666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7</xdr:col>
      <xdr:colOff>476250</xdr:colOff>
      <xdr:row>16</xdr:row>
      <xdr:rowOff>38765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"/>
          <a:ext cx="5238750" cy="33044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342257</xdr:colOff>
      <xdr:row>14</xdr:row>
      <xdr:rowOff>104395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142857" cy="30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7</xdr:col>
      <xdr:colOff>389876</xdr:colOff>
      <xdr:row>31</xdr:row>
      <xdr:rowOff>37676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143250"/>
          <a:ext cx="5190476" cy="3390476"/>
        </a:xfrm>
        <a:prstGeom prst="rect">
          <a:avLst/>
        </a:prstGeom>
      </xdr:spPr>
    </xdr:pic>
    <xdr:clientData/>
  </xdr:twoCellAnchor>
  <xdr:twoCellAnchor editAs="oneCell">
    <xdr:from>
      <xdr:col>0</xdr:col>
      <xdr:colOff>86590</xdr:colOff>
      <xdr:row>50</xdr:row>
      <xdr:rowOff>17319</xdr:rowOff>
    </xdr:from>
    <xdr:to>
      <xdr:col>9</xdr:col>
      <xdr:colOff>676295</xdr:colOff>
      <xdr:row>62</xdr:row>
      <xdr:rowOff>188433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590" y="10408228"/>
          <a:ext cx="6824250" cy="2664932"/>
        </a:xfrm>
        <a:prstGeom prst="rect">
          <a:avLst/>
        </a:prstGeom>
      </xdr:spPr>
    </xdr:pic>
    <xdr:clientData/>
  </xdr:twoCellAnchor>
  <xdr:twoCellAnchor editAs="oneCell">
    <xdr:from>
      <xdr:col>0</xdr:col>
      <xdr:colOff>121229</xdr:colOff>
      <xdr:row>34</xdr:row>
      <xdr:rowOff>34636</xdr:rowOff>
    </xdr:from>
    <xdr:to>
      <xdr:col>7</xdr:col>
      <xdr:colOff>502228</xdr:colOff>
      <xdr:row>49</xdr:row>
      <xdr:rowOff>43358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229" y="7100454"/>
          <a:ext cx="5230090" cy="31259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180975</xdr:rowOff>
    </xdr:from>
    <xdr:to>
      <xdr:col>9</xdr:col>
      <xdr:colOff>503990</xdr:colOff>
      <xdr:row>16</xdr:row>
      <xdr:rowOff>47485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76475"/>
          <a:ext cx="6676190" cy="11238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494467</xdr:colOff>
      <xdr:row>9</xdr:row>
      <xdr:rowOff>171193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6666667" cy="2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114300</xdr:rowOff>
    </xdr:from>
    <xdr:to>
      <xdr:col>5</xdr:col>
      <xdr:colOff>428143</xdr:colOff>
      <xdr:row>47</xdr:row>
      <xdr:rowOff>66419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867650"/>
          <a:ext cx="3857143" cy="20476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9</xdr:col>
      <xdr:colOff>237324</xdr:colOff>
      <xdr:row>37</xdr:row>
      <xdr:rowOff>18629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4400550"/>
          <a:ext cx="6409524" cy="33714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9</xdr:col>
      <xdr:colOff>570657</xdr:colOff>
      <xdr:row>62</xdr:row>
      <xdr:rowOff>142595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0896600"/>
          <a:ext cx="6742857" cy="22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6</xdr:col>
      <xdr:colOff>351867</xdr:colOff>
      <xdr:row>73</xdr:row>
      <xdr:rowOff>161643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3201650"/>
          <a:ext cx="4466667" cy="225714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498231</xdr:colOff>
      <xdr:row>0</xdr:row>
      <xdr:rowOff>0</xdr:rowOff>
    </xdr:from>
    <xdr:to>
      <xdr:col>15</xdr:col>
      <xdr:colOff>307730</xdr:colOff>
      <xdr:row>13</xdr:row>
      <xdr:rowOff>166087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8077" y="0"/>
          <a:ext cx="4630615" cy="2928337"/>
        </a:xfrm>
        <a:prstGeom prst="rect">
          <a:avLst/>
        </a:prstGeom>
      </xdr:spPr>
    </xdr:pic>
    <xdr:clientData/>
  </xdr:twoCellAnchor>
  <xdr:twoCellAnchor editAs="oneCell">
    <xdr:from>
      <xdr:col>2</xdr:col>
      <xdr:colOff>373673</xdr:colOff>
      <xdr:row>0</xdr:row>
      <xdr:rowOff>0</xdr:rowOff>
    </xdr:from>
    <xdr:to>
      <xdr:col>8</xdr:col>
      <xdr:colOff>583224</xdr:colOff>
      <xdr:row>9</xdr:row>
      <xdr:rowOff>111711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51135" y="0"/>
          <a:ext cx="4341935" cy="2024038"/>
        </a:xfrm>
        <a:prstGeom prst="rect">
          <a:avLst/>
        </a:prstGeom>
      </xdr:spPr>
    </xdr:pic>
    <xdr:clientData/>
  </xdr:twoCellAnchor>
  <xdr:twoCellAnchor editAs="oneCell">
    <xdr:from>
      <xdr:col>3</xdr:col>
      <xdr:colOff>578826</xdr:colOff>
      <xdr:row>17</xdr:row>
      <xdr:rowOff>131885</xdr:rowOff>
    </xdr:from>
    <xdr:to>
      <xdr:col>13</xdr:col>
      <xdr:colOff>348661</xdr:colOff>
      <xdr:row>29</xdr:row>
      <xdr:rowOff>20211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45018" y="3744058"/>
          <a:ext cx="6657143" cy="2438095"/>
        </a:xfrm>
        <a:prstGeom prst="rect">
          <a:avLst/>
        </a:prstGeom>
      </xdr:spPr>
    </xdr:pic>
    <xdr:clientData/>
  </xdr:twoCellAnchor>
  <xdr:twoCellAnchor editAs="oneCell">
    <xdr:from>
      <xdr:col>2</xdr:col>
      <xdr:colOff>652096</xdr:colOff>
      <xdr:row>30</xdr:row>
      <xdr:rowOff>153865</xdr:rowOff>
    </xdr:from>
    <xdr:to>
      <xdr:col>12</xdr:col>
      <xdr:colOff>498122</xdr:colOff>
      <xdr:row>45</xdr:row>
      <xdr:rowOff>185701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29558" y="6528288"/>
          <a:ext cx="6733333" cy="3219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workbookViewId="0">
      <selection activeCell="B30" sqref="B30"/>
    </sheetView>
  </sheetViews>
  <sheetFormatPr defaultRowHeight="16.5" x14ac:dyDescent="0.3"/>
  <cols>
    <col min="1" max="1" width="15.25" customWidth="1"/>
    <col min="2" max="2" width="16.375" customWidth="1"/>
    <col min="3" max="3" width="15.75" customWidth="1"/>
    <col min="4" max="4" width="14.25" customWidth="1"/>
  </cols>
  <sheetData>
    <row r="1" spans="1:4" x14ac:dyDescent="0.3">
      <c r="A1" s="10" t="s">
        <v>0</v>
      </c>
      <c r="B1" s="10"/>
      <c r="C1" s="10"/>
    </row>
    <row r="2" spans="1:4" x14ac:dyDescent="0.3">
      <c r="A2" s="2" t="s">
        <v>4</v>
      </c>
      <c r="B2" s="2" t="s">
        <v>2</v>
      </c>
      <c r="C2" s="2" t="s">
        <v>3</v>
      </c>
    </row>
    <row r="3" spans="1:4" x14ac:dyDescent="0.3">
      <c r="A3" s="11" t="s">
        <v>1</v>
      </c>
      <c r="B3" s="1" t="s">
        <v>5</v>
      </c>
      <c r="C3" s="9" t="s">
        <v>9</v>
      </c>
      <c r="D3" s="3"/>
    </row>
    <row r="4" spans="1:4" x14ac:dyDescent="0.3">
      <c r="A4" s="12"/>
      <c r="B4" s="1" t="s">
        <v>6</v>
      </c>
      <c r="C4" s="9" t="s">
        <v>11</v>
      </c>
    </row>
    <row r="5" spans="1:4" ht="21.75" x14ac:dyDescent="0.3">
      <c r="A5" s="12"/>
      <c r="B5" s="1" t="s">
        <v>7</v>
      </c>
      <c r="C5" s="9">
        <v>0.76</v>
      </c>
      <c r="D5" s="4"/>
    </row>
    <row r="6" spans="1:4" x14ac:dyDescent="0.3">
      <c r="A6" s="13"/>
      <c r="B6" s="1" t="s">
        <v>8</v>
      </c>
      <c r="C6" s="9" t="s">
        <v>12</v>
      </c>
      <c r="D6" s="3"/>
    </row>
    <row r="11" spans="1:4" x14ac:dyDescent="0.3">
      <c r="D11" s="3"/>
    </row>
    <row r="12" spans="1:4" x14ac:dyDescent="0.3">
      <c r="D12" s="3"/>
    </row>
    <row r="13" spans="1:4" x14ac:dyDescent="0.3">
      <c r="D13" s="3"/>
    </row>
    <row r="14" spans="1:4" x14ac:dyDescent="0.3">
      <c r="D14" s="3"/>
    </row>
    <row r="15" spans="1:4" x14ac:dyDescent="0.3">
      <c r="D15" s="3"/>
    </row>
    <row r="16" spans="1:4" x14ac:dyDescent="0.3">
      <c r="D16" s="3"/>
    </row>
  </sheetData>
  <mergeCells count="2">
    <mergeCell ref="A1:C1"/>
    <mergeCell ref="A3:A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J21"/>
  <sheetViews>
    <sheetView topLeftCell="A9" zoomScaleNormal="100" workbookViewId="0">
      <selection activeCell="J21" sqref="J21"/>
    </sheetView>
  </sheetViews>
  <sheetFormatPr defaultRowHeight="16.5" x14ac:dyDescent="0.3"/>
  <sheetData>
    <row r="21" spans="10:10" x14ac:dyDescent="0.3">
      <c r="J21" s="6">
        <f>108/(108+34)</f>
        <v>0.76056338028169013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3:D67"/>
  <sheetViews>
    <sheetView topLeftCell="A43" zoomScale="85" zoomScaleNormal="85" workbookViewId="0">
      <selection activeCell="F81" sqref="F81"/>
    </sheetView>
  </sheetViews>
  <sheetFormatPr defaultRowHeight="16.5" x14ac:dyDescent="0.3"/>
  <sheetData>
    <row r="33" spans="2:3" x14ac:dyDescent="0.3">
      <c r="B33">
        <f>113+643</f>
        <v>756</v>
      </c>
      <c r="C33" s="6">
        <f>113/756</f>
        <v>0.14947089947089948</v>
      </c>
    </row>
    <row r="65" spans="4:4" x14ac:dyDescent="0.3">
      <c r="D65" s="7">
        <v>0.38100000000000001</v>
      </c>
    </row>
    <row r="66" spans="4:4" x14ac:dyDescent="0.3">
      <c r="D66" s="7">
        <v>0.28799999999999998</v>
      </c>
    </row>
    <row r="67" spans="4:4" x14ac:dyDescent="0.3">
      <c r="D67" s="8">
        <f>AVERAGE(D65:D66)</f>
        <v>0.33450000000000002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0"/>
  <sheetViews>
    <sheetView topLeftCell="A50" workbookViewId="0">
      <selection activeCell="F80" sqref="F80"/>
    </sheetView>
  </sheetViews>
  <sheetFormatPr defaultRowHeight="16.5" x14ac:dyDescent="0.3"/>
  <sheetData>
    <row r="1" spans="1:1" x14ac:dyDescent="0.3">
      <c r="A1" t="s">
        <v>10</v>
      </c>
    </row>
    <row r="19" spans="2:2" x14ac:dyDescent="0.3">
      <c r="B19" s="6">
        <f>(20+8+7+33+17+2)/(39+86)</f>
        <v>0.69599999999999995</v>
      </c>
    </row>
    <row r="50" spans="2:2" x14ac:dyDescent="0.3">
      <c r="B50" s="6">
        <f>(30+39+57)/(59+30+39+57)</f>
        <v>0.68108108108108112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12:H55"/>
  <sheetViews>
    <sheetView tabSelected="1" topLeftCell="B1" zoomScale="130" zoomScaleNormal="130" workbookViewId="0">
      <selection activeCell="B1" sqref="B1:D1048576"/>
    </sheetView>
  </sheetViews>
  <sheetFormatPr defaultRowHeight="16.5" x14ac:dyDescent="0.3"/>
  <sheetData>
    <row r="12" spans="8:8" x14ac:dyDescent="0.3">
      <c r="H12">
        <f>87/(87+62)</f>
        <v>0.58389261744966447</v>
      </c>
    </row>
    <row r="55" spans="3:3" x14ac:dyDescent="0.3">
      <c r="C55" s="5">
        <f>(14+2+19+9+3+6+19+9+4+7+26)/(25+33+34+38)</f>
        <v>0.90769230769230769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Sheet1</vt:lpstr>
      <vt:lpstr>pancreatic</vt:lpstr>
      <vt:lpstr>breast cancer</vt:lpstr>
      <vt:lpstr>Gastric cancer</vt:lpstr>
      <vt:lpstr>colon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예지혜</dc:creator>
  <cp:lastModifiedBy>이상훈</cp:lastModifiedBy>
  <dcterms:created xsi:type="dcterms:W3CDTF">2021-08-24T00:48:49Z</dcterms:created>
  <dcterms:modified xsi:type="dcterms:W3CDTF">2026-01-15T09:03:17Z</dcterms:modified>
</cp:coreProperties>
</file>