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27795" windowHeight="121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9" i="1" l="1"/>
  <c r="S10" i="1" l="1"/>
  <c r="S11" i="1"/>
  <c r="S12" i="1"/>
  <c r="S13" i="1"/>
  <c r="AA9" i="1" l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S4" i="1"/>
  <c r="R4" i="1"/>
  <c r="Q4" i="1"/>
  <c r="Y4" i="1" s="1"/>
  <c r="P4" i="1"/>
  <c r="X4" i="1" s="1"/>
  <c r="X14" i="1" l="1"/>
  <c r="Z9" i="1"/>
  <c r="Z14" i="1"/>
  <c r="Y9" i="1"/>
  <c r="Z4" i="1"/>
  <c r="AA4" i="1"/>
  <c r="AA14" i="1"/>
  <c r="Y14" i="1"/>
  <c r="X9" i="1"/>
  <c r="U7" i="1"/>
  <c r="U5" i="1"/>
  <c r="T16" i="1"/>
  <c r="U4" i="1"/>
  <c r="V4" i="1"/>
  <c r="T18" i="1"/>
  <c r="U17" i="1"/>
  <c r="U9" i="1"/>
  <c r="U8" i="1"/>
  <c r="U6" i="1"/>
  <c r="T13" i="1"/>
  <c r="T5" i="1"/>
  <c r="V18" i="1"/>
  <c r="U18" i="1"/>
  <c r="U11" i="1"/>
  <c r="T10" i="1"/>
  <c r="U10" i="1"/>
  <c r="T15" i="1"/>
  <c r="T8" i="1"/>
  <c r="T6" i="1"/>
  <c r="V11" i="1"/>
  <c r="V5" i="1"/>
  <c r="T17" i="1"/>
  <c r="V14" i="1"/>
  <c r="U13" i="1"/>
  <c r="T11" i="1"/>
  <c r="T9" i="1"/>
  <c r="U16" i="1"/>
  <c r="U14" i="1"/>
  <c r="T7" i="1"/>
  <c r="V17" i="1"/>
  <c r="T12" i="1"/>
  <c r="V9" i="1"/>
  <c r="V6" i="1"/>
  <c r="V10" i="1"/>
  <c r="V7" i="1"/>
  <c r="V8" i="1"/>
  <c r="V15" i="1"/>
  <c r="V12" i="1"/>
  <c r="V16" i="1"/>
  <c r="U15" i="1"/>
  <c r="T14" i="1"/>
  <c r="V13" i="1"/>
  <c r="U12" i="1"/>
  <c r="T4" i="1"/>
</calcChain>
</file>

<file path=xl/sharedStrings.xml><?xml version="1.0" encoding="utf-8"?>
<sst xmlns="http://schemas.openxmlformats.org/spreadsheetml/2006/main" count="22" uniqueCount="17">
  <si>
    <t>計測値</t>
    <rPh sb="0" eb="2">
      <t>ケイソク</t>
    </rPh>
    <rPh sb="2" eb="3">
      <t>チ</t>
    </rPh>
    <phoneticPr fontId="1"/>
  </si>
  <si>
    <t>真値</t>
    <rPh sb="0" eb="2">
      <t>シンチ</t>
    </rPh>
    <phoneticPr fontId="1"/>
  </si>
  <si>
    <t>誤差</t>
    <rPh sb="0" eb="2">
      <t>ゴサ</t>
    </rPh>
    <phoneticPr fontId="1"/>
  </si>
  <si>
    <t>推定精度</t>
    <rPh sb="0" eb="2">
      <t>スイテイ</t>
    </rPh>
    <rPh sb="2" eb="4">
      <t>セイド</t>
    </rPh>
    <phoneticPr fontId="1"/>
  </si>
  <si>
    <t>実験番号</t>
    <rPh sb="0" eb="2">
      <t>ジッケン</t>
    </rPh>
    <rPh sb="2" eb="4">
      <t>バンゴウ</t>
    </rPh>
    <phoneticPr fontId="1"/>
  </si>
  <si>
    <t>x</t>
    <phoneticPr fontId="1"/>
  </si>
  <si>
    <t>y</t>
    <phoneticPr fontId="1"/>
  </si>
  <si>
    <t>z</t>
    <phoneticPr fontId="1"/>
  </si>
  <si>
    <t>方向</t>
    <rPh sb="0" eb="2">
      <t>ホウコウ</t>
    </rPh>
    <phoneticPr fontId="1"/>
  </si>
  <si>
    <t>尤度</t>
    <rPh sb="0" eb="2">
      <t>ユウド</t>
    </rPh>
    <phoneticPr fontId="1"/>
  </si>
  <si>
    <t>x</t>
    <phoneticPr fontId="1"/>
  </si>
  <si>
    <t>y</t>
    <phoneticPr fontId="1"/>
  </si>
  <si>
    <t>z</t>
    <phoneticPr fontId="1"/>
  </si>
  <si>
    <t>方向（オフセット）</t>
    <rPh sb="0" eb="2">
      <t>ホウコウ</t>
    </rPh>
    <phoneticPr fontId="1"/>
  </si>
  <si>
    <t>x,y&lt;0.5,方向&lt;10</t>
    <rPh sb="8" eb="10">
      <t>ホウコウ</t>
    </rPh>
    <phoneticPr fontId="1"/>
  </si>
  <si>
    <t>x,y&lt;1.0方向&lt;10</t>
    <rPh sb="7" eb="9">
      <t>ホウコウ</t>
    </rPh>
    <phoneticPr fontId="1"/>
  </si>
  <si>
    <t>距離</t>
    <rPh sb="0" eb="2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</si>
</sst>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8"/>
  <sheetViews>
    <sheetView tabSelected="1" workbookViewId="0">
      <selection activeCell="S10" sqref="S10"/>
    </sheetView>
  </sheetViews>
  <sheetFormatPr defaultRowHeight="13.5" x14ac:dyDescent="0.15"/>
  <sheetData>
    <row r="2" spans="2:27" x14ac:dyDescent="0.15">
      <c r="C2" s="1" t="s">
        <v>0</v>
      </c>
      <c r="D2" s="1"/>
      <c r="E2" s="1"/>
      <c r="F2" s="1"/>
      <c r="J2" s="1" t="s">
        <v>1</v>
      </c>
      <c r="K2" s="1"/>
      <c r="L2" s="1"/>
      <c r="M2" s="1"/>
      <c r="P2" s="1" t="s">
        <v>2</v>
      </c>
      <c r="Q2" s="1"/>
      <c r="R2" s="1"/>
      <c r="S2" s="1"/>
      <c r="U2" s="1" t="s">
        <v>3</v>
      </c>
      <c r="V2" s="1"/>
    </row>
    <row r="3" spans="2:27" x14ac:dyDescent="0.1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J3" t="s">
        <v>10</v>
      </c>
      <c r="K3" t="s">
        <v>11</v>
      </c>
      <c r="L3" t="s">
        <v>12</v>
      </c>
      <c r="M3" t="s">
        <v>8</v>
      </c>
      <c r="N3" t="s">
        <v>13</v>
      </c>
      <c r="P3" t="s">
        <v>10</v>
      </c>
      <c r="Q3" t="s">
        <v>11</v>
      </c>
      <c r="R3" t="s">
        <v>12</v>
      </c>
      <c r="S3" t="s">
        <v>8</v>
      </c>
      <c r="T3" t="s">
        <v>16</v>
      </c>
      <c r="U3" t="s">
        <v>14</v>
      </c>
      <c r="V3" t="s">
        <v>15</v>
      </c>
    </row>
    <row r="4" spans="2:27" x14ac:dyDescent="0.15">
      <c r="B4">
        <v>0</v>
      </c>
      <c r="C4">
        <v>1.23</v>
      </c>
      <c r="D4">
        <v>10.25</v>
      </c>
      <c r="E4">
        <v>-1</v>
      </c>
      <c r="F4">
        <v>300.65117500000002</v>
      </c>
      <c r="G4">
        <v>24456.65</v>
      </c>
      <c r="J4">
        <v>0.86599999999999999</v>
      </c>
      <c r="K4">
        <v>10.25</v>
      </c>
      <c r="L4">
        <v>-0.99</v>
      </c>
      <c r="M4">
        <v>27.655323671619854</v>
      </c>
      <c r="N4">
        <v>297.65532367161984</v>
      </c>
      <c r="P4">
        <f t="shared" ref="P4:R8" si="0">ABS(C4-J4)</f>
        <v>0.36399999999999999</v>
      </c>
      <c r="Q4">
        <f t="shared" si="0"/>
        <v>0</v>
      </c>
      <c r="R4">
        <f t="shared" si="0"/>
        <v>1.0000000000000009E-2</v>
      </c>
      <c r="S4">
        <f>ABS(F4-N4)</f>
        <v>2.9958513283801835</v>
      </c>
      <c r="T4">
        <f t="shared" ref="T4:T18" si="1">SQRT(P4^2+Q4^2+R4^2)</f>
        <v>0.3641373367288776</v>
      </c>
      <c r="U4">
        <f t="shared" ref="U4:U11" si="2">IF(AND(P4&lt;0.5,Q4&lt;0.5,S4&lt;10),1,0)</f>
        <v>1</v>
      </c>
      <c r="V4">
        <f t="shared" ref="V4:V18" si="3">IF(AND(P4&lt;1,Q4&lt;1,R4&lt;0.5,S4&lt;20),1,0)</f>
        <v>1</v>
      </c>
      <c r="X4">
        <f>AVERAGE(P4:P8)</f>
        <v>0.69800000000000006</v>
      </c>
      <c r="Y4">
        <f t="shared" ref="Y4:AA4" si="4">AVERAGE(Q4:Q8)</f>
        <v>0.17799999999999977</v>
      </c>
      <c r="Z4">
        <f t="shared" si="4"/>
        <v>3.0000000000000027E-2</v>
      </c>
      <c r="AA4">
        <f t="shared" si="4"/>
        <v>1.283247065676028</v>
      </c>
    </row>
    <row r="5" spans="2:27" x14ac:dyDescent="0.15">
      <c r="B5">
        <v>0</v>
      </c>
      <c r="C5">
        <v>1.54</v>
      </c>
      <c r="D5">
        <v>10.44</v>
      </c>
      <c r="E5">
        <v>-1.02</v>
      </c>
      <c r="F5">
        <v>298.53787399999999</v>
      </c>
      <c r="G5">
        <v>24482.28</v>
      </c>
      <c r="J5">
        <v>0.86599999999999999</v>
      </c>
      <c r="K5">
        <v>10.25</v>
      </c>
      <c r="L5">
        <v>-0.99</v>
      </c>
      <c r="M5">
        <v>27.655323671619854</v>
      </c>
      <c r="N5">
        <v>297.65532367161984</v>
      </c>
      <c r="P5">
        <f t="shared" si="0"/>
        <v>0.67400000000000004</v>
      </c>
      <c r="Q5">
        <f t="shared" si="0"/>
        <v>0.1899999999999995</v>
      </c>
      <c r="R5">
        <f t="shared" si="0"/>
        <v>3.0000000000000027E-2</v>
      </c>
      <c r="S5">
        <f>ABS(F5-N5)</f>
        <v>0.88255032838014813</v>
      </c>
      <c r="T5">
        <f t="shared" si="1"/>
        <v>0.70091083598414994</v>
      </c>
      <c r="U5">
        <f t="shared" si="2"/>
        <v>0</v>
      </c>
      <c r="V5">
        <f t="shared" si="3"/>
        <v>1</v>
      </c>
    </row>
    <row r="6" spans="2:27" x14ac:dyDescent="0.15">
      <c r="B6">
        <v>0</v>
      </c>
      <c r="C6">
        <v>1.62</v>
      </c>
      <c r="D6">
        <v>10.45</v>
      </c>
      <c r="E6">
        <v>-1.03</v>
      </c>
      <c r="F6">
        <v>297.51096000000001</v>
      </c>
      <c r="G6">
        <v>24521.43</v>
      </c>
      <c r="J6">
        <v>0.86599999999999999</v>
      </c>
      <c r="K6">
        <v>10.25</v>
      </c>
      <c r="L6">
        <v>-0.99</v>
      </c>
      <c r="M6">
        <v>27.655323671619854</v>
      </c>
      <c r="N6">
        <v>297.65532367161984</v>
      </c>
      <c r="P6">
        <f t="shared" si="0"/>
        <v>0.75400000000000011</v>
      </c>
      <c r="Q6">
        <f t="shared" si="0"/>
        <v>0.19999999999999929</v>
      </c>
      <c r="R6">
        <f t="shared" si="0"/>
        <v>4.0000000000000036E-2</v>
      </c>
      <c r="S6">
        <f>ABS(F6-N6)</f>
        <v>0.14436367161982844</v>
      </c>
      <c r="T6">
        <f t="shared" si="1"/>
        <v>0.78109922545090249</v>
      </c>
      <c r="U6">
        <f t="shared" si="2"/>
        <v>0</v>
      </c>
      <c r="V6">
        <f t="shared" si="3"/>
        <v>1</v>
      </c>
    </row>
    <row r="7" spans="2:27" x14ac:dyDescent="0.15">
      <c r="B7">
        <v>0</v>
      </c>
      <c r="C7">
        <v>1.56</v>
      </c>
      <c r="D7">
        <v>10.4</v>
      </c>
      <c r="E7">
        <v>-1.01</v>
      </c>
      <c r="F7">
        <v>298.28724899999997</v>
      </c>
      <c r="G7">
        <v>24515.06</v>
      </c>
      <c r="J7">
        <v>0.86599999999999999</v>
      </c>
      <c r="K7">
        <v>10.25</v>
      </c>
      <c r="L7">
        <v>-0.99</v>
      </c>
      <c r="M7">
        <v>27.655323671619854</v>
      </c>
      <c r="N7">
        <v>297.65532367161984</v>
      </c>
      <c r="P7">
        <f t="shared" si="0"/>
        <v>0.69400000000000006</v>
      </c>
      <c r="Q7">
        <f t="shared" si="0"/>
        <v>0.15000000000000036</v>
      </c>
      <c r="R7">
        <f t="shared" si="0"/>
        <v>2.0000000000000018E-2</v>
      </c>
      <c r="S7">
        <f>ABS(F7-N7)</f>
        <v>0.63192532838013449</v>
      </c>
      <c r="T7">
        <f t="shared" si="1"/>
        <v>0.71030697589141001</v>
      </c>
      <c r="U7">
        <f t="shared" si="2"/>
        <v>0</v>
      </c>
      <c r="V7">
        <f t="shared" si="3"/>
        <v>1</v>
      </c>
    </row>
    <row r="8" spans="2:27" x14ac:dyDescent="0.15">
      <c r="B8">
        <v>0</v>
      </c>
      <c r="C8">
        <v>1.87</v>
      </c>
      <c r="D8">
        <v>10.6</v>
      </c>
      <c r="E8">
        <v>-1.04</v>
      </c>
      <c r="F8">
        <v>295.89377899999999</v>
      </c>
      <c r="G8">
        <v>24565.95</v>
      </c>
      <c r="J8">
        <v>0.86599999999999999</v>
      </c>
      <c r="K8">
        <v>10.25</v>
      </c>
      <c r="L8">
        <v>-0.99</v>
      </c>
      <c r="M8">
        <v>27.655323671619854</v>
      </c>
      <c r="N8">
        <v>297.65532367161984</v>
      </c>
      <c r="P8">
        <f t="shared" si="0"/>
        <v>1.004</v>
      </c>
      <c r="Q8">
        <f t="shared" si="0"/>
        <v>0.34999999999999964</v>
      </c>
      <c r="R8">
        <f t="shared" si="0"/>
        <v>5.0000000000000044E-2</v>
      </c>
      <c r="S8">
        <f>ABS(F8-N8)</f>
        <v>1.7615446716198448</v>
      </c>
      <c r="T8">
        <f t="shared" si="1"/>
        <v>1.0644322430291182</v>
      </c>
      <c r="U8">
        <f t="shared" si="2"/>
        <v>0</v>
      </c>
      <c r="V8">
        <f t="shared" si="3"/>
        <v>0</v>
      </c>
    </row>
    <row r="9" spans="2:27" x14ac:dyDescent="0.15">
      <c r="B9">
        <v>90</v>
      </c>
      <c r="C9">
        <v>-1.48</v>
      </c>
      <c r="D9">
        <v>1.03</v>
      </c>
      <c r="E9">
        <v>-0.36</v>
      </c>
      <c r="F9">
        <v>217.359623</v>
      </c>
      <c r="G9">
        <v>18275.490000000002</v>
      </c>
      <c r="J9">
        <v>-0.88200000000000001</v>
      </c>
      <c r="K9">
        <v>4.1050000000000004</v>
      </c>
      <c r="L9">
        <v>-0.63</v>
      </c>
      <c r="M9">
        <v>77.514532509142867</v>
      </c>
      <c r="N9">
        <v>347.5145325091429</v>
      </c>
      <c r="P9">
        <f t="shared" ref="P9:P18" si="5">ABS(C9-J9)</f>
        <v>0.59799999999999998</v>
      </c>
      <c r="Q9">
        <f t="shared" ref="Q9:Q18" si="6">ABS(D9-K9)</f>
        <v>3.0750000000000002</v>
      </c>
      <c r="R9">
        <f t="shared" ref="R9:R18" si="7">ABS(E9-L9)</f>
        <v>0.27</v>
      </c>
      <c r="S9">
        <f>ABS(F9+360-N9)</f>
        <v>229.84509049085716</v>
      </c>
      <c r="T9">
        <f t="shared" si="1"/>
        <v>3.1442215252745793</v>
      </c>
      <c r="U9">
        <f t="shared" si="2"/>
        <v>0</v>
      </c>
      <c r="V9">
        <f t="shared" si="3"/>
        <v>0</v>
      </c>
      <c r="X9">
        <f>AVERAGE(P9:P13)</f>
        <v>0.76879999999999993</v>
      </c>
      <c r="Y9">
        <f t="shared" ref="Y9" si="8">AVERAGE(Q9:Q13)</f>
        <v>2.6070000000000002</v>
      </c>
      <c r="Z9">
        <f t="shared" ref="Z9" si="9">AVERAGE(R9:R13)</f>
        <v>0.246</v>
      </c>
      <c r="AA9">
        <f t="shared" ref="AA9" si="10">AVERAGE(S9:S13)</f>
        <v>146.26200370548577</v>
      </c>
    </row>
    <row r="10" spans="2:27" x14ac:dyDescent="0.15">
      <c r="B10">
        <v>90</v>
      </c>
      <c r="C10">
        <v>-1.1499999999999999</v>
      </c>
      <c r="D10">
        <v>1.4</v>
      </c>
      <c r="E10">
        <v>-0.39</v>
      </c>
      <c r="F10">
        <v>220.34894499999999</v>
      </c>
      <c r="G10">
        <v>17430.849999999999</v>
      </c>
      <c r="J10">
        <v>-0.88200000000000001</v>
      </c>
      <c r="K10">
        <v>4.1050000000000004</v>
      </c>
      <c r="L10">
        <v>-0.63</v>
      </c>
      <c r="M10">
        <v>77.514532509142867</v>
      </c>
      <c r="N10">
        <v>347.5145325091429</v>
      </c>
      <c r="P10">
        <f t="shared" si="5"/>
        <v>0.2679999999999999</v>
      </c>
      <c r="Q10">
        <f t="shared" si="6"/>
        <v>2.7050000000000005</v>
      </c>
      <c r="R10">
        <f t="shared" si="7"/>
        <v>0.24</v>
      </c>
      <c r="S10">
        <f t="shared" ref="S10:S18" si="11">ABS(F10-N10)</f>
        <v>127.16558750914291</v>
      </c>
      <c r="T10">
        <f t="shared" si="1"/>
        <v>2.7288182423899183</v>
      </c>
      <c r="U10">
        <f t="shared" si="2"/>
        <v>0</v>
      </c>
      <c r="V10">
        <f t="shared" si="3"/>
        <v>0</v>
      </c>
    </row>
    <row r="11" spans="2:27" x14ac:dyDescent="0.15">
      <c r="B11">
        <v>90</v>
      </c>
      <c r="C11">
        <v>-2.12</v>
      </c>
      <c r="D11">
        <v>1.75</v>
      </c>
      <c r="E11">
        <v>-0.36</v>
      </c>
      <c r="F11">
        <v>226.424564</v>
      </c>
      <c r="G11">
        <v>18136.310000000001</v>
      </c>
      <c r="J11">
        <v>-0.88200000000000001</v>
      </c>
      <c r="K11">
        <v>4.1050000000000004</v>
      </c>
      <c r="L11">
        <v>-0.63</v>
      </c>
      <c r="M11">
        <v>77.514532509142867</v>
      </c>
      <c r="N11">
        <v>347.5145325091429</v>
      </c>
      <c r="P11">
        <f t="shared" si="5"/>
        <v>1.238</v>
      </c>
      <c r="Q11">
        <f t="shared" si="6"/>
        <v>2.3550000000000004</v>
      </c>
      <c r="R11">
        <f t="shared" si="7"/>
        <v>0.27</v>
      </c>
      <c r="S11">
        <f t="shared" si="11"/>
        <v>121.08996850914289</v>
      </c>
      <c r="T11">
        <f t="shared" si="1"/>
        <v>2.6742417616962011</v>
      </c>
      <c r="U11">
        <f t="shared" si="2"/>
        <v>0</v>
      </c>
      <c r="V11">
        <f t="shared" si="3"/>
        <v>0</v>
      </c>
    </row>
    <row r="12" spans="2:27" x14ac:dyDescent="0.15">
      <c r="B12">
        <v>90</v>
      </c>
      <c r="C12">
        <v>-0.54</v>
      </c>
      <c r="D12">
        <v>1.41</v>
      </c>
      <c r="E12">
        <v>-0.43</v>
      </c>
      <c r="F12">
        <v>213.83215100000001</v>
      </c>
      <c r="G12">
        <v>16635.53</v>
      </c>
      <c r="J12">
        <v>-0.88200000000000001</v>
      </c>
      <c r="K12">
        <v>4.1050000000000004</v>
      </c>
      <c r="L12">
        <v>-0.63</v>
      </c>
      <c r="M12">
        <v>77.514532509142867</v>
      </c>
      <c r="N12">
        <v>347.5145325091429</v>
      </c>
      <c r="P12">
        <f t="shared" si="5"/>
        <v>0.34199999999999997</v>
      </c>
      <c r="Q12">
        <f t="shared" si="6"/>
        <v>2.6950000000000003</v>
      </c>
      <c r="R12">
        <f t="shared" si="7"/>
        <v>0.2</v>
      </c>
      <c r="S12">
        <f t="shared" si="11"/>
        <v>133.68238150914289</v>
      </c>
      <c r="T12">
        <f t="shared" si="1"/>
        <v>2.7239656752609793</v>
      </c>
      <c r="U12">
        <f t="shared" ref="U12:U18" si="12">IF(AND(P12&lt;0.5,Q12&lt;0.5,R12&lt;0.5,S12&lt;10),1,0)</f>
        <v>0</v>
      </c>
      <c r="V12">
        <f t="shared" si="3"/>
        <v>0</v>
      </c>
    </row>
    <row r="13" spans="2:27" x14ac:dyDescent="0.15">
      <c r="B13">
        <v>90</v>
      </c>
      <c r="C13">
        <v>-2.2799999999999998</v>
      </c>
      <c r="D13">
        <v>1.9</v>
      </c>
      <c r="E13">
        <v>-0.38</v>
      </c>
      <c r="F13">
        <v>227.98754199999999</v>
      </c>
      <c r="G13">
        <v>18106.89</v>
      </c>
      <c r="J13">
        <v>-0.88200000000000001</v>
      </c>
      <c r="K13">
        <v>4.1050000000000004</v>
      </c>
      <c r="L13">
        <v>-0.63</v>
      </c>
      <c r="M13">
        <v>77.514532509142867</v>
      </c>
      <c r="N13">
        <v>347.5145325091429</v>
      </c>
      <c r="P13">
        <f t="shared" si="5"/>
        <v>1.3979999999999997</v>
      </c>
      <c r="Q13">
        <f t="shared" si="6"/>
        <v>2.2050000000000005</v>
      </c>
      <c r="R13">
        <f t="shared" si="7"/>
        <v>0.25</v>
      </c>
      <c r="S13">
        <f t="shared" si="11"/>
        <v>119.52699050914291</v>
      </c>
      <c r="T13">
        <f t="shared" si="1"/>
        <v>2.6227712443139226</v>
      </c>
      <c r="U13">
        <f t="shared" si="12"/>
        <v>0</v>
      </c>
      <c r="V13">
        <f t="shared" si="3"/>
        <v>0</v>
      </c>
    </row>
    <row r="14" spans="2:27" x14ac:dyDescent="0.15">
      <c r="B14">
        <v>180</v>
      </c>
      <c r="C14">
        <v>3.33</v>
      </c>
      <c r="D14">
        <v>-1.88</v>
      </c>
      <c r="E14">
        <v>-0.61</v>
      </c>
      <c r="F14">
        <v>78.91677</v>
      </c>
      <c r="G14">
        <v>10779.86</v>
      </c>
      <c r="J14">
        <v>3.2349999999999999</v>
      </c>
      <c r="K14">
        <v>-2.1139999999999999</v>
      </c>
      <c r="L14">
        <v>-0.62</v>
      </c>
      <c r="M14">
        <v>171.54497232282256</v>
      </c>
      <c r="N14">
        <v>81.544972322822559</v>
      </c>
      <c r="P14">
        <f t="shared" si="5"/>
        <v>9.5000000000000195E-2</v>
      </c>
      <c r="Q14">
        <f t="shared" si="6"/>
        <v>0.23399999999999999</v>
      </c>
      <c r="R14">
        <f t="shared" si="7"/>
        <v>1.0000000000000009E-2</v>
      </c>
      <c r="S14">
        <f t="shared" si="11"/>
        <v>2.6282023228225597</v>
      </c>
      <c r="T14">
        <f t="shared" si="1"/>
        <v>0.25274690898208829</v>
      </c>
      <c r="U14">
        <f t="shared" si="12"/>
        <v>1</v>
      </c>
      <c r="V14">
        <f t="shared" si="3"/>
        <v>1</v>
      </c>
      <c r="X14">
        <f>AVERAGE(P14:P18)</f>
        <v>0.45300000000000001</v>
      </c>
      <c r="Y14">
        <f t="shared" ref="Y14" si="13">AVERAGE(Q14:Q18)</f>
        <v>0.4539999999999999</v>
      </c>
      <c r="Z14">
        <f t="shared" ref="Z14" si="14">AVERAGE(R14:R18)</f>
        <v>2.200000000000002E-2</v>
      </c>
      <c r="AA14">
        <f t="shared" ref="AA14" si="15">AVERAGE(S14:S18)</f>
        <v>7.0792225228225591</v>
      </c>
    </row>
    <row r="15" spans="2:27" x14ac:dyDescent="0.15">
      <c r="B15">
        <v>180</v>
      </c>
      <c r="C15">
        <v>2.1800000000000002</v>
      </c>
      <c r="D15">
        <v>-1.22</v>
      </c>
      <c r="E15">
        <v>-0.6</v>
      </c>
      <c r="F15">
        <v>65.384073999999998</v>
      </c>
      <c r="G15">
        <v>10646.96</v>
      </c>
      <c r="J15">
        <v>3.2349999999999999</v>
      </c>
      <c r="K15">
        <v>-2.1139999999999999</v>
      </c>
      <c r="L15">
        <v>-0.62</v>
      </c>
      <c r="M15">
        <v>171.54497232282256</v>
      </c>
      <c r="N15">
        <v>81.544972322822559</v>
      </c>
      <c r="P15">
        <f t="shared" si="5"/>
        <v>1.0549999999999997</v>
      </c>
      <c r="Q15">
        <f t="shared" si="6"/>
        <v>0.89399999999999991</v>
      </c>
      <c r="R15">
        <f t="shared" si="7"/>
        <v>2.0000000000000018E-2</v>
      </c>
      <c r="S15">
        <f t="shared" si="11"/>
        <v>16.160898322822561</v>
      </c>
      <c r="T15">
        <f t="shared" si="1"/>
        <v>1.3829898770417661</v>
      </c>
      <c r="U15">
        <f t="shared" si="12"/>
        <v>0</v>
      </c>
      <c r="V15">
        <f t="shared" si="3"/>
        <v>0</v>
      </c>
    </row>
    <row r="16" spans="2:27" x14ac:dyDescent="0.15">
      <c r="B16">
        <v>180</v>
      </c>
      <c r="C16">
        <v>3.33</v>
      </c>
      <c r="D16">
        <v>-1.83</v>
      </c>
      <c r="E16">
        <v>-0.57999999999999996</v>
      </c>
      <c r="F16">
        <v>78.666263000000001</v>
      </c>
      <c r="G16">
        <v>10748</v>
      </c>
      <c r="J16">
        <v>3.2349999999999999</v>
      </c>
      <c r="K16">
        <v>-2.1139999999999999</v>
      </c>
      <c r="L16">
        <v>-0.62</v>
      </c>
      <c r="M16">
        <v>171.54497232282256</v>
      </c>
      <c r="N16">
        <v>81.544972322822559</v>
      </c>
      <c r="P16">
        <f t="shared" si="5"/>
        <v>9.5000000000000195E-2</v>
      </c>
      <c r="Q16">
        <f t="shared" si="6"/>
        <v>0.28399999999999981</v>
      </c>
      <c r="R16">
        <f t="shared" si="7"/>
        <v>4.0000000000000036E-2</v>
      </c>
      <c r="S16">
        <f t="shared" si="11"/>
        <v>2.8787093228225586</v>
      </c>
      <c r="T16">
        <f t="shared" si="1"/>
        <v>0.3021274565477291</v>
      </c>
      <c r="U16">
        <f t="shared" si="12"/>
        <v>1</v>
      </c>
      <c r="V16">
        <f t="shared" si="3"/>
        <v>1</v>
      </c>
    </row>
    <row r="17" spans="2:22" x14ac:dyDescent="0.15">
      <c r="B17">
        <v>180</v>
      </c>
      <c r="C17">
        <v>3.45</v>
      </c>
      <c r="D17">
        <v>-1.9</v>
      </c>
      <c r="E17">
        <v>-0.6</v>
      </c>
      <c r="F17">
        <v>80.032796000000005</v>
      </c>
      <c r="G17">
        <v>10783.95</v>
      </c>
      <c r="J17">
        <v>3.2349999999999999</v>
      </c>
      <c r="K17">
        <v>-2.1139999999999999</v>
      </c>
      <c r="L17">
        <v>-0.62</v>
      </c>
      <c r="M17">
        <v>171.54497232282256</v>
      </c>
      <c r="N17">
        <v>81.544972322822559</v>
      </c>
      <c r="P17">
        <f t="shared" si="5"/>
        <v>0.2150000000000003</v>
      </c>
      <c r="Q17">
        <f t="shared" si="6"/>
        <v>0.21399999999999997</v>
      </c>
      <c r="R17">
        <f t="shared" si="7"/>
        <v>2.0000000000000018E-2</v>
      </c>
      <c r="S17">
        <f t="shared" si="11"/>
        <v>1.5121763228225547</v>
      </c>
      <c r="T17">
        <f t="shared" si="1"/>
        <v>0.30400822357298185</v>
      </c>
      <c r="U17">
        <f t="shared" si="12"/>
        <v>1</v>
      </c>
      <c r="V17">
        <f t="shared" si="3"/>
        <v>1</v>
      </c>
    </row>
    <row r="18" spans="2:22" x14ac:dyDescent="0.15">
      <c r="B18">
        <v>180</v>
      </c>
      <c r="C18">
        <v>2.4300000000000002</v>
      </c>
      <c r="D18">
        <v>-1.47</v>
      </c>
      <c r="E18">
        <v>-0.6</v>
      </c>
      <c r="F18">
        <v>69.328845999999999</v>
      </c>
      <c r="G18">
        <v>10687.96</v>
      </c>
      <c r="J18">
        <v>3.2349999999999999</v>
      </c>
      <c r="K18">
        <v>-2.1139999999999999</v>
      </c>
      <c r="L18">
        <v>-0.62</v>
      </c>
      <c r="M18">
        <v>171.54497232282256</v>
      </c>
      <c r="N18">
        <v>81.544972322822559</v>
      </c>
      <c r="P18">
        <f t="shared" si="5"/>
        <v>0.80499999999999972</v>
      </c>
      <c r="Q18">
        <f t="shared" si="6"/>
        <v>0.64399999999999991</v>
      </c>
      <c r="R18">
        <f t="shared" si="7"/>
        <v>2.0000000000000018E-2</v>
      </c>
      <c r="S18">
        <f t="shared" si="11"/>
        <v>12.216126322822561</v>
      </c>
      <c r="T18">
        <f t="shared" si="1"/>
        <v>1.0310969886484973</v>
      </c>
      <c r="U18">
        <f t="shared" si="12"/>
        <v>0</v>
      </c>
      <c r="V18">
        <f t="shared" si="3"/>
        <v>1</v>
      </c>
    </row>
  </sheetData>
  <mergeCells count="4">
    <mergeCell ref="C2:F2"/>
    <mergeCell ref="J2:M2"/>
    <mergeCell ref="P2:S2"/>
    <mergeCell ref="U2:V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典&lt;okada.tsukasa@jp.panasonic.com&gt;</dc:creator>
  <cp:lastModifiedBy>岡田 典&lt;okada.tsukasa@jp.panasonic.com&gt;</cp:lastModifiedBy>
  <dcterms:created xsi:type="dcterms:W3CDTF">2015-12-11T03:53:37Z</dcterms:created>
  <dcterms:modified xsi:type="dcterms:W3CDTF">2016-01-22T07:35:14Z</dcterms:modified>
</cp:coreProperties>
</file>