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27795" windowHeight="122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5" i="1" l="1"/>
  <c r="T5" i="1" s="1"/>
  <c r="Q5" i="1"/>
  <c r="R5" i="1"/>
  <c r="S5" i="1"/>
  <c r="V5" i="1" s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T10" i="1" s="1"/>
  <c r="Q10" i="1"/>
  <c r="R10" i="1"/>
  <c r="S10" i="1"/>
  <c r="P11" i="1"/>
  <c r="Q11" i="1"/>
  <c r="R11" i="1"/>
  <c r="S11" i="1"/>
  <c r="T11" i="1"/>
  <c r="U11" i="1"/>
  <c r="P12" i="1"/>
  <c r="Q12" i="1"/>
  <c r="R12" i="1"/>
  <c r="S12" i="1"/>
  <c r="U12" i="1"/>
  <c r="V12" i="1"/>
  <c r="P13" i="1"/>
  <c r="V13" i="1" s="1"/>
  <c r="Q13" i="1"/>
  <c r="T13" i="1" s="1"/>
  <c r="R13" i="1"/>
  <c r="S13" i="1"/>
  <c r="P14" i="1"/>
  <c r="Q14" i="1"/>
  <c r="R14" i="1"/>
  <c r="S14" i="1"/>
  <c r="P15" i="1"/>
  <c r="T15" i="1" s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T18" i="1"/>
  <c r="P19" i="1"/>
  <c r="Q19" i="1"/>
  <c r="R19" i="1"/>
  <c r="S19" i="1"/>
  <c r="T19" i="1"/>
  <c r="U19" i="1"/>
  <c r="P20" i="1"/>
  <c r="V20" i="1" s="1"/>
  <c r="Q20" i="1"/>
  <c r="R20" i="1"/>
  <c r="S20" i="1"/>
  <c r="P21" i="1"/>
  <c r="Q21" i="1"/>
  <c r="R21" i="1"/>
  <c r="S21" i="1"/>
  <c r="U21" i="1" s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T26" i="1"/>
  <c r="P27" i="1"/>
  <c r="U27" i="1" s="1"/>
  <c r="Q27" i="1"/>
  <c r="R27" i="1"/>
  <c r="S27" i="1"/>
  <c r="P28" i="1"/>
  <c r="U28" i="1" s="1"/>
  <c r="Q28" i="1"/>
  <c r="R28" i="1"/>
  <c r="T28" i="1" s="1"/>
  <c r="S28" i="1"/>
  <c r="P29" i="1"/>
  <c r="Q29" i="1"/>
  <c r="R29" i="1"/>
  <c r="S29" i="1"/>
  <c r="U29" i="1" s="1"/>
  <c r="V29" i="1"/>
  <c r="P30" i="1"/>
  <c r="T30" i="1" s="1"/>
  <c r="Q30" i="1"/>
  <c r="R30" i="1"/>
  <c r="S30" i="1"/>
  <c r="P31" i="1"/>
  <c r="Q31" i="1"/>
  <c r="R31" i="1"/>
  <c r="S31" i="1"/>
  <c r="P32" i="1"/>
  <c r="U32" i="1" s="1"/>
  <c r="Q32" i="1"/>
  <c r="R32" i="1"/>
  <c r="S32" i="1"/>
  <c r="P33" i="1"/>
  <c r="Q33" i="1"/>
  <c r="R33" i="1"/>
  <c r="S33" i="1"/>
  <c r="S4" i="1"/>
  <c r="R4" i="1"/>
  <c r="Q4" i="1"/>
  <c r="P4" i="1"/>
  <c r="T25" i="1" l="1"/>
  <c r="T8" i="1"/>
  <c r="T16" i="1"/>
  <c r="V4" i="1"/>
  <c r="T29" i="1"/>
  <c r="T27" i="1"/>
  <c r="V24" i="1"/>
  <c r="U20" i="1"/>
  <c r="V11" i="1"/>
  <c r="T9" i="1"/>
  <c r="U5" i="1"/>
  <c r="U8" i="1"/>
  <c r="T23" i="1"/>
  <c r="T6" i="1"/>
  <c r="T21" i="1"/>
  <c r="T31" i="1"/>
  <c r="U18" i="1"/>
  <c r="T14" i="1"/>
  <c r="V28" i="1"/>
  <c r="U26" i="1"/>
  <c r="U24" i="1"/>
  <c r="T22" i="1"/>
  <c r="T12" i="1"/>
  <c r="T7" i="1"/>
  <c r="V27" i="1"/>
  <c r="U10" i="1"/>
  <c r="T33" i="1"/>
  <c r="V16" i="1"/>
  <c r="V9" i="1"/>
  <c r="V32" i="1"/>
  <c r="V21" i="1"/>
  <c r="T20" i="1"/>
  <c r="V19" i="1"/>
  <c r="T17" i="1"/>
  <c r="U13" i="1"/>
  <c r="V30" i="1"/>
  <c r="V22" i="1"/>
  <c r="V14" i="1"/>
  <c r="V6" i="1"/>
  <c r="V31" i="1"/>
  <c r="U30" i="1"/>
  <c r="V23" i="1"/>
  <c r="U22" i="1"/>
  <c r="V15" i="1"/>
  <c r="U14" i="1"/>
  <c r="V7" i="1"/>
  <c r="U6" i="1"/>
  <c r="U31" i="1"/>
  <c r="U23" i="1"/>
  <c r="V8" i="1"/>
  <c r="U7" i="1"/>
  <c r="V33" i="1"/>
  <c r="V25" i="1"/>
  <c r="V17" i="1"/>
  <c r="U16" i="1"/>
  <c r="U33" i="1"/>
  <c r="T32" i="1"/>
  <c r="V26" i="1"/>
  <c r="U25" i="1"/>
  <c r="T24" i="1"/>
  <c r="V18" i="1"/>
  <c r="U17" i="1"/>
  <c r="V10" i="1"/>
  <c r="U9" i="1"/>
  <c r="U15" i="1"/>
  <c r="T4" i="1"/>
  <c r="U4" i="1"/>
  <c r="J5" i="1" l="1"/>
  <c r="J6" i="1"/>
  <c r="J7" i="1"/>
  <c r="J8" i="1"/>
  <c r="J4" i="1"/>
</calcChain>
</file>

<file path=xl/sharedStrings.xml><?xml version="1.0" encoding="utf-8"?>
<sst xmlns="http://schemas.openxmlformats.org/spreadsheetml/2006/main" count="22" uniqueCount="17">
  <si>
    <t>計測値</t>
    <rPh sb="0" eb="2">
      <t>ケイソク</t>
    </rPh>
    <rPh sb="2" eb="3">
      <t>チ</t>
    </rPh>
    <phoneticPr fontId="1"/>
  </si>
  <si>
    <t>真値</t>
    <rPh sb="0" eb="2">
      <t>シンチ</t>
    </rPh>
    <phoneticPr fontId="1"/>
  </si>
  <si>
    <t>誤差</t>
    <rPh sb="0" eb="2">
      <t>ゴサ</t>
    </rPh>
    <phoneticPr fontId="1"/>
  </si>
  <si>
    <t>推定精度</t>
    <rPh sb="0" eb="2">
      <t>スイテイ</t>
    </rPh>
    <rPh sb="2" eb="4">
      <t>セイド</t>
    </rPh>
    <phoneticPr fontId="1"/>
  </si>
  <si>
    <t>実験番号</t>
    <rPh sb="0" eb="2">
      <t>ジッケン</t>
    </rPh>
    <rPh sb="2" eb="4">
      <t>バンゴウ</t>
    </rPh>
    <phoneticPr fontId="1"/>
  </si>
  <si>
    <t>x</t>
    <phoneticPr fontId="1"/>
  </si>
  <si>
    <t>y</t>
    <phoneticPr fontId="1"/>
  </si>
  <si>
    <t>z</t>
    <phoneticPr fontId="1"/>
  </si>
  <si>
    <t>方向</t>
    <rPh sb="0" eb="2">
      <t>ホウコウ</t>
    </rPh>
    <phoneticPr fontId="1"/>
  </si>
  <si>
    <t>尤度</t>
    <rPh sb="0" eb="2">
      <t>ユウド</t>
    </rPh>
    <phoneticPr fontId="1"/>
  </si>
  <si>
    <t>x</t>
    <phoneticPr fontId="1"/>
  </si>
  <si>
    <t>y</t>
    <phoneticPr fontId="1"/>
  </si>
  <si>
    <t>z</t>
    <phoneticPr fontId="1"/>
  </si>
  <si>
    <t>方向（オフセット）</t>
    <rPh sb="0" eb="2">
      <t>ホウコウ</t>
    </rPh>
    <phoneticPr fontId="1"/>
  </si>
  <si>
    <t>x,y&lt;0.5,方向&lt;10</t>
    <rPh sb="8" eb="10">
      <t>ホウコウ</t>
    </rPh>
    <phoneticPr fontId="1"/>
  </si>
  <si>
    <t>x,y&lt;1.0方向&lt;10</t>
    <rPh sb="7" eb="9">
      <t>ホウコウ</t>
    </rPh>
    <phoneticPr fontId="1"/>
  </si>
  <si>
    <t>距離</t>
    <rPh sb="0" eb="2">
      <t>キョリ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</si>
</sst>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3"/>
  <sheetViews>
    <sheetView tabSelected="1" workbookViewId="0">
      <selection activeCell="B4" sqref="B4:G33"/>
    </sheetView>
  </sheetViews>
  <sheetFormatPr defaultRowHeight="13.5" x14ac:dyDescent="0.15"/>
  <sheetData>
    <row r="2" spans="2:22" x14ac:dyDescent="0.15">
      <c r="C2" s="2" t="s">
        <v>0</v>
      </c>
      <c r="D2" s="2"/>
      <c r="E2" s="2"/>
      <c r="F2" s="2"/>
      <c r="J2" s="2" t="s">
        <v>1</v>
      </c>
      <c r="K2" s="2"/>
      <c r="L2" s="2"/>
      <c r="M2" s="2"/>
      <c r="P2" s="2" t="s">
        <v>2</v>
      </c>
      <c r="Q2" s="2"/>
      <c r="R2" s="2"/>
      <c r="S2" s="2"/>
      <c r="U2" s="2" t="s">
        <v>3</v>
      </c>
      <c r="V2" s="2"/>
    </row>
    <row r="3" spans="2:22" x14ac:dyDescent="0.1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J3" t="s">
        <v>10</v>
      </c>
      <c r="K3" t="s">
        <v>11</v>
      </c>
      <c r="L3" t="s">
        <v>12</v>
      </c>
      <c r="M3" t="s">
        <v>8</v>
      </c>
      <c r="N3" t="s">
        <v>13</v>
      </c>
      <c r="P3" t="s">
        <v>10</v>
      </c>
      <c r="Q3" t="s">
        <v>11</v>
      </c>
      <c r="R3" t="s">
        <v>12</v>
      </c>
      <c r="S3" t="s">
        <v>8</v>
      </c>
      <c r="T3" t="s">
        <v>16</v>
      </c>
      <c r="U3" t="s">
        <v>14</v>
      </c>
      <c r="V3" t="s">
        <v>15</v>
      </c>
    </row>
    <row r="4" spans="2:22" x14ac:dyDescent="0.15">
      <c r="B4" s="1">
        <v>42370</v>
      </c>
      <c r="C4">
        <v>-10.3</v>
      </c>
      <c r="D4">
        <v>4.7300000000000004</v>
      </c>
      <c r="E4">
        <v>-0.43</v>
      </c>
      <c r="F4">
        <v>172.94875300000001</v>
      </c>
      <c r="G4">
        <v>22878.46</v>
      </c>
      <c r="J4">
        <f>-10.43</f>
        <v>-10.43</v>
      </c>
      <c r="K4">
        <v>4.5110000000000001</v>
      </c>
      <c r="L4">
        <v>-0.35</v>
      </c>
      <c r="M4">
        <v>-95.710593137499515</v>
      </c>
      <c r="N4">
        <v>174.28940686250047</v>
      </c>
      <c r="P4">
        <f>ABS(C4-J4)</f>
        <v>0.12999999999999901</v>
      </c>
      <c r="Q4">
        <f t="shared" ref="Q4:R4" si="0">ABS(D4-K4)</f>
        <v>0.21900000000000031</v>
      </c>
      <c r="R4">
        <f t="shared" si="0"/>
        <v>8.0000000000000016E-2</v>
      </c>
      <c r="S4">
        <f>ABS(F4-N4)</f>
        <v>1.34065386250046</v>
      </c>
      <c r="T4">
        <f>SQRT(P4^2+Q4^2+R4^2)</f>
        <v>0.26694756039342238</v>
      </c>
      <c r="U4">
        <f>IF(AND(P4&lt;0.5,Q4&lt;0.5,R4&lt;0.5,S4&lt;10),1,0)</f>
        <v>1</v>
      </c>
      <c r="V4">
        <f>IF(AND(P4&lt;1,Q4&lt;1,R4&lt;0.5,S4&lt;20),1,0)</f>
        <v>1</v>
      </c>
    </row>
    <row r="5" spans="2:22" x14ac:dyDescent="0.15">
      <c r="B5" s="1">
        <v>42370</v>
      </c>
      <c r="C5">
        <v>-10.32</v>
      </c>
      <c r="D5">
        <v>4.76</v>
      </c>
      <c r="E5">
        <v>-0.43</v>
      </c>
      <c r="F5">
        <v>172.95059800000001</v>
      </c>
      <c r="G5">
        <v>22734.02</v>
      </c>
      <c r="J5">
        <f t="shared" ref="J5:J8" si="1">-10.43</f>
        <v>-10.43</v>
      </c>
      <c r="K5">
        <v>4.5110000000000001</v>
      </c>
      <c r="L5">
        <v>-0.35</v>
      </c>
      <c r="M5">
        <v>-95.710593137499515</v>
      </c>
      <c r="N5">
        <v>174.28940686250047</v>
      </c>
      <c r="P5">
        <f t="shared" ref="P5:P33" si="2">ABS(C5-J5)</f>
        <v>0.10999999999999943</v>
      </c>
      <c r="Q5">
        <f t="shared" ref="Q5:Q33" si="3">ABS(D5-K5)</f>
        <v>0.24899999999999967</v>
      </c>
      <c r="R5">
        <f t="shared" ref="R5:R33" si="4">ABS(E5-L5)</f>
        <v>8.0000000000000016E-2</v>
      </c>
      <c r="S5">
        <f t="shared" ref="S5:S33" si="5">ABS(F5-N5)</f>
        <v>1.3388088625004571</v>
      </c>
      <c r="T5">
        <f t="shared" ref="T5:T33" si="6">SQRT(P5^2+Q5^2+R5^2)</f>
        <v>0.28372698144519093</v>
      </c>
      <c r="U5">
        <f t="shared" ref="U5:U33" si="7">IF(AND(P5&lt;0.5,Q5&lt;0.5,R5&lt;0.5,S5&lt;10),1,0)</f>
        <v>1</v>
      </c>
      <c r="V5">
        <f t="shared" ref="V5:V33" si="8">IF(AND(P5&lt;1,Q5&lt;1,R5&lt;0.5,S5&lt;20),1,0)</f>
        <v>1</v>
      </c>
    </row>
    <row r="6" spans="2:22" x14ac:dyDescent="0.15">
      <c r="B6" s="1">
        <v>42370</v>
      </c>
      <c r="C6">
        <v>-10.45</v>
      </c>
      <c r="D6">
        <v>4.75</v>
      </c>
      <c r="E6">
        <v>-0.44</v>
      </c>
      <c r="F6">
        <v>172.121602</v>
      </c>
      <c r="G6">
        <v>22426.17</v>
      </c>
      <c r="J6">
        <f t="shared" si="1"/>
        <v>-10.43</v>
      </c>
      <c r="K6">
        <v>4.5110000000000001</v>
      </c>
      <c r="L6">
        <v>-0.35</v>
      </c>
      <c r="M6">
        <v>-95.710593137499515</v>
      </c>
      <c r="N6">
        <v>174.28940686250047</v>
      </c>
      <c r="P6">
        <f t="shared" si="2"/>
        <v>1.9999999999999574E-2</v>
      </c>
      <c r="Q6">
        <f t="shared" si="3"/>
        <v>0.23899999999999988</v>
      </c>
      <c r="R6">
        <f t="shared" si="4"/>
        <v>9.0000000000000024E-2</v>
      </c>
      <c r="S6">
        <f t="shared" si="5"/>
        <v>2.1678048625004749</v>
      </c>
      <c r="T6">
        <f t="shared" si="6"/>
        <v>0.25616596182943574</v>
      </c>
      <c r="U6">
        <f t="shared" si="7"/>
        <v>1</v>
      </c>
      <c r="V6">
        <f t="shared" si="8"/>
        <v>1</v>
      </c>
    </row>
    <row r="7" spans="2:22" x14ac:dyDescent="0.15">
      <c r="B7" s="1">
        <v>42370</v>
      </c>
      <c r="C7">
        <v>-10.51</v>
      </c>
      <c r="D7">
        <v>4.47</v>
      </c>
      <c r="E7">
        <v>-0.44</v>
      </c>
      <c r="F7">
        <v>171.13111799999999</v>
      </c>
      <c r="G7">
        <v>22784.58</v>
      </c>
      <c r="J7">
        <f t="shared" si="1"/>
        <v>-10.43</v>
      </c>
      <c r="K7">
        <v>4.5110000000000001</v>
      </c>
      <c r="L7">
        <v>-0.35</v>
      </c>
      <c r="M7">
        <v>-95.710593137499515</v>
      </c>
      <c r="N7">
        <v>174.28940686250047</v>
      </c>
      <c r="P7">
        <f t="shared" si="2"/>
        <v>8.0000000000000071E-2</v>
      </c>
      <c r="Q7">
        <f t="shared" si="3"/>
        <v>4.1000000000000369E-2</v>
      </c>
      <c r="R7">
        <f t="shared" si="4"/>
        <v>9.0000000000000024E-2</v>
      </c>
      <c r="S7">
        <f t="shared" si="5"/>
        <v>3.1582888625004841</v>
      </c>
      <c r="T7">
        <f t="shared" si="6"/>
        <v>0.12720455966670396</v>
      </c>
      <c r="U7">
        <f t="shared" si="7"/>
        <v>1</v>
      </c>
      <c r="V7">
        <f t="shared" si="8"/>
        <v>1</v>
      </c>
    </row>
    <row r="8" spans="2:22" x14ac:dyDescent="0.15">
      <c r="B8" s="1">
        <v>42370</v>
      </c>
      <c r="C8">
        <v>-10.37</v>
      </c>
      <c r="D8">
        <v>4.63</v>
      </c>
      <c r="E8">
        <v>-0.42</v>
      </c>
      <c r="F8">
        <v>172.25332700000001</v>
      </c>
      <c r="G8">
        <v>22900.37</v>
      </c>
      <c r="J8">
        <f t="shared" si="1"/>
        <v>-10.43</v>
      </c>
      <c r="K8">
        <v>4.5110000000000001</v>
      </c>
      <c r="L8">
        <v>-0.35</v>
      </c>
      <c r="M8">
        <v>-95.710593137499515</v>
      </c>
      <c r="N8">
        <v>174.28940686250047</v>
      </c>
      <c r="P8">
        <f t="shared" si="2"/>
        <v>6.0000000000000497E-2</v>
      </c>
      <c r="Q8">
        <f t="shared" si="3"/>
        <v>0.11899999999999977</v>
      </c>
      <c r="R8">
        <f t="shared" si="4"/>
        <v>7.0000000000000007E-2</v>
      </c>
      <c r="S8">
        <f t="shared" si="5"/>
        <v>2.0360798625004577</v>
      </c>
      <c r="T8">
        <f t="shared" si="6"/>
        <v>0.15053571004914418</v>
      </c>
      <c r="U8">
        <f t="shared" si="7"/>
        <v>1</v>
      </c>
      <c r="V8">
        <f t="shared" si="8"/>
        <v>1</v>
      </c>
    </row>
    <row r="9" spans="2:22" x14ac:dyDescent="0.15">
      <c r="B9" s="1">
        <v>42371</v>
      </c>
      <c r="C9">
        <v>-4.18</v>
      </c>
      <c r="D9">
        <v>5.95</v>
      </c>
      <c r="E9">
        <v>-0.35</v>
      </c>
      <c r="F9">
        <v>319.47300999999999</v>
      </c>
      <c r="G9">
        <v>11981.98</v>
      </c>
      <c r="J9">
        <v>-5.2030000000000003</v>
      </c>
      <c r="K9">
        <v>3.8530000000000002</v>
      </c>
      <c r="L9">
        <v>-0.35</v>
      </c>
      <c r="M9">
        <v>-96.552554670829409</v>
      </c>
      <c r="N9">
        <v>173.44744532917059</v>
      </c>
      <c r="P9">
        <f t="shared" si="2"/>
        <v>1.0230000000000006</v>
      </c>
      <c r="Q9">
        <f t="shared" si="3"/>
        <v>2.097</v>
      </c>
      <c r="R9">
        <f t="shared" si="4"/>
        <v>0</v>
      </c>
      <c r="S9">
        <f t="shared" si="5"/>
        <v>146.0255646708294</v>
      </c>
      <c r="T9">
        <f t="shared" si="6"/>
        <v>2.3332248069999602</v>
      </c>
      <c r="U9">
        <f t="shared" si="7"/>
        <v>0</v>
      </c>
      <c r="V9">
        <f t="shared" si="8"/>
        <v>0</v>
      </c>
    </row>
    <row r="10" spans="2:22" x14ac:dyDescent="0.15">
      <c r="B10" s="1">
        <v>42371</v>
      </c>
      <c r="C10">
        <v>-5.28</v>
      </c>
      <c r="D10">
        <v>3.92</v>
      </c>
      <c r="E10">
        <v>-0.34</v>
      </c>
      <c r="F10">
        <v>168.45423299999999</v>
      </c>
      <c r="G10">
        <v>11875.26</v>
      </c>
      <c r="J10">
        <v>-5.2030000000000003</v>
      </c>
      <c r="K10">
        <v>3.8530000000000002</v>
      </c>
      <c r="L10">
        <v>-0.35</v>
      </c>
      <c r="M10">
        <v>-96.552554670829409</v>
      </c>
      <c r="N10">
        <v>173.44744532917059</v>
      </c>
      <c r="P10">
        <f t="shared" si="2"/>
        <v>7.6999999999999957E-2</v>
      </c>
      <c r="Q10">
        <f t="shared" si="3"/>
        <v>6.6999999999999726E-2</v>
      </c>
      <c r="R10">
        <f t="shared" si="4"/>
        <v>9.9999999999999534E-3</v>
      </c>
      <c r="S10">
        <f t="shared" si="5"/>
        <v>4.9932123291706034</v>
      </c>
      <c r="T10">
        <f t="shared" si="6"/>
        <v>0.1025573010565311</v>
      </c>
      <c r="U10">
        <f t="shared" si="7"/>
        <v>1</v>
      </c>
      <c r="V10">
        <f t="shared" si="8"/>
        <v>1</v>
      </c>
    </row>
    <row r="11" spans="2:22" x14ac:dyDescent="0.15">
      <c r="B11" s="1">
        <v>42371</v>
      </c>
      <c r="C11">
        <v>-5.01</v>
      </c>
      <c r="D11">
        <v>5.65</v>
      </c>
      <c r="E11">
        <v>-0.34</v>
      </c>
      <c r="F11">
        <v>183.62836300000001</v>
      </c>
      <c r="G11">
        <v>11927.2</v>
      </c>
      <c r="J11">
        <v>-5.2030000000000003</v>
      </c>
      <c r="K11">
        <v>3.8530000000000002</v>
      </c>
      <c r="L11">
        <v>-0.35</v>
      </c>
      <c r="M11">
        <v>-96.552554670829409</v>
      </c>
      <c r="N11">
        <v>173.44744532917059</v>
      </c>
      <c r="P11">
        <f t="shared" si="2"/>
        <v>0.1930000000000005</v>
      </c>
      <c r="Q11">
        <f t="shared" si="3"/>
        <v>1.7970000000000002</v>
      </c>
      <c r="R11">
        <f t="shared" si="4"/>
        <v>9.9999999999999534E-3</v>
      </c>
      <c r="S11">
        <f t="shared" si="5"/>
        <v>10.180917670829416</v>
      </c>
      <c r="T11">
        <f t="shared" si="6"/>
        <v>1.807362166252243</v>
      </c>
      <c r="U11">
        <f t="shared" si="7"/>
        <v>0</v>
      </c>
      <c r="V11">
        <f t="shared" si="8"/>
        <v>0</v>
      </c>
    </row>
    <row r="12" spans="2:22" x14ac:dyDescent="0.15">
      <c r="B12" s="1">
        <v>42371</v>
      </c>
      <c r="C12">
        <v>-5.17</v>
      </c>
      <c r="D12">
        <v>4.12</v>
      </c>
      <c r="E12">
        <v>-0.35</v>
      </c>
      <c r="F12">
        <v>173.833921</v>
      </c>
      <c r="G12">
        <v>11893.27</v>
      </c>
      <c r="J12">
        <v>-5.2030000000000003</v>
      </c>
      <c r="K12">
        <v>3.8530000000000002</v>
      </c>
      <c r="L12">
        <v>-0.35</v>
      </c>
      <c r="M12">
        <v>-96.552554670829409</v>
      </c>
      <c r="N12">
        <v>173.44744532917059</v>
      </c>
      <c r="P12">
        <f t="shared" si="2"/>
        <v>3.3000000000000362E-2</v>
      </c>
      <c r="Q12">
        <f t="shared" si="3"/>
        <v>0.2669999999999999</v>
      </c>
      <c r="R12">
        <f t="shared" si="4"/>
        <v>0</v>
      </c>
      <c r="S12">
        <f t="shared" si="5"/>
        <v>0.38647567082941237</v>
      </c>
      <c r="T12">
        <f t="shared" si="6"/>
        <v>0.26903159665734427</v>
      </c>
      <c r="U12">
        <f t="shared" si="7"/>
        <v>1</v>
      </c>
      <c r="V12">
        <f t="shared" si="8"/>
        <v>1</v>
      </c>
    </row>
    <row r="13" spans="2:22" x14ac:dyDescent="0.15">
      <c r="B13" s="1">
        <v>42371</v>
      </c>
      <c r="C13">
        <v>-5.08</v>
      </c>
      <c r="D13">
        <v>5.39</v>
      </c>
      <c r="E13">
        <v>-0.35</v>
      </c>
      <c r="F13">
        <v>182.25923399999999</v>
      </c>
      <c r="G13">
        <v>11974.74</v>
      </c>
      <c r="J13">
        <v>-5.2030000000000003</v>
      </c>
      <c r="K13">
        <v>3.8530000000000002</v>
      </c>
      <c r="L13">
        <v>-0.35</v>
      </c>
      <c r="M13">
        <v>-96.552554670829409</v>
      </c>
      <c r="N13">
        <v>173.44744532917059</v>
      </c>
      <c r="P13">
        <f t="shared" si="2"/>
        <v>0.12300000000000022</v>
      </c>
      <c r="Q13">
        <f t="shared" si="3"/>
        <v>1.5369999999999995</v>
      </c>
      <c r="R13">
        <f t="shared" si="4"/>
        <v>0</v>
      </c>
      <c r="S13">
        <f t="shared" si="5"/>
        <v>8.8117886708294009</v>
      </c>
      <c r="T13">
        <f t="shared" si="6"/>
        <v>1.5419137459663554</v>
      </c>
      <c r="U13">
        <f t="shared" si="7"/>
        <v>0</v>
      </c>
      <c r="V13">
        <f t="shared" si="8"/>
        <v>0</v>
      </c>
    </row>
    <row r="14" spans="2:22" x14ac:dyDescent="0.15">
      <c r="B14" s="1">
        <v>42372</v>
      </c>
      <c r="C14">
        <v>-1.77</v>
      </c>
      <c r="D14">
        <v>4.72</v>
      </c>
      <c r="E14">
        <v>-0.43</v>
      </c>
      <c r="F14">
        <v>28.777428</v>
      </c>
      <c r="G14">
        <v>11776.52</v>
      </c>
      <c r="J14">
        <v>-2.004</v>
      </c>
      <c r="K14">
        <v>3.383</v>
      </c>
      <c r="L14">
        <v>-0.35</v>
      </c>
      <c r="M14">
        <v>-96.911227119024687</v>
      </c>
      <c r="N14">
        <v>173.08877288097531</v>
      </c>
      <c r="P14">
        <f t="shared" si="2"/>
        <v>0.23399999999999999</v>
      </c>
      <c r="Q14">
        <f t="shared" si="3"/>
        <v>1.3369999999999997</v>
      </c>
      <c r="R14">
        <f t="shared" si="4"/>
        <v>8.0000000000000016E-2</v>
      </c>
      <c r="S14">
        <f t="shared" si="5"/>
        <v>144.3113448809753</v>
      </c>
      <c r="T14">
        <f t="shared" si="6"/>
        <v>1.3596782707684929</v>
      </c>
      <c r="U14">
        <f t="shared" si="7"/>
        <v>0</v>
      </c>
      <c r="V14">
        <f t="shared" si="8"/>
        <v>0</v>
      </c>
    </row>
    <row r="15" spans="2:22" x14ac:dyDescent="0.15">
      <c r="B15" s="1">
        <v>42372</v>
      </c>
      <c r="C15">
        <v>-3.84</v>
      </c>
      <c r="D15">
        <v>5.82</v>
      </c>
      <c r="E15">
        <v>-0.44</v>
      </c>
      <c r="F15">
        <v>8.1986190000000008</v>
      </c>
      <c r="G15">
        <v>11957.57</v>
      </c>
      <c r="J15">
        <v>-2.004</v>
      </c>
      <c r="K15">
        <v>3.383</v>
      </c>
      <c r="L15">
        <v>-0.35</v>
      </c>
      <c r="M15">
        <v>-96.911227119024687</v>
      </c>
      <c r="N15">
        <v>173.08877288097531</v>
      </c>
      <c r="P15">
        <f t="shared" si="2"/>
        <v>1.8359999999999999</v>
      </c>
      <c r="Q15">
        <f t="shared" si="3"/>
        <v>2.4370000000000003</v>
      </c>
      <c r="R15">
        <f t="shared" si="4"/>
        <v>9.0000000000000024E-2</v>
      </c>
      <c r="S15">
        <f t="shared" si="5"/>
        <v>164.8901538809753</v>
      </c>
      <c r="T15">
        <f t="shared" si="6"/>
        <v>3.0525341930926837</v>
      </c>
      <c r="U15">
        <f t="shared" si="7"/>
        <v>0</v>
      </c>
      <c r="V15">
        <f t="shared" si="8"/>
        <v>0</v>
      </c>
    </row>
    <row r="16" spans="2:22" x14ac:dyDescent="0.15">
      <c r="B16" s="1">
        <v>42372</v>
      </c>
      <c r="C16">
        <v>-3.93</v>
      </c>
      <c r="D16">
        <v>4.28</v>
      </c>
      <c r="E16">
        <v>-0.43</v>
      </c>
      <c r="F16">
        <v>16.764468000000001</v>
      </c>
      <c r="G16">
        <v>11933.08</v>
      </c>
      <c r="J16">
        <v>-2.004</v>
      </c>
      <c r="K16">
        <v>3.383</v>
      </c>
      <c r="L16">
        <v>-0.35</v>
      </c>
      <c r="M16">
        <v>-96.911227119024687</v>
      </c>
      <c r="N16">
        <v>173.08877288097531</v>
      </c>
      <c r="P16">
        <f t="shared" si="2"/>
        <v>1.9260000000000002</v>
      </c>
      <c r="Q16">
        <f t="shared" si="3"/>
        <v>0.89700000000000024</v>
      </c>
      <c r="R16">
        <f t="shared" si="4"/>
        <v>8.0000000000000016E-2</v>
      </c>
      <c r="S16">
        <f t="shared" si="5"/>
        <v>156.32430488097532</v>
      </c>
      <c r="T16">
        <f t="shared" si="6"/>
        <v>2.1261432218926366</v>
      </c>
      <c r="U16">
        <f t="shared" si="7"/>
        <v>0</v>
      </c>
      <c r="V16">
        <f t="shared" si="8"/>
        <v>0</v>
      </c>
    </row>
    <row r="17" spans="2:22" x14ac:dyDescent="0.15">
      <c r="B17" s="1">
        <v>42372</v>
      </c>
      <c r="C17">
        <v>-2.35</v>
      </c>
      <c r="D17">
        <v>5.65</v>
      </c>
      <c r="E17">
        <v>-0.44</v>
      </c>
      <c r="F17">
        <v>21.404933</v>
      </c>
      <c r="G17">
        <v>11777.79</v>
      </c>
      <c r="J17">
        <v>-2.004</v>
      </c>
      <c r="K17">
        <v>3.383</v>
      </c>
      <c r="L17">
        <v>-0.35</v>
      </c>
      <c r="M17">
        <v>-96.911227119024687</v>
      </c>
      <c r="N17">
        <v>173.08877288097531</v>
      </c>
      <c r="P17">
        <f t="shared" si="2"/>
        <v>0.34600000000000009</v>
      </c>
      <c r="Q17">
        <f t="shared" si="3"/>
        <v>2.2670000000000003</v>
      </c>
      <c r="R17">
        <f t="shared" si="4"/>
        <v>9.0000000000000024E-2</v>
      </c>
      <c r="S17">
        <f t="shared" si="5"/>
        <v>151.68383988097531</v>
      </c>
      <c r="T17">
        <f t="shared" si="6"/>
        <v>2.2950174291277183</v>
      </c>
      <c r="U17">
        <f t="shared" si="7"/>
        <v>0</v>
      </c>
      <c r="V17">
        <f t="shared" si="8"/>
        <v>0</v>
      </c>
    </row>
    <row r="18" spans="2:22" x14ac:dyDescent="0.15">
      <c r="B18" s="1">
        <v>42372</v>
      </c>
      <c r="C18">
        <v>-3.77</v>
      </c>
      <c r="D18">
        <v>5.49</v>
      </c>
      <c r="E18">
        <v>-0.43</v>
      </c>
      <c r="F18">
        <v>10.795752</v>
      </c>
      <c r="G18">
        <v>11952.73</v>
      </c>
      <c r="J18">
        <v>-2.004</v>
      </c>
      <c r="K18">
        <v>3.383</v>
      </c>
      <c r="L18">
        <v>-0.35</v>
      </c>
      <c r="M18">
        <v>-96.911227119024687</v>
      </c>
      <c r="N18">
        <v>173.08877288097531</v>
      </c>
      <c r="P18">
        <f t="shared" si="2"/>
        <v>1.766</v>
      </c>
      <c r="Q18">
        <f t="shared" si="3"/>
        <v>2.1070000000000002</v>
      </c>
      <c r="R18">
        <f t="shared" si="4"/>
        <v>8.0000000000000016E-2</v>
      </c>
      <c r="S18">
        <f t="shared" si="5"/>
        <v>162.29302088097532</v>
      </c>
      <c r="T18">
        <f t="shared" si="6"/>
        <v>2.7503827006436761</v>
      </c>
      <c r="U18">
        <f t="shared" si="7"/>
        <v>0</v>
      </c>
      <c r="V18">
        <f t="shared" si="8"/>
        <v>0</v>
      </c>
    </row>
    <row r="19" spans="2:22" x14ac:dyDescent="0.15">
      <c r="B19" s="1">
        <v>42401</v>
      </c>
      <c r="C19">
        <v>-0.55000000000000004</v>
      </c>
      <c r="D19">
        <v>-1.76</v>
      </c>
      <c r="E19">
        <v>-0.42</v>
      </c>
      <c r="F19">
        <v>257.89486099999999</v>
      </c>
      <c r="G19">
        <v>29956.43</v>
      </c>
      <c r="J19">
        <v>-0.95599999999999996</v>
      </c>
      <c r="K19">
        <v>-1.6080000000000001</v>
      </c>
      <c r="L19">
        <v>-0.35</v>
      </c>
      <c r="M19">
        <v>-9.0747580210086891</v>
      </c>
      <c r="N19">
        <v>260.92524197899132</v>
      </c>
      <c r="P19">
        <f t="shared" si="2"/>
        <v>0.40599999999999992</v>
      </c>
      <c r="Q19">
        <f t="shared" si="3"/>
        <v>0.15199999999999991</v>
      </c>
      <c r="R19">
        <f t="shared" si="4"/>
        <v>7.0000000000000007E-2</v>
      </c>
      <c r="S19">
        <f t="shared" si="5"/>
        <v>3.0303809789913316</v>
      </c>
      <c r="T19">
        <f t="shared" si="6"/>
        <v>0.43913551439162818</v>
      </c>
      <c r="U19">
        <f t="shared" si="7"/>
        <v>1</v>
      </c>
      <c r="V19">
        <f t="shared" si="8"/>
        <v>1</v>
      </c>
    </row>
    <row r="20" spans="2:22" x14ac:dyDescent="0.15">
      <c r="B20" s="1">
        <v>42401</v>
      </c>
      <c r="C20">
        <v>-0.57999999999999996</v>
      </c>
      <c r="D20">
        <v>-1.71</v>
      </c>
      <c r="E20">
        <v>-0.43</v>
      </c>
      <c r="F20">
        <v>258.07899400000002</v>
      </c>
      <c r="G20">
        <v>29956.31</v>
      </c>
      <c r="J20">
        <v>-0.95599999999999996</v>
      </c>
      <c r="K20">
        <v>-1.6080000000000001</v>
      </c>
      <c r="L20">
        <v>-0.35</v>
      </c>
      <c r="M20">
        <v>-9.0747580210086891</v>
      </c>
      <c r="N20">
        <v>260.92524197899132</v>
      </c>
      <c r="P20">
        <f t="shared" si="2"/>
        <v>0.376</v>
      </c>
      <c r="Q20">
        <f t="shared" si="3"/>
        <v>0.10199999999999987</v>
      </c>
      <c r="R20">
        <f t="shared" si="4"/>
        <v>8.0000000000000016E-2</v>
      </c>
      <c r="S20">
        <f t="shared" si="5"/>
        <v>2.8462479789913004</v>
      </c>
      <c r="T20">
        <f t="shared" si="6"/>
        <v>0.39771849340959742</v>
      </c>
      <c r="U20">
        <f t="shared" si="7"/>
        <v>1</v>
      </c>
      <c r="V20">
        <f t="shared" si="8"/>
        <v>1</v>
      </c>
    </row>
    <row r="21" spans="2:22" x14ac:dyDescent="0.15">
      <c r="B21" s="1">
        <v>42401</v>
      </c>
      <c r="C21">
        <v>-0.54</v>
      </c>
      <c r="D21">
        <v>-1.75</v>
      </c>
      <c r="E21">
        <v>-0.43</v>
      </c>
      <c r="F21">
        <v>257.71403199999997</v>
      </c>
      <c r="G21">
        <v>29974.21</v>
      </c>
      <c r="J21">
        <v>-0.95599999999999996</v>
      </c>
      <c r="K21">
        <v>-1.6080000000000001</v>
      </c>
      <c r="L21">
        <v>-0.35</v>
      </c>
      <c r="M21">
        <v>-9.0747580210086891</v>
      </c>
      <c r="N21">
        <v>260.92524197899132</v>
      </c>
      <c r="P21">
        <f t="shared" si="2"/>
        <v>0.41599999999999993</v>
      </c>
      <c r="Q21">
        <f t="shared" si="3"/>
        <v>0.1419999999999999</v>
      </c>
      <c r="R21">
        <f t="shared" si="4"/>
        <v>8.0000000000000016E-2</v>
      </c>
      <c r="S21">
        <f t="shared" si="5"/>
        <v>3.2112099789913486</v>
      </c>
      <c r="T21">
        <f t="shared" si="6"/>
        <v>0.44678854058715506</v>
      </c>
      <c r="U21">
        <f t="shared" si="7"/>
        <v>1</v>
      </c>
      <c r="V21">
        <f t="shared" si="8"/>
        <v>1</v>
      </c>
    </row>
    <row r="22" spans="2:22" x14ac:dyDescent="0.15">
      <c r="B22" s="1">
        <v>42401</v>
      </c>
      <c r="C22">
        <v>-1.03</v>
      </c>
      <c r="D22">
        <v>-1.69</v>
      </c>
      <c r="E22">
        <v>-0.44</v>
      </c>
      <c r="F22">
        <v>261.10519499999998</v>
      </c>
      <c r="G22">
        <v>29080.95</v>
      </c>
      <c r="J22">
        <v>-0.95599999999999996</v>
      </c>
      <c r="K22">
        <v>-1.6080000000000001</v>
      </c>
      <c r="L22">
        <v>-0.35</v>
      </c>
      <c r="M22">
        <v>-9.0747580210086891</v>
      </c>
      <c r="N22">
        <v>260.92524197899132</v>
      </c>
      <c r="P22">
        <f t="shared" si="2"/>
        <v>7.4000000000000066E-2</v>
      </c>
      <c r="Q22">
        <f t="shared" si="3"/>
        <v>8.1999999999999851E-2</v>
      </c>
      <c r="R22">
        <f t="shared" si="4"/>
        <v>9.0000000000000024E-2</v>
      </c>
      <c r="S22">
        <f t="shared" si="5"/>
        <v>0.17995302100865729</v>
      </c>
      <c r="T22">
        <f t="shared" si="6"/>
        <v>0.14247806848775005</v>
      </c>
      <c r="U22">
        <f t="shared" si="7"/>
        <v>1</v>
      </c>
      <c r="V22">
        <f t="shared" si="8"/>
        <v>1</v>
      </c>
    </row>
    <row r="23" spans="2:22" x14ac:dyDescent="0.15">
      <c r="B23" s="1">
        <v>42401</v>
      </c>
      <c r="C23">
        <v>-0.51</v>
      </c>
      <c r="D23">
        <v>-1.77</v>
      </c>
      <c r="E23">
        <v>-0.45</v>
      </c>
      <c r="F23">
        <v>257.23782299999999</v>
      </c>
      <c r="G23">
        <v>29819.35</v>
      </c>
      <c r="J23">
        <v>-0.95599999999999996</v>
      </c>
      <c r="K23">
        <v>-1.6080000000000001</v>
      </c>
      <c r="L23">
        <v>-0.35</v>
      </c>
      <c r="M23">
        <v>-9.0747580210086891</v>
      </c>
      <c r="N23">
        <v>260.92524197899132</v>
      </c>
      <c r="P23">
        <f t="shared" si="2"/>
        <v>0.44599999999999995</v>
      </c>
      <c r="Q23">
        <f t="shared" si="3"/>
        <v>0.16199999999999992</v>
      </c>
      <c r="R23">
        <f t="shared" si="4"/>
        <v>0.10000000000000003</v>
      </c>
      <c r="S23">
        <f t="shared" si="5"/>
        <v>3.6874189789913316</v>
      </c>
      <c r="T23">
        <f t="shared" si="6"/>
        <v>0.48493298506082255</v>
      </c>
      <c r="U23">
        <f t="shared" si="7"/>
        <v>1</v>
      </c>
      <c r="V23">
        <f t="shared" si="8"/>
        <v>1</v>
      </c>
    </row>
    <row r="24" spans="2:22" x14ac:dyDescent="0.15">
      <c r="B24" s="1">
        <v>42402</v>
      </c>
      <c r="C24">
        <v>-0.91</v>
      </c>
      <c r="D24">
        <v>-4.41</v>
      </c>
      <c r="E24">
        <v>-0.37</v>
      </c>
      <c r="F24">
        <v>253.737717</v>
      </c>
      <c r="G24">
        <v>16570.95</v>
      </c>
      <c r="J24">
        <v>-1.31</v>
      </c>
      <c r="K24">
        <v>-4.0010000000000003</v>
      </c>
      <c r="L24">
        <v>-0.35</v>
      </c>
      <c r="M24">
        <v>-9.5580810818399993</v>
      </c>
      <c r="N24">
        <v>260.44191891816001</v>
      </c>
      <c r="P24">
        <f t="shared" si="2"/>
        <v>0.4</v>
      </c>
      <c r="Q24">
        <f t="shared" si="3"/>
        <v>0.40899999999999981</v>
      </c>
      <c r="R24">
        <f t="shared" si="4"/>
        <v>2.0000000000000018E-2</v>
      </c>
      <c r="S24">
        <f t="shared" si="5"/>
        <v>6.7042019181600097</v>
      </c>
      <c r="T24">
        <f t="shared" si="6"/>
        <v>0.57243427570333338</v>
      </c>
      <c r="U24">
        <f t="shared" si="7"/>
        <v>1</v>
      </c>
      <c r="V24">
        <f t="shared" si="8"/>
        <v>1</v>
      </c>
    </row>
    <row r="25" spans="2:22" x14ac:dyDescent="0.15">
      <c r="B25" s="1">
        <v>42402</v>
      </c>
      <c r="C25">
        <v>-1.05</v>
      </c>
      <c r="D25">
        <v>-4.33</v>
      </c>
      <c r="E25">
        <v>-0.36</v>
      </c>
      <c r="F25">
        <v>255.33665500000001</v>
      </c>
      <c r="G25">
        <v>16665.080000000002</v>
      </c>
      <c r="J25">
        <v>-1.31</v>
      </c>
      <c r="K25">
        <v>-4.0010000000000003</v>
      </c>
      <c r="L25">
        <v>-0.35</v>
      </c>
      <c r="M25">
        <v>-9.5580810818399993</v>
      </c>
      <c r="N25">
        <v>260.44191891816001</v>
      </c>
      <c r="P25">
        <f t="shared" si="2"/>
        <v>0.26</v>
      </c>
      <c r="Q25">
        <f t="shared" si="3"/>
        <v>0.32899999999999974</v>
      </c>
      <c r="R25">
        <f t="shared" si="4"/>
        <v>1.0000000000000009E-2</v>
      </c>
      <c r="S25">
        <f t="shared" si="5"/>
        <v>5.1052639181600057</v>
      </c>
      <c r="T25">
        <f t="shared" si="6"/>
        <v>0.41945321550799897</v>
      </c>
      <c r="U25">
        <f t="shared" si="7"/>
        <v>1</v>
      </c>
      <c r="V25">
        <f t="shared" si="8"/>
        <v>1</v>
      </c>
    </row>
    <row r="26" spans="2:22" x14ac:dyDescent="0.15">
      <c r="B26" s="1">
        <v>42402</v>
      </c>
      <c r="C26">
        <v>-1.18</v>
      </c>
      <c r="D26">
        <v>-4.1399999999999997</v>
      </c>
      <c r="E26">
        <v>-0.35</v>
      </c>
      <c r="F26">
        <v>258.48251699999997</v>
      </c>
      <c r="G26">
        <v>16784.72</v>
      </c>
      <c r="J26">
        <v>-1.31</v>
      </c>
      <c r="K26">
        <v>-4.0010000000000003</v>
      </c>
      <c r="L26">
        <v>-0.35</v>
      </c>
      <c r="M26">
        <v>-9.5580810818399993</v>
      </c>
      <c r="N26">
        <v>260.44191891816001</v>
      </c>
      <c r="P26">
        <f t="shared" si="2"/>
        <v>0.13000000000000012</v>
      </c>
      <c r="Q26">
        <f t="shared" si="3"/>
        <v>0.13899999999999935</v>
      </c>
      <c r="R26">
        <f t="shared" si="4"/>
        <v>0</v>
      </c>
      <c r="S26">
        <f t="shared" si="5"/>
        <v>1.9594019181600402</v>
      </c>
      <c r="T26">
        <f t="shared" si="6"/>
        <v>0.19031815467789678</v>
      </c>
      <c r="U26">
        <f t="shared" si="7"/>
        <v>1</v>
      </c>
      <c r="V26">
        <f t="shared" si="8"/>
        <v>1</v>
      </c>
    </row>
    <row r="27" spans="2:22" x14ac:dyDescent="0.15">
      <c r="B27" s="1">
        <v>42402</v>
      </c>
      <c r="C27">
        <v>-1.02</v>
      </c>
      <c r="D27">
        <v>-4.45</v>
      </c>
      <c r="E27">
        <v>-0.35</v>
      </c>
      <c r="F27">
        <v>254.22034300000001</v>
      </c>
      <c r="G27">
        <v>16634.47</v>
      </c>
      <c r="J27">
        <v>-1.31</v>
      </c>
      <c r="K27">
        <v>-4.0010000000000003</v>
      </c>
      <c r="L27">
        <v>-0.35</v>
      </c>
      <c r="M27">
        <v>-9.5580810818399993</v>
      </c>
      <c r="N27">
        <v>260.44191891816001</v>
      </c>
      <c r="P27">
        <f t="shared" si="2"/>
        <v>0.29000000000000004</v>
      </c>
      <c r="Q27">
        <f t="shared" si="3"/>
        <v>0.44899999999999984</v>
      </c>
      <c r="R27">
        <f t="shared" si="4"/>
        <v>0</v>
      </c>
      <c r="S27">
        <f t="shared" si="5"/>
        <v>6.2215759181599992</v>
      </c>
      <c r="T27">
        <f t="shared" si="6"/>
        <v>0.53451005603262491</v>
      </c>
      <c r="U27">
        <f t="shared" si="7"/>
        <v>1</v>
      </c>
      <c r="V27">
        <f t="shared" si="8"/>
        <v>1</v>
      </c>
    </row>
    <row r="28" spans="2:22" x14ac:dyDescent="0.15">
      <c r="B28" s="1">
        <v>42402</v>
      </c>
      <c r="C28">
        <v>-1.27</v>
      </c>
      <c r="D28">
        <v>-4.13</v>
      </c>
      <c r="E28">
        <v>-0.37</v>
      </c>
      <c r="F28">
        <v>259.57238000000001</v>
      </c>
      <c r="G28">
        <v>16849.14</v>
      </c>
      <c r="J28">
        <v>-1.31</v>
      </c>
      <c r="K28">
        <v>-4.0010000000000003</v>
      </c>
      <c r="L28">
        <v>-0.35</v>
      </c>
      <c r="M28">
        <v>-9.5580810818399993</v>
      </c>
      <c r="N28">
        <v>260.44191891816001</v>
      </c>
      <c r="P28">
        <f t="shared" si="2"/>
        <v>4.0000000000000036E-2</v>
      </c>
      <c r="Q28">
        <f t="shared" si="3"/>
        <v>0.12899999999999956</v>
      </c>
      <c r="R28">
        <f t="shared" si="4"/>
        <v>2.0000000000000018E-2</v>
      </c>
      <c r="S28">
        <f t="shared" si="5"/>
        <v>0.8695389181600035</v>
      </c>
      <c r="T28">
        <f t="shared" si="6"/>
        <v>0.13653204751998665</v>
      </c>
      <c r="U28">
        <f t="shared" si="7"/>
        <v>1</v>
      </c>
      <c r="V28">
        <f t="shared" si="8"/>
        <v>1</v>
      </c>
    </row>
    <row r="29" spans="2:22" x14ac:dyDescent="0.15">
      <c r="B29" s="1">
        <v>42403</v>
      </c>
      <c r="C29">
        <v>-0.19</v>
      </c>
      <c r="D29">
        <v>-8.7799999999999994</v>
      </c>
      <c r="E29">
        <v>-0.45</v>
      </c>
      <c r="F29">
        <v>79.453664000000003</v>
      </c>
      <c r="G29">
        <v>22070.7</v>
      </c>
      <c r="J29">
        <v>-1.7390000000000001</v>
      </c>
      <c r="K29">
        <v>-7.0789999999999997</v>
      </c>
      <c r="L29">
        <v>-0.35</v>
      </c>
      <c r="M29">
        <v>-9.8411317596344254</v>
      </c>
      <c r="N29">
        <v>260.15886824036556</v>
      </c>
      <c r="P29">
        <f t="shared" si="2"/>
        <v>1.5490000000000002</v>
      </c>
      <c r="Q29">
        <f t="shared" si="3"/>
        <v>1.7009999999999996</v>
      </c>
      <c r="R29">
        <f t="shared" si="4"/>
        <v>0.10000000000000003</v>
      </c>
      <c r="S29">
        <f t="shared" si="5"/>
        <v>180.70520424036556</v>
      </c>
      <c r="T29">
        <f t="shared" si="6"/>
        <v>2.3027813617449659</v>
      </c>
      <c r="U29">
        <f t="shared" si="7"/>
        <v>0</v>
      </c>
      <c r="V29">
        <f t="shared" si="8"/>
        <v>0</v>
      </c>
    </row>
    <row r="30" spans="2:22" x14ac:dyDescent="0.15">
      <c r="B30" s="1">
        <v>42403</v>
      </c>
      <c r="C30">
        <v>-3.53</v>
      </c>
      <c r="D30">
        <v>-9.17</v>
      </c>
      <c r="E30">
        <v>-0.45</v>
      </c>
      <c r="F30">
        <v>53.887047000000003</v>
      </c>
      <c r="G30">
        <v>22358.07</v>
      </c>
      <c r="J30">
        <v>-1.7390000000000001</v>
      </c>
      <c r="K30">
        <v>-7.0789999999999997</v>
      </c>
      <c r="L30">
        <v>-0.35</v>
      </c>
      <c r="M30">
        <v>-9.8411317596344254</v>
      </c>
      <c r="N30">
        <v>260.15886824036556</v>
      </c>
      <c r="P30">
        <f t="shared" si="2"/>
        <v>1.7909999999999997</v>
      </c>
      <c r="Q30">
        <f t="shared" si="3"/>
        <v>2.0910000000000002</v>
      </c>
      <c r="R30">
        <f t="shared" si="4"/>
        <v>0.10000000000000003</v>
      </c>
      <c r="S30">
        <f t="shared" si="5"/>
        <v>206.27182124036557</v>
      </c>
      <c r="T30">
        <f t="shared" si="6"/>
        <v>2.7549885662194682</v>
      </c>
      <c r="U30">
        <f t="shared" si="7"/>
        <v>0</v>
      </c>
      <c r="V30">
        <f t="shared" si="8"/>
        <v>0</v>
      </c>
    </row>
    <row r="31" spans="2:22" x14ac:dyDescent="0.15">
      <c r="B31" s="1">
        <v>42403</v>
      </c>
      <c r="C31">
        <v>-3.46</v>
      </c>
      <c r="D31">
        <v>-9.3000000000000007</v>
      </c>
      <c r="E31">
        <v>-0.43</v>
      </c>
      <c r="F31">
        <v>55.053367000000001</v>
      </c>
      <c r="G31">
        <v>22332.73</v>
      </c>
      <c r="J31">
        <v>-1.7390000000000001</v>
      </c>
      <c r="K31">
        <v>-7.0789999999999997</v>
      </c>
      <c r="L31">
        <v>-0.35</v>
      </c>
      <c r="M31">
        <v>-9.8411317596344254</v>
      </c>
      <c r="N31">
        <v>260.15886824036556</v>
      </c>
      <c r="P31">
        <f t="shared" si="2"/>
        <v>1.7209999999999999</v>
      </c>
      <c r="Q31">
        <f t="shared" si="3"/>
        <v>2.221000000000001</v>
      </c>
      <c r="R31">
        <f t="shared" si="4"/>
        <v>8.0000000000000016E-2</v>
      </c>
      <c r="S31">
        <f t="shared" si="5"/>
        <v>205.10550124036556</v>
      </c>
      <c r="T31">
        <f t="shared" si="6"/>
        <v>2.810886337083021</v>
      </c>
      <c r="U31">
        <f t="shared" si="7"/>
        <v>0</v>
      </c>
      <c r="V31">
        <f t="shared" si="8"/>
        <v>0</v>
      </c>
    </row>
    <row r="32" spans="2:22" x14ac:dyDescent="0.15">
      <c r="B32" s="1">
        <v>42403</v>
      </c>
      <c r="C32">
        <v>-2.06</v>
      </c>
      <c r="D32">
        <v>-7.62</v>
      </c>
      <c r="E32">
        <v>-0.44</v>
      </c>
      <c r="F32">
        <v>262.124324</v>
      </c>
      <c r="G32">
        <v>22664.67</v>
      </c>
      <c r="J32">
        <v>-1.7390000000000001</v>
      </c>
      <c r="K32">
        <v>-7.0789999999999997</v>
      </c>
      <c r="L32">
        <v>-0.35</v>
      </c>
      <c r="M32">
        <v>-9.8411317596344254</v>
      </c>
      <c r="N32">
        <v>260.15886824036556</v>
      </c>
      <c r="P32">
        <f t="shared" si="2"/>
        <v>0.32099999999999995</v>
      </c>
      <c r="Q32">
        <f t="shared" si="3"/>
        <v>0.54100000000000037</v>
      </c>
      <c r="R32">
        <f t="shared" si="4"/>
        <v>9.0000000000000024E-2</v>
      </c>
      <c r="S32">
        <f t="shared" si="5"/>
        <v>1.9654557596344375</v>
      </c>
      <c r="T32">
        <f t="shared" si="6"/>
        <v>0.63546990487355126</v>
      </c>
      <c r="U32">
        <f t="shared" si="7"/>
        <v>0</v>
      </c>
      <c r="V32">
        <f t="shared" si="8"/>
        <v>1</v>
      </c>
    </row>
    <row r="33" spans="2:22" x14ac:dyDescent="0.15">
      <c r="B33" s="1">
        <v>42403</v>
      </c>
      <c r="C33">
        <v>-0.91</v>
      </c>
      <c r="D33">
        <v>-8.92</v>
      </c>
      <c r="E33">
        <v>-0.43</v>
      </c>
      <c r="F33">
        <v>74.433544999999995</v>
      </c>
      <c r="G33">
        <v>22435.25</v>
      </c>
      <c r="J33">
        <v>-1.7390000000000001</v>
      </c>
      <c r="K33">
        <v>-7.0789999999999997</v>
      </c>
      <c r="L33">
        <v>-0.35</v>
      </c>
      <c r="M33">
        <v>-9.8411317596344254</v>
      </c>
      <c r="N33">
        <v>260.15886824036556</v>
      </c>
      <c r="P33">
        <f t="shared" si="2"/>
        <v>0.82900000000000007</v>
      </c>
      <c r="Q33">
        <f t="shared" si="3"/>
        <v>1.8410000000000002</v>
      </c>
      <c r="R33">
        <f t="shared" si="4"/>
        <v>8.0000000000000016E-2</v>
      </c>
      <c r="S33">
        <f t="shared" si="5"/>
        <v>185.72532324036558</v>
      </c>
      <c r="T33">
        <f t="shared" si="6"/>
        <v>2.0206241609958049</v>
      </c>
      <c r="U33">
        <f t="shared" si="7"/>
        <v>0</v>
      </c>
      <c r="V33">
        <f t="shared" si="8"/>
        <v>0</v>
      </c>
    </row>
  </sheetData>
  <mergeCells count="4">
    <mergeCell ref="C2:F2"/>
    <mergeCell ref="J2:M2"/>
    <mergeCell ref="P2:S2"/>
    <mergeCell ref="U2:V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典&lt;okada.tsukasa@jp.panasonic.com&gt;</dc:creator>
  <cp:lastModifiedBy>岡田 典&lt;okada.tsukasa@jp.panasonic.com&gt;</cp:lastModifiedBy>
  <dcterms:created xsi:type="dcterms:W3CDTF">2015-12-11T03:53:37Z</dcterms:created>
  <dcterms:modified xsi:type="dcterms:W3CDTF">2016-01-22T05:16:05Z</dcterms:modified>
</cp:coreProperties>
</file>