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te\악성IP시각화\IPProject\IPProject\서류작업\"/>
    </mc:Choice>
  </mc:AlternateContent>
  <bookViews>
    <workbookView xWindow="-120" yWindow="-120" windowWidth="38640" windowHeight="15840"/>
  </bookViews>
  <sheets>
    <sheet name="WBS 작성" sheetId="6" r:id="rId1"/>
    <sheet name="회의록" sheetId="7" r:id="rId2"/>
  </sheets>
  <definedNames>
    <definedName name="_xlnm.Print_Area" localSheetId="0">'WBS 작성'!#REF!</definedName>
    <definedName name="_xlnm.Print_Titles" localSheetId="0">'WBS 작성'!#REF!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9" i="6" l="1"/>
  <c r="G40" i="6"/>
  <c r="G22" i="6"/>
  <c r="G31" i="6"/>
  <c r="F57" i="6" l="1"/>
  <c r="F56" i="6"/>
  <c r="F55" i="6"/>
  <c r="F54" i="6"/>
  <c r="F48" i="6"/>
  <c r="F47" i="6"/>
  <c r="F39" i="6"/>
  <c r="F38" i="6"/>
  <c r="F30" i="6"/>
  <c r="F29" i="6"/>
  <c r="F45" i="6" l="1"/>
  <c r="F44" i="6"/>
  <c r="F36" i="6"/>
  <c r="F35" i="6"/>
  <c r="F37" i="6"/>
  <c r="F27" i="6" l="1"/>
  <c r="F26" i="6"/>
  <c r="F53" i="6" l="1"/>
  <c r="F52" i="6"/>
  <c r="F51" i="6"/>
  <c r="F50" i="6"/>
  <c r="F49" i="6"/>
  <c r="F46" i="6"/>
  <c r="F43" i="6"/>
  <c r="F42" i="6"/>
  <c r="F41" i="6"/>
  <c r="F40" i="6"/>
  <c r="F34" i="6"/>
  <c r="F33" i="6"/>
  <c r="F32" i="6"/>
  <c r="F31" i="6"/>
  <c r="F28" i="6" l="1"/>
  <c r="F22" i="6"/>
  <c r="F25" i="6"/>
  <c r="F24" i="6"/>
  <c r="F23" i="6"/>
  <c r="F21" i="6" l="1"/>
  <c r="F20" i="6"/>
  <c r="F19" i="6"/>
  <c r="G18" i="6"/>
  <c r="F18" i="6" s="1"/>
  <c r="F17" i="6"/>
  <c r="F16" i="6"/>
  <c r="F15" i="6"/>
  <c r="G14" i="6"/>
  <c r="F13" i="6"/>
  <c r="F12" i="6"/>
  <c r="F11" i="6"/>
  <c r="G10" i="6"/>
  <c r="I7" i="6"/>
  <c r="I4" i="6" s="1"/>
  <c r="G9" i="6" l="1"/>
  <c r="F9" i="6" s="1"/>
  <c r="F14" i="6"/>
  <c r="F10" i="6"/>
  <c r="I6" i="6"/>
  <c r="J7" i="6"/>
  <c r="J4" i="6" l="1"/>
  <c r="K7" i="6"/>
  <c r="J6" i="6"/>
  <c r="K4" i="6" l="1"/>
  <c r="L7" i="6"/>
  <c r="K6" i="6"/>
  <c r="M7" i="6" l="1"/>
  <c r="L6" i="6"/>
  <c r="L4" i="6"/>
  <c r="N7" i="6" l="1"/>
  <c r="M6" i="6"/>
  <c r="M4" i="6"/>
  <c r="N4" i="6" l="1"/>
  <c r="O7" i="6"/>
  <c r="N6" i="6"/>
  <c r="O4" i="6" l="1"/>
  <c r="P7" i="6"/>
  <c r="O6" i="6"/>
  <c r="P4" i="6" l="1"/>
  <c r="Q7" i="6"/>
  <c r="P6" i="6"/>
  <c r="Q4" i="6" l="1"/>
  <c r="R7" i="6"/>
  <c r="Q6" i="6"/>
  <c r="S7" i="6" l="1"/>
  <c r="R6" i="6"/>
  <c r="R4" i="6"/>
  <c r="S4" i="6" l="1"/>
  <c r="T7" i="6"/>
  <c r="S6" i="6"/>
  <c r="T4" i="6" l="1"/>
  <c r="U7" i="6"/>
  <c r="T6" i="6"/>
  <c r="U4" i="6" l="1"/>
  <c r="V7" i="6"/>
  <c r="U6" i="6"/>
  <c r="V4" i="6" l="1"/>
  <c r="W7" i="6"/>
  <c r="V6" i="6"/>
  <c r="W4" i="6" l="1"/>
  <c r="X7" i="6"/>
  <c r="W6" i="6"/>
  <c r="Y7" i="6" l="1"/>
  <c r="X6" i="6"/>
  <c r="X4" i="6"/>
  <c r="Y4" i="6" l="1"/>
  <c r="Z7" i="6"/>
  <c r="Y6" i="6"/>
  <c r="Z4" i="6" l="1"/>
  <c r="AA7" i="6"/>
  <c r="Z6" i="6"/>
  <c r="AA4" i="6" l="1"/>
  <c r="AB7" i="6"/>
  <c r="AA6" i="6"/>
  <c r="AB4" i="6" l="1"/>
  <c r="AC7" i="6"/>
  <c r="AB6" i="6"/>
  <c r="AC4" i="6" l="1"/>
  <c r="AD7" i="6"/>
  <c r="AC6" i="6"/>
  <c r="AE7" i="6" l="1"/>
  <c r="AD6" i="6"/>
  <c r="AD4" i="6"/>
  <c r="AE4" i="6" l="1"/>
  <c r="AF7" i="6"/>
  <c r="AE6" i="6"/>
  <c r="AF6" i="6" l="1"/>
  <c r="AF4" i="6"/>
  <c r="AG7" i="6"/>
  <c r="AH7" i="6" l="1"/>
  <c r="AG4" i="6"/>
  <c r="AG6" i="6"/>
  <c r="AH4" i="6" l="1"/>
  <c r="AI7" i="6"/>
  <c r="AH6" i="6"/>
  <c r="AI4" i="6" l="1"/>
  <c r="AJ7" i="6"/>
  <c r="AI6" i="6"/>
  <c r="AK7" i="6" l="1"/>
  <c r="AJ6" i="6"/>
  <c r="AJ4" i="6"/>
  <c r="AK4" i="6" l="1"/>
  <c r="AL7" i="6"/>
  <c r="E3" i="6" s="1"/>
  <c r="AK6" i="6"/>
  <c r="AL4" i="6" l="1"/>
  <c r="AM7" i="6"/>
  <c r="AL6" i="6"/>
  <c r="AM4" i="6" l="1"/>
  <c r="AN7" i="6"/>
  <c r="AM6" i="6"/>
  <c r="AN4" i="6" l="1"/>
  <c r="AO7" i="6"/>
  <c r="AN6" i="6"/>
  <c r="AO4" i="6" l="1"/>
  <c r="AP7" i="6"/>
  <c r="AO6" i="6"/>
  <c r="AQ7" i="6" l="1"/>
  <c r="AP6" i="6"/>
  <c r="AP4" i="6"/>
  <c r="AQ4" i="6" l="1"/>
  <c r="AQ6" i="6"/>
</calcChain>
</file>

<file path=xl/sharedStrings.xml><?xml version="1.0" encoding="utf-8"?>
<sst xmlns="http://schemas.openxmlformats.org/spreadsheetml/2006/main" count="136" uniqueCount="131">
  <si>
    <t xml:space="preserve"> 시작일</t>
    <phoneticPr fontId="5" type="noConversion"/>
  </si>
  <si>
    <t>종료일</t>
    <phoneticPr fontId="5" type="noConversion"/>
  </si>
  <si>
    <t>월별</t>
    <phoneticPr fontId="5" type="noConversion"/>
  </si>
  <si>
    <t>M</t>
    <phoneticPr fontId="5" type="noConversion"/>
  </si>
  <si>
    <t>주차</t>
    <phoneticPr fontId="5" type="noConversion"/>
  </si>
  <si>
    <t>W</t>
    <phoneticPr fontId="5" type="noConversion"/>
  </si>
  <si>
    <t>1w</t>
    <phoneticPr fontId="6" type="noConversion"/>
  </si>
  <si>
    <t>2w</t>
    <phoneticPr fontId="5" type="noConversion"/>
  </si>
  <si>
    <t>3w</t>
    <phoneticPr fontId="5" type="noConversion"/>
  </si>
  <si>
    <t>4w</t>
    <phoneticPr fontId="5" type="noConversion"/>
  </si>
  <si>
    <t>5W</t>
    <phoneticPr fontId="5" type="noConversion"/>
  </si>
  <si>
    <t>요일</t>
    <phoneticPr fontId="5" type="noConversion"/>
  </si>
  <si>
    <t>D1</t>
    <phoneticPr fontId="5" type="noConversion"/>
  </si>
  <si>
    <t>일별</t>
    <phoneticPr fontId="5" type="noConversion"/>
  </si>
  <si>
    <t>D2</t>
    <phoneticPr fontId="5" type="noConversion"/>
  </si>
  <si>
    <t>WBS</t>
    <phoneticPr fontId="5" type="noConversion"/>
  </si>
  <si>
    <t>구분</t>
    <phoneticPr fontId="5" type="noConversion"/>
  </si>
  <si>
    <t>항목</t>
    <phoneticPr fontId="5" type="noConversion"/>
  </si>
  <si>
    <t>상태</t>
    <phoneticPr fontId="5" type="noConversion"/>
  </si>
  <si>
    <t>진척도</t>
    <phoneticPr fontId="5" type="noConversion"/>
  </si>
  <si>
    <t>신규</t>
    <phoneticPr fontId="5" type="noConversion"/>
  </si>
  <si>
    <t>요구사항 명세</t>
    <phoneticPr fontId="5" type="noConversion"/>
  </si>
  <si>
    <t>요구사항 분석</t>
    <phoneticPr fontId="5" type="noConversion"/>
  </si>
  <si>
    <t>1.1.1 필요정보 확인</t>
    <phoneticPr fontId="7" type="noConversion"/>
  </si>
  <si>
    <t>1.1.2 필요 기능 확인</t>
    <phoneticPr fontId="7" type="noConversion"/>
  </si>
  <si>
    <t>1.1.3 명세서 작성</t>
    <phoneticPr fontId="7" type="noConversion"/>
  </si>
  <si>
    <t>요구사항 명세서 작성</t>
    <phoneticPr fontId="1" type="noConversion"/>
  </si>
  <si>
    <t>면담 및 요구사항 관련 인터뷰</t>
    <phoneticPr fontId="1" type="noConversion"/>
  </si>
  <si>
    <t>요구사항 명세서 워드 작업</t>
    <phoneticPr fontId="1" type="noConversion"/>
  </si>
  <si>
    <t>서비스 기획 명세</t>
    <phoneticPr fontId="5" type="noConversion"/>
  </si>
  <si>
    <t>2.2.1 서비스 정보 구조</t>
    <phoneticPr fontId="7" type="noConversion"/>
  </si>
  <si>
    <t>기능 명세</t>
    <phoneticPr fontId="5" type="noConversion"/>
  </si>
  <si>
    <t>3.3.1 기능 명세 파악</t>
    <phoneticPr fontId="7" type="noConversion"/>
  </si>
  <si>
    <t>3.3.2 화면 구조 파악</t>
    <phoneticPr fontId="7" type="noConversion"/>
  </si>
  <si>
    <t>3.3.3 기능 명세서 작성</t>
    <phoneticPr fontId="7" type="noConversion"/>
  </si>
  <si>
    <t>필요 인덱스에 대한 정의</t>
    <phoneticPr fontId="1" type="noConversion"/>
  </si>
  <si>
    <t>2.2.2 서비스 기능정의</t>
    <phoneticPr fontId="7" type="noConversion"/>
  </si>
  <si>
    <t>2.2.3 서비스 정보구조도 작성</t>
    <phoneticPr fontId="7" type="noConversion"/>
  </si>
  <si>
    <t>기능정의서 작성</t>
    <phoneticPr fontId="1" type="noConversion"/>
  </si>
  <si>
    <t>기능정의서 및 정보구조도 작성</t>
    <phoneticPr fontId="1" type="noConversion"/>
  </si>
  <si>
    <t>필요 기능 회의</t>
    <phoneticPr fontId="1" type="noConversion"/>
  </si>
  <si>
    <t>신규</t>
    <phoneticPr fontId="1" type="noConversion"/>
  </si>
  <si>
    <t>신규</t>
    <phoneticPr fontId="1" type="noConversion"/>
  </si>
  <si>
    <t>화면 설계도 초안 작성</t>
    <phoneticPr fontId="1" type="noConversion"/>
  </si>
  <si>
    <t>메인 화면 기능에 대한 정의</t>
    <phoneticPr fontId="1" type="noConversion"/>
  </si>
  <si>
    <t>기능 정의 및 기능 명세서 작성</t>
    <phoneticPr fontId="1" type="noConversion"/>
  </si>
  <si>
    <t>R&amp;R</t>
    <phoneticPr fontId="5" type="noConversion"/>
  </si>
  <si>
    <t>프로젝트 착수</t>
    <phoneticPr fontId="5" type="noConversion"/>
  </si>
  <si>
    <t>테스트</t>
    <phoneticPr fontId="5" type="noConversion"/>
  </si>
  <si>
    <t>작업 완료</t>
    <phoneticPr fontId="5" type="noConversion"/>
  </si>
  <si>
    <t>4.4.1 데이터 전처리</t>
    <phoneticPr fontId="7" type="noConversion"/>
  </si>
  <si>
    <t>4.4.3 세계지도 시각화</t>
    <phoneticPr fontId="1" type="noConversion"/>
  </si>
  <si>
    <t>4.4.4 인사이트 시각화</t>
    <phoneticPr fontId="1" type="noConversion"/>
  </si>
  <si>
    <t>4.4.5 악성IP기반 테이블</t>
    <phoneticPr fontId="1" type="noConversion"/>
  </si>
  <si>
    <t>4.4.6 국가기반 시각화</t>
    <phoneticPr fontId="1" type="noConversion"/>
  </si>
  <si>
    <t>4.4.2 메인화면 구성(사이드바)</t>
    <phoneticPr fontId="1" type="noConversion"/>
  </si>
  <si>
    <t>WBS ( 5 Weeks ) [간트차트 Gantt chart]</t>
    <phoneticPr fontId="5" type="noConversion"/>
  </si>
  <si>
    <t>2024.04.24</t>
    <phoneticPr fontId="1" type="noConversion"/>
  </si>
  <si>
    <t>회의</t>
    <phoneticPr fontId="1" type="noConversion"/>
  </si>
  <si>
    <t>R&amp;R 미리 정해두고 시간날때 개인이 작업을 시작하기</t>
    <phoneticPr fontId="1" type="noConversion"/>
  </si>
  <si>
    <t>안위재</t>
    <phoneticPr fontId="1" type="noConversion"/>
  </si>
  <si>
    <t>이주섭</t>
    <phoneticPr fontId="1" type="noConversion"/>
  </si>
  <si>
    <t>이유탁</t>
    <phoneticPr fontId="1" type="noConversion"/>
  </si>
  <si>
    <t>5.5.1 데이터 전처리</t>
    <phoneticPr fontId="7" type="noConversion"/>
  </si>
  <si>
    <t>데이터 전처리 착수</t>
    <phoneticPr fontId="1" type="noConversion"/>
  </si>
  <si>
    <t>5.5.2 메인화면 구성(사이드바)</t>
    <phoneticPr fontId="1" type="noConversion"/>
  </si>
  <si>
    <t>메인화면 구성 착수</t>
    <phoneticPr fontId="1" type="noConversion"/>
  </si>
  <si>
    <t>5.5.3 세계지도 시각화</t>
    <phoneticPr fontId="1" type="noConversion"/>
  </si>
  <si>
    <t>세계지도 시각화 착수</t>
    <phoneticPr fontId="1" type="noConversion"/>
  </si>
  <si>
    <t>5.5.4 인사이트 시각화</t>
    <phoneticPr fontId="1" type="noConversion"/>
  </si>
  <si>
    <t>인사이트 시각화 착수</t>
    <phoneticPr fontId="1" type="noConversion"/>
  </si>
  <si>
    <t>악성IP기반 테이블 착수</t>
    <phoneticPr fontId="1" type="noConversion"/>
  </si>
  <si>
    <t>국가기반 시각화 착수</t>
    <phoneticPr fontId="1" type="noConversion"/>
  </si>
  <si>
    <t>5.5.5 악성IP기반 테이블</t>
    <phoneticPr fontId="1" type="noConversion"/>
  </si>
  <si>
    <t>5.5.6 국가기반 시각화</t>
    <phoneticPr fontId="1" type="noConversion"/>
  </si>
  <si>
    <t>6.6.1 데이터 전처리</t>
    <phoneticPr fontId="7" type="noConversion"/>
  </si>
  <si>
    <t>6.6.2 메인화면 구성(사이드바)</t>
    <phoneticPr fontId="1" type="noConversion"/>
  </si>
  <si>
    <t>6.6.3 세계지도 시각화</t>
    <phoneticPr fontId="1" type="noConversion"/>
  </si>
  <si>
    <t>6.6.4 인사이트 시각화</t>
    <phoneticPr fontId="1" type="noConversion"/>
  </si>
  <si>
    <t>6.6.5 악성IP기반 테이블</t>
    <phoneticPr fontId="1" type="noConversion"/>
  </si>
  <si>
    <t>6.6.6 국가기반 시각화</t>
    <phoneticPr fontId="1" type="noConversion"/>
  </si>
  <si>
    <t>데이터 전처리 테스트</t>
    <phoneticPr fontId="1" type="noConversion"/>
  </si>
  <si>
    <t>메인화면 구성 테스트</t>
    <phoneticPr fontId="1" type="noConversion"/>
  </si>
  <si>
    <t>세계지도 시각화 테스트</t>
    <phoneticPr fontId="1" type="noConversion"/>
  </si>
  <si>
    <t>인사이트 시각화 테스트</t>
    <phoneticPr fontId="1" type="noConversion"/>
  </si>
  <si>
    <t>악성IP기반 테이블 테스트</t>
    <phoneticPr fontId="1" type="noConversion"/>
  </si>
  <si>
    <t>국가기반 시각화 테스트</t>
    <phoneticPr fontId="1" type="noConversion"/>
  </si>
  <si>
    <t>정보처리기사 실기 시험이 있기때문에 각자 일정 조율해서 작업</t>
    <phoneticPr fontId="1" type="noConversion"/>
  </si>
  <si>
    <t>2024.04.29</t>
    <phoneticPr fontId="1" type="noConversion"/>
  </si>
  <si>
    <t>메인페이지에 시각화차트 띄우기 아무 문제없이 완료</t>
    <phoneticPr fontId="1" type="noConversion"/>
  </si>
  <si>
    <t>예비군 이슈가 있으므로 테이블 시각화 내일 다 같이 생각한번 해보기</t>
    <phoneticPr fontId="1" type="noConversion"/>
  </si>
  <si>
    <t>기능 추가할만한 내용들 한번 생각하기</t>
    <phoneticPr fontId="1" type="noConversion"/>
  </si>
  <si>
    <t>2024.04.30</t>
    <phoneticPr fontId="1" type="noConversion"/>
  </si>
  <si>
    <t>메인페이지에서 iframe을 이용하여 페이지를 띄우는데 원하는 크기로 딱 맞게 띄우지 못하는 중이라 해결이 필요</t>
    <phoneticPr fontId="1" type="noConversion"/>
  </si>
  <si>
    <t>세계지도 시각화 페이지 크기를 줄이는 방법 찾아보기</t>
    <phoneticPr fontId="1" type="noConversion"/>
  </si>
  <si>
    <t>iframe 말고 다른방안 테스트 및 검토해보기</t>
    <phoneticPr fontId="1" type="noConversion"/>
  </si>
  <si>
    <t>2024.05.10</t>
    <phoneticPr fontId="1" type="noConversion"/>
  </si>
  <si>
    <t>팀원 한 명이 빠졌으므로 역할 재분배</t>
    <phoneticPr fontId="1" type="noConversion"/>
  </si>
  <si>
    <t>지구본 모양의 시각화와 트리맵 시각화 추가</t>
    <phoneticPr fontId="1" type="noConversion"/>
  </si>
  <si>
    <t>데이터를 테이블 형태로 불러오는 것에 부하가 걸려 데이터 수 조정이 필요해 보임</t>
    <phoneticPr fontId="1" type="noConversion"/>
  </si>
  <si>
    <t>내용</t>
    <phoneticPr fontId="1" type="noConversion"/>
  </si>
  <si>
    <t>안위재</t>
    <phoneticPr fontId="1" type="noConversion"/>
  </si>
  <si>
    <t>안위재</t>
    <phoneticPr fontId="1" type="noConversion"/>
  </si>
  <si>
    <t>4.4.7 트리맵 시각화</t>
    <phoneticPr fontId="1" type="noConversion"/>
  </si>
  <si>
    <t>4.4.8 지구본 시각화</t>
    <phoneticPr fontId="1" type="noConversion"/>
  </si>
  <si>
    <t>이유탁</t>
    <phoneticPr fontId="1" type="noConversion"/>
  </si>
  <si>
    <t>5.5.7 트리맵 시각화</t>
    <phoneticPr fontId="1" type="noConversion"/>
  </si>
  <si>
    <t>5.5.8 지구본 시각화</t>
    <phoneticPr fontId="1" type="noConversion"/>
  </si>
  <si>
    <t>6.6.7 트리맵 시각화</t>
    <phoneticPr fontId="1" type="noConversion"/>
  </si>
  <si>
    <t>6.6.8 지구본 시각화</t>
    <phoneticPr fontId="1" type="noConversion"/>
  </si>
  <si>
    <t>트리맵 시각화 착수</t>
    <phoneticPr fontId="1" type="noConversion"/>
  </si>
  <si>
    <t>지구본 시각화 착수</t>
    <phoneticPr fontId="1" type="noConversion"/>
  </si>
  <si>
    <t>트리맵 시각화 테스트</t>
    <phoneticPr fontId="1" type="noConversion"/>
  </si>
  <si>
    <t>지구본 시각화 테스트</t>
    <phoneticPr fontId="1" type="noConversion"/>
  </si>
  <si>
    <t>7.7.1 데이터 전처리</t>
    <phoneticPr fontId="7" type="noConversion"/>
  </si>
  <si>
    <t>7.7.2 메인화면 구성(사이드바)</t>
    <phoneticPr fontId="1" type="noConversion"/>
  </si>
  <si>
    <t>7.7.3 세계지도 시각화</t>
    <phoneticPr fontId="1" type="noConversion"/>
  </si>
  <si>
    <t>7.7.4 인사이트 시각화</t>
    <phoneticPr fontId="1" type="noConversion"/>
  </si>
  <si>
    <t>7.7.5 악성IP기반 테이블</t>
    <phoneticPr fontId="1" type="noConversion"/>
  </si>
  <si>
    <t>7.7.6 국가기반 시각화</t>
    <phoneticPr fontId="1" type="noConversion"/>
  </si>
  <si>
    <t>7.7.7 트리맵 시각화</t>
    <phoneticPr fontId="1" type="noConversion"/>
  </si>
  <si>
    <t>7.7.8 지구본 시각화</t>
    <phoneticPr fontId="1" type="noConversion"/>
  </si>
  <si>
    <t>데이터 전처리 작업 완료</t>
    <phoneticPr fontId="1" type="noConversion"/>
  </si>
  <si>
    <t>메인화면 구성 작업 완료</t>
    <phoneticPr fontId="1" type="noConversion"/>
  </si>
  <si>
    <t>세계지도 시각화 작업 완료</t>
    <phoneticPr fontId="1" type="noConversion"/>
  </si>
  <si>
    <t>인사이트 시각화 작업 완료</t>
    <phoneticPr fontId="1" type="noConversion"/>
  </si>
  <si>
    <t>악성IP기반 테이블 작업 완료</t>
    <phoneticPr fontId="1" type="noConversion"/>
  </si>
  <si>
    <t>국가기반 시각화 작업 완료</t>
    <phoneticPr fontId="1" type="noConversion"/>
  </si>
  <si>
    <t>트리맵 시각화 작업 완료</t>
    <phoneticPr fontId="1" type="noConversion"/>
  </si>
  <si>
    <t>지구본 시각화 작업 완료</t>
    <phoneticPr fontId="1" type="noConversion"/>
  </si>
  <si>
    <t>김민정 &gt; 이유탁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</si>
</sst>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[$-F800]dddd\,\ mmmm\ dd\,\ yyyy"/>
    <numFmt numFmtId="177" formatCode="mmm"/>
    <numFmt numFmtId="178" formatCode="d"/>
  </numFmts>
  <fonts count="15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u/>
      <sz val="11"/>
      <name val="맑은 고딕"/>
      <family val="3"/>
      <charset val="129"/>
    </font>
    <font>
      <u/>
      <sz val="11"/>
      <name val="맑은 고딕"/>
      <family val="3"/>
      <charset val="129"/>
    </font>
    <font>
      <sz val="11"/>
      <color theme="1" tint="0.499984740745262"/>
      <name val="맑은 고딕"/>
      <family val="3"/>
      <charset val="129"/>
    </font>
    <font>
      <sz val="11"/>
      <color theme="1" tint="0.34998626667073579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theme="0"/>
      <name val="맑은 고딕"/>
      <family val="3"/>
      <charset val="129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/>
      <diagonal/>
    </border>
    <border>
      <left/>
      <right/>
      <top style="thin">
        <color theme="0" tint="-0.14993743705557422"/>
      </top>
      <bottom/>
      <diagonal/>
    </border>
    <border>
      <left/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6795556505021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40"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9" fontId="9" fillId="0" borderId="0" xfId="0" applyNumberFormat="1" applyFont="1" applyAlignment="1">
      <alignment horizontal="center" vertical="center"/>
    </xf>
    <xf numFmtId="176" fontId="10" fillId="0" borderId="0" xfId="2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" borderId="0" xfId="0" applyFont="1" applyFill="1">
      <alignment vertical="center"/>
    </xf>
    <xf numFmtId="0" fontId="11" fillId="0" borderId="4" xfId="0" applyFont="1" applyBorder="1">
      <alignment vertical="center"/>
    </xf>
    <xf numFmtId="176" fontId="13" fillId="0" borderId="7" xfId="2" applyNumberFormat="1" applyFont="1" applyBorder="1" applyAlignment="1">
      <alignment horizontal="center" vertical="center"/>
    </xf>
    <xf numFmtId="176" fontId="13" fillId="0" borderId="0" xfId="2" applyNumberFormat="1" applyFont="1" applyBorder="1" applyAlignment="1">
      <alignment vertical="center"/>
    </xf>
    <xf numFmtId="176" fontId="13" fillId="0" borderId="10" xfId="2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2" borderId="0" xfId="0" applyFont="1" applyFill="1" applyAlignment="1">
      <alignment horizontal="center" vertical="center"/>
    </xf>
    <xf numFmtId="14" fontId="14" fillId="3" borderId="19" xfId="0" applyNumberFormat="1" applyFont="1" applyFill="1" applyBorder="1">
      <alignment vertical="center"/>
    </xf>
    <xf numFmtId="14" fontId="14" fillId="3" borderId="24" xfId="0" applyNumberFormat="1" applyFont="1" applyFill="1" applyBorder="1">
      <alignment vertical="center"/>
    </xf>
    <xf numFmtId="0" fontId="13" fillId="0" borderId="0" xfId="0" applyFont="1" applyAlignment="1">
      <alignment horizontal="center" vertical="center"/>
    </xf>
    <xf numFmtId="0" fontId="13" fillId="4" borderId="23" xfId="0" applyFont="1" applyFill="1" applyBorder="1" applyAlignment="1">
      <alignment horizontal="center" vertical="center"/>
    </xf>
    <xf numFmtId="0" fontId="13" fillId="4" borderId="18" xfId="0" applyFont="1" applyFill="1" applyBorder="1" applyAlignment="1">
      <alignment horizontal="left" vertical="center"/>
    </xf>
    <xf numFmtId="14" fontId="13" fillId="4" borderId="18" xfId="0" applyNumberFormat="1" applyFont="1" applyFill="1" applyBorder="1" applyAlignment="1">
      <alignment horizontal="left" vertical="center" wrapText="1"/>
    </xf>
    <xf numFmtId="14" fontId="13" fillId="4" borderId="18" xfId="0" applyNumberFormat="1" applyFont="1" applyFill="1" applyBorder="1" applyAlignment="1">
      <alignment horizontal="left" vertical="center"/>
    </xf>
    <xf numFmtId="14" fontId="13" fillId="4" borderId="18" xfId="0" applyNumberFormat="1" applyFont="1" applyFill="1" applyBorder="1" applyAlignment="1">
      <alignment horizontal="center" vertical="center"/>
    </xf>
    <xf numFmtId="9" fontId="13" fillId="4" borderId="18" xfId="0" applyNumberFormat="1" applyFont="1" applyFill="1" applyBorder="1" applyAlignment="1">
      <alignment horizontal="center" vertical="center"/>
    </xf>
    <xf numFmtId="178" fontId="13" fillId="4" borderId="18" xfId="0" applyNumberFormat="1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/>
    </xf>
    <xf numFmtId="14" fontId="13" fillId="0" borderId="18" xfId="0" applyNumberFormat="1" applyFont="1" applyBorder="1" applyAlignment="1">
      <alignment horizontal="left" vertical="center"/>
    </xf>
    <xf numFmtId="14" fontId="13" fillId="0" borderId="18" xfId="0" applyNumberFormat="1" applyFont="1" applyBorder="1" applyAlignment="1">
      <alignment horizontal="center" vertical="center"/>
    </xf>
    <xf numFmtId="9" fontId="13" fillId="0" borderId="18" xfId="0" applyNumberFormat="1" applyFont="1" applyBorder="1" applyAlignment="1">
      <alignment horizontal="center" vertical="center"/>
    </xf>
    <xf numFmtId="178" fontId="13" fillId="0" borderId="18" xfId="0" applyNumberFormat="1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1"/>
    </xf>
    <xf numFmtId="0" fontId="13" fillId="0" borderId="18" xfId="0" applyFont="1" applyBorder="1" applyAlignment="1">
      <alignment horizontal="left" vertical="center" indent="1"/>
    </xf>
    <xf numFmtId="0" fontId="13" fillId="2" borderId="0" xfId="0" applyFont="1" applyFill="1" applyAlignment="1">
      <alignment horizontal="left" vertical="center" indent="1"/>
    </xf>
    <xf numFmtId="0" fontId="13" fillId="0" borderId="0" xfId="0" applyFont="1">
      <alignment vertical="center"/>
    </xf>
    <xf numFmtId="0" fontId="13" fillId="0" borderId="18" xfId="0" applyFont="1" applyBorder="1" applyAlignment="1">
      <alignment horizontal="left"/>
    </xf>
    <xf numFmtId="0" fontId="13" fillId="0" borderId="18" xfId="0" applyFont="1" applyBorder="1" applyAlignment="1">
      <alignment horizontal="center"/>
    </xf>
    <xf numFmtId="0" fontId="13" fillId="2" borderId="0" xfId="0" applyFont="1" applyFill="1">
      <alignment vertical="center"/>
    </xf>
    <xf numFmtId="0" fontId="13" fillId="0" borderId="0" xfId="0" applyFont="1" applyAlignment="1">
      <alignment horizontal="left" vertical="center"/>
    </xf>
    <xf numFmtId="9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2" fillId="10" borderId="23" xfId="0" applyFont="1" applyFill="1" applyBorder="1" applyAlignment="1">
      <alignment horizontal="center" vertical="center"/>
    </xf>
    <xf numFmtId="0" fontId="12" fillId="10" borderId="18" xfId="0" applyFont="1" applyFill="1" applyBorder="1" applyAlignment="1">
      <alignment horizontal="center" vertical="center"/>
    </xf>
    <xf numFmtId="14" fontId="12" fillId="10" borderId="18" xfId="0" applyNumberFormat="1" applyFont="1" applyFill="1" applyBorder="1" applyAlignment="1">
      <alignment horizontal="center" vertical="center"/>
    </xf>
    <xf numFmtId="9" fontId="12" fillId="10" borderId="18" xfId="0" applyNumberFormat="1" applyFont="1" applyFill="1" applyBorder="1" applyAlignment="1">
      <alignment horizontal="center" vertical="center"/>
    </xf>
    <xf numFmtId="14" fontId="14" fillId="5" borderId="14" xfId="0" applyNumberFormat="1" applyFont="1" applyFill="1" applyBorder="1" applyAlignment="1">
      <alignment horizontal="center" vertical="center"/>
    </xf>
    <xf numFmtId="177" fontId="12" fillId="5" borderId="6" xfId="3" applyNumberFormat="1" applyFont="1" applyFill="1" applyBorder="1" applyAlignment="1">
      <alignment horizontal="center" vertical="center"/>
    </xf>
    <xf numFmtId="177" fontId="12" fillId="5" borderId="15" xfId="3" applyNumberFormat="1" applyFont="1" applyFill="1" applyBorder="1" applyAlignment="1">
      <alignment horizontal="center" vertical="center"/>
    </xf>
    <xf numFmtId="14" fontId="14" fillId="7" borderId="17" xfId="0" applyNumberFormat="1" applyFont="1" applyFill="1" applyBorder="1" applyAlignment="1">
      <alignment horizontal="center" vertical="center"/>
    </xf>
    <xf numFmtId="14" fontId="14" fillId="8" borderId="18" xfId="0" applyNumberFormat="1" applyFont="1" applyFill="1" applyBorder="1" applyAlignment="1">
      <alignment horizontal="center" vertical="center"/>
    </xf>
    <xf numFmtId="177" fontId="12" fillId="8" borderId="18" xfId="0" applyNumberFormat="1" applyFont="1" applyFill="1" applyBorder="1" applyAlignment="1">
      <alignment horizontal="center" vertical="center"/>
    </xf>
    <xf numFmtId="177" fontId="12" fillId="8" borderId="19" xfId="0" applyNumberFormat="1" applyFont="1" applyFill="1" applyBorder="1" applyAlignment="1">
      <alignment horizontal="center" vertical="center"/>
    </xf>
    <xf numFmtId="14" fontId="14" fillId="9" borderId="18" xfId="0" applyNumberFormat="1" applyFont="1" applyFill="1" applyBorder="1" applyAlignment="1">
      <alignment horizontal="center" vertical="center"/>
    </xf>
    <xf numFmtId="178" fontId="12" fillId="9" borderId="18" xfId="0" applyNumberFormat="1" applyFont="1" applyFill="1" applyBorder="1" applyAlignment="1">
      <alignment horizontal="center" vertical="center"/>
    </xf>
    <xf numFmtId="178" fontId="12" fillId="9" borderId="19" xfId="0" applyNumberFormat="1" applyFont="1" applyFill="1" applyBorder="1" applyAlignment="1">
      <alignment horizontal="center" vertical="center"/>
    </xf>
    <xf numFmtId="178" fontId="13" fillId="11" borderId="18" xfId="0" applyNumberFormat="1" applyFont="1" applyFill="1" applyBorder="1" applyAlignment="1">
      <alignment horizontal="center" vertical="center"/>
    </xf>
    <xf numFmtId="178" fontId="13" fillId="12" borderId="18" xfId="0" applyNumberFormat="1" applyFont="1" applyFill="1" applyBorder="1" applyAlignment="1">
      <alignment horizontal="center" vertical="center"/>
    </xf>
    <xf numFmtId="178" fontId="13" fillId="13" borderId="18" xfId="0" applyNumberFormat="1" applyFont="1" applyFill="1" applyBorder="1" applyAlignment="1">
      <alignment horizontal="center" vertical="center"/>
    </xf>
    <xf numFmtId="178" fontId="13" fillId="14" borderId="18" xfId="0" applyNumberFormat="1" applyFont="1" applyFill="1" applyBorder="1" applyAlignment="1">
      <alignment horizontal="center" vertical="center"/>
    </xf>
    <xf numFmtId="178" fontId="13" fillId="15" borderId="18" xfId="0" applyNumberFormat="1" applyFont="1" applyFill="1" applyBorder="1" applyAlignment="1">
      <alignment horizontal="center" vertical="center"/>
    </xf>
    <xf numFmtId="178" fontId="13" fillId="5" borderId="18" xfId="0" applyNumberFormat="1" applyFont="1" applyFill="1" applyBorder="1" applyAlignment="1">
      <alignment horizontal="center" vertical="center"/>
    </xf>
    <xf numFmtId="178" fontId="13" fillId="18" borderId="18" xfId="0" applyNumberFormat="1" applyFont="1" applyFill="1" applyBorder="1" applyAlignment="1">
      <alignment horizontal="center" vertical="center"/>
    </xf>
    <xf numFmtId="178" fontId="13" fillId="19" borderId="18" xfId="0" applyNumberFormat="1" applyFont="1" applyFill="1" applyBorder="1" applyAlignment="1">
      <alignment horizontal="center" vertical="center"/>
    </xf>
    <xf numFmtId="178" fontId="13" fillId="20" borderId="18" xfId="0" applyNumberFormat="1" applyFont="1" applyFill="1" applyBorder="1" applyAlignment="1">
      <alignment horizontal="center" vertical="center"/>
    </xf>
    <xf numFmtId="0" fontId="13" fillId="16" borderId="23" xfId="0" applyFont="1" applyFill="1" applyBorder="1" applyAlignment="1">
      <alignment horizontal="center" vertical="center"/>
    </xf>
    <xf numFmtId="0" fontId="13" fillId="16" borderId="18" xfId="0" applyFont="1" applyFill="1" applyBorder="1" applyAlignment="1">
      <alignment horizontal="left" vertical="center"/>
    </xf>
    <xf numFmtId="0" fontId="13" fillId="16" borderId="18" xfId="0" applyFont="1" applyFill="1" applyBorder="1" applyAlignment="1">
      <alignment horizontal="center" vertical="center"/>
    </xf>
    <xf numFmtId="9" fontId="13" fillId="16" borderId="18" xfId="0" applyNumberFormat="1" applyFont="1" applyFill="1" applyBorder="1" applyAlignment="1">
      <alignment horizontal="center" vertical="center"/>
    </xf>
    <xf numFmtId="0" fontId="13" fillId="16" borderId="18" xfId="0" applyFont="1" applyFill="1" applyBorder="1" applyAlignment="1">
      <alignment horizontal="center"/>
    </xf>
    <xf numFmtId="0" fontId="13" fillId="21" borderId="18" xfId="0" applyFont="1" applyFill="1" applyBorder="1" applyAlignment="1">
      <alignment horizontal="center"/>
    </xf>
    <xf numFmtId="0" fontId="13" fillId="17" borderId="23" xfId="0" applyFont="1" applyFill="1" applyBorder="1" applyAlignment="1">
      <alignment horizontal="center" vertical="center"/>
    </xf>
    <xf numFmtId="0" fontId="13" fillId="17" borderId="18" xfId="0" applyFont="1" applyFill="1" applyBorder="1" applyAlignment="1">
      <alignment horizontal="left" vertical="center"/>
    </xf>
    <xf numFmtId="0" fontId="13" fillId="17" borderId="18" xfId="0" applyFont="1" applyFill="1" applyBorder="1" applyAlignment="1">
      <alignment horizontal="center" vertical="center"/>
    </xf>
    <xf numFmtId="9" fontId="13" fillId="17" borderId="18" xfId="0" applyNumberFormat="1" applyFont="1" applyFill="1" applyBorder="1" applyAlignment="1">
      <alignment horizontal="center" vertical="center"/>
    </xf>
    <xf numFmtId="0" fontId="13" fillId="17" borderId="18" xfId="0" applyFont="1" applyFill="1" applyBorder="1" applyAlignment="1">
      <alignment horizontal="left" vertical="center" indent="1"/>
    </xf>
    <xf numFmtId="0" fontId="13" fillId="17" borderId="18" xfId="0" applyFont="1" applyFill="1" applyBorder="1" applyAlignment="1">
      <alignment horizontal="left"/>
    </xf>
    <xf numFmtId="0" fontId="13" fillId="17" borderId="18" xfId="0" applyFont="1" applyFill="1" applyBorder="1" applyAlignment="1">
      <alignment horizontal="center"/>
    </xf>
    <xf numFmtId="0" fontId="13" fillId="22" borderId="23" xfId="0" applyFont="1" applyFill="1" applyBorder="1" applyAlignment="1">
      <alignment horizontal="center" vertical="center"/>
    </xf>
    <xf numFmtId="0" fontId="13" fillId="22" borderId="18" xfId="0" applyFont="1" applyFill="1" applyBorder="1" applyAlignment="1">
      <alignment horizontal="left" vertical="center"/>
    </xf>
    <xf numFmtId="0" fontId="13" fillId="22" borderId="18" xfId="0" applyFont="1" applyFill="1" applyBorder="1" applyAlignment="1">
      <alignment horizontal="center" vertical="center"/>
    </xf>
    <xf numFmtId="9" fontId="13" fillId="22" borderId="18" xfId="0" applyNumberFormat="1" applyFont="1" applyFill="1" applyBorder="1" applyAlignment="1">
      <alignment horizontal="center" vertical="center"/>
    </xf>
    <xf numFmtId="0" fontId="13" fillId="22" borderId="18" xfId="0" applyFont="1" applyFill="1" applyBorder="1" applyAlignment="1">
      <alignment horizontal="left" vertical="center" indent="1"/>
    </xf>
    <xf numFmtId="0" fontId="13" fillId="22" borderId="18" xfId="0" applyFont="1" applyFill="1" applyBorder="1" applyAlignment="1">
      <alignment horizontal="left"/>
    </xf>
    <xf numFmtId="0" fontId="13" fillId="22" borderId="18" xfId="0" applyFont="1" applyFill="1" applyBorder="1" applyAlignment="1">
      <alignment horizontal="center"/>
    </xf>
    <xf numFmtId="0" fontId="13" fillId="21" borderId="23" xfId="0" applyFont="1" applyFill="1" applyBorder="1" applyAlignment="1">
      <alignment horizontal="center" vertical="center"/>
    </xf>
    <xf numFmtId="0" fontId="13" fillId="21" borderId="18" xfId="0" applyFont="1" applyFill="1" applyBorder="1" applyAlignment="1">
      <alignment horizontal="left" vertical="center"/>
    </xf>
    <xf numFmtId="0" fontId="13" fillId="21" borderId="18" xfId="0" applyFont="1" applyFill="1" applyBorder="1" applyAlignment="1">
      <alignment horizontal="center" vertical="center"/>
    </xf>
    <xf numFmtId="9" fontId="13" fillId="21" borderId="18" xfId="0" applyNumberFormat="1" applyFont="1" applyFill="1" applyBorder="1" applyAlignment="1">
      <alignment horizontal="center" vertical="center"/>
    </xf>
    <xf numFmtId="0" fontId="13" fillId="7" borderId="23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left" vertical="center"/>
    </xf>
    <xf numFmtId="0" fontId="13" fillId="7" borderId="18" xfId="0" applyFont="1" applyFill="1" applyBorder="1" applyAlignment="1">
      <alignment horizontal="center" vertical="center"/>
    </xf>
    <xf numFmtId="9" fontId="13" fillId="7" borderId="18" xfId="0" applyNumberFormat="1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/>
    </xf>
    <xf numFmtId="0" fontId="13" fillId="6" borderId="23" xfId="0" applyFont="1" applyFill="1" applyBorder="1" applyAlignment="1">
      <alignment horizontal="center" vertical="center"/>
    </xf>
    <xf numFmtId="0" fontId="13" fillId="6" borderId="18" xfId="0" applyFont="1" applyFill="1" applyBorder="1" applyAlignment="1">
      <alignment horizontal="left" vertical="center"/>
    </xf>
    <xf numFmtId="0" fontId="13" fillId="6" borderId="18" xfId="0" applyFont="1" applyFill="1" applyBorder="1" applyAlignment="1">
      <alignment horizontal="center" vertical="center"/>
    </xf>
    <xf numFmtId="9" fontId="13" fillId="6" borderId="18" xfId="0" applyNumberFormat="1" applyFont="1" applyFill="1" applyBorder="1" applyAlignment="1">
      <alignment horizontal="center" vertical="center"/>
    </xf>
    <xf numFmtId="0" fontId="13" fillId="6" borderId="18" xfId="0" applyFont="1" applyFill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25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13" fillId="24" borderId="18" xfId="0" applyFont="1" applyFill="1" applyBorder="1" applyAlignment="1">
      <alignment horizontal="center"/>
    </xf>
    <xf numFmtId="0" fontId="13" fillId="25" borderId="18" xfId="0" applyFont="1" applyFill="1" applyBorder="1" applyAlignment="1">
      <alignment horizontal="center"/>
    </xf>
    <xf numFmtId="0" fontId="13" fillId="26" borderId="18" xfId="0" applyFont="1" applyFill="1" applyBorder="1" applyAlignment="1">
      <alignment horizontal="center"/>
    </xf>
    <xf numFmtId="0" fontId="13" fillId="27" borderId="18" xfId="0" applyFont="1" applyFill="1" applyBorder="1" applyAlignment="1">
      <alignment horizontal="center"/>
    </xf>
    <xf numFmtId="0" fontId="13" fillId="23" borderId="23" xfId="0" applyFont="1" applyFill="1" applyBorder="1" applyAlignment="1">
      <alignment horizontal="center" vertical="center"/>
    </xf>
    <xf numFmtId="0" fontId="13" fillId="23" borderId="18" xfId="0" applyFont="1" applyFill="1" applyBorder="1" applyAlignment="1">
      <alignment horizontal="left" vertical="center"/>
    </xf>
    <xf numFmtId="14" fontId="13" fillId="23" borderId="18" xfId="0" applyNumberFormat="1" applyFont="1" applyFill="1" applyBorder="1" applyAlignment="1">
      <alignment horizontal="left" vertical="center" wrapText="1"/>
    </xf>
    <xf numFmtId="14" fontId="13" fillId="23" borderId="18" xfId="0" applyNumberFormat="1" applyFont="1" applyFill="1" applyBorder="1" applyAlignment="1">
      <alignment horizontal="left" vertical="center"/>
    </xf>
    <xf numFmtId="14" fontId="13" fillId="23" borderId="18" xfId="0" applyNumberFormat="1" applyFont="1" applyFill="1" applyBorder="1" applyAlignment="1">
      <alignment horizontal="center" vertical="center"/>
    </xf>
    <xf numFmtId="9" fontId="13" fillId="23" borderId="18" xfId="0" applyNumberFormat="1" applyFont="1" applyFill="1" applyBorder="1" applyAlignment="1">
      <alignment horizontal="center" vertical="center"/>
    </xf>
    <xf numFmtId="178" fontId="13" fillId="23" borderId="18" xfId="0" applyNumberFormat="1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/>
    </xf>
    <xf numFmtId="0" fontId="13" fillId="18" borderId="18" xfId="0" applyFont="1" applyFill="1" applyBorder="1" applyAlignment="1">
      <alignment horizontal="center"/>
    </xf>
    <xf numFmtId="0" fontId="12" fillId="7" borderId="17" xfId="1" applyFont="1" applyFill="1" applyBorder="1" applyAlignment="1">
      <alignment vertical="center"/>
    </xf>
    <xf numFmtId="14" fontId="12" fillId="10" borderId="18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12" fillId="6" borderId="5" xfId="2" applyFont="1" applyFill="1" applyBorder="1" applyAlignment="1">
      <alignment horizontal="center" vertical="center"/>
    </xf>
    <xf numFmtId="0" fontId="12" fillId="6" borderId="6" xfId="2" applyFont="1" applyFill="1" applyBorder="1" applyAlignment="1">
      <alignment horizontal="center" vertical="center"/>
    </xf>
    <xf numFmtId="0" fontId="12" fillId="6" borderId="8" xfId="2" applyFont="1" applyFill="1" applyBorder="1" applyAlignment="1">
      <alignment horizontal="center" vertical="center"/>
    </xf>
    <xf numFmtId="0" fontId="12" fillId="6" borderId="9" xfId="2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12" fillId="10" borderId="11" xfId="0" applyFont="1" applyFill="1" applyBorder="1" applyAlignment="1">
      <alignment horizontal="center" vertical="center"/>
    </xf>
    <xf numFmtId="0" fontId="12" fillId="10" borderId="12" xfId="0" applyFont="1" applyFill="1" applyBorder="1" applyAlignment="1">
      <alignment horizontal="center" vertical="center"/>
    </xf>
    <xf numFmtId="0" fontId="12" fillId="10" borderId="16" xfId="0" applyFont="1" applyFill="1" applyBorder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10" borderId="20" xfId="0" applyFont="1" applyFill="1" applyBorder="1" applyAlignment="1">
      <alignment horizontal="center" vertical="center"/>
    </xf>
    <xf numFmtId="0" fontId="12" fillId="10" borderId="21" xfId="0" applyFont="1" applyFill="1" applyBorder="1" applyAlignment="1">
      <alignment horizontal="center" vertical="center"/>
    </xf>
    <xf numFmtId="0" fontId="12" fillId="10" borderId="22" xfId="0" applyFont="1" applyFill="1" applyBorder="1" applyAlignment="1">
      <alignment horizontal="center" vertical="center"/>
    </xf>
    <xf numFmtId="14" fontId="12" fillId="10" borderId="13" xfId="0" applyNumberFormat="1" applyFont="1" applyFill="1" applyBorder="1" applyAlignment="1">
      <alignment horizontal="center" vertical="center"/>
    </xf>
    <xf numFmtId="14" fontId="12" fillId="10" borderId="17" xfId="0" applyNumberFormat="1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4">
    <cellStyle name="제목 1" xfId="1" builtinId="16"/>
    <cellStyle name="제목 2" xfId="2" builtinId="17"/>
    <cellStyle name="제목 3" xfId="3" builtinId="18"/>
    <cellStyle name="표준" xfId="0" builtinId="0"/>
  </cellStyles>
  <dxfs count="0"/>
  <tableStyles count="0" defaultTableStyle="TableStyleMedium2" defaultPivotStyle="PivotStyleLight16"/>
  <colors>
    <mruColors>
      <color rgb="FFABEF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7"/>
  <sheetViews>
    <sheetView showGridLines="0" tabSelected="1" topLeftCell="A28" zoomScale="90" zoomScaleNormal="90" workbookViewId="0">
      <selection activeCell="AB47" sqref="AB47"/>
    </sheetView>
  </sheetViews>
  <sheetFormatPr defaultColWidth="4.109375" defaultRowHeight="20.100000000000001" customHeight="1" x14ac:dyDescent="0.3"/>
  <cols>
    <col min="1" max="1" width="3" style="33" customWidth="1"/>
    <col min="2" max="2" width="4.33203125" style="14" customWidth="1"/>
    <col min="3" max="3" width="3.77734375" style="37" bestFit="1" customWidth="1"/>
    <col min="4" max="4" width="23.88671875" style="37" customWidth="1"/>
    <col min="5" max="5" width="27.33203125" style="37" customWidth="1"/>
    <col min="6" max="6" width="8.6640625" style="14" bestFit="1" customWidth="1"/>
    <col min="7" max="7" width="7.33203125" style="38" customWidth="1"/>
    <col min="8" max="8" width="3.5546875" style="30" customWidth="1"/>
    <col min="9" max="9" width="3.5546875" style="39" customWidth="1"/>
    <col min="10" max="39" width="3.5546875" style="40" customWidth="1"/>
    <col min="40" max="43" width="3.5546875" style="33" customWidth="1"/>
    <col min="44" max="16384" width="4.109375" style="36"/>
  </cols>
  <sheetData>
    <row r="1" spans="1:43" s="5" customFormat="1" ht="20.100000000000001" customHeight="1" x14ac:dyDescent="0.15">
      <c r="A1" s="118" t="s">
        <v>56</v>
      </c>
      <c r="B1" s="118"/>
      <c r="C1" s="118"/>
      <c r="D1" s="118"/>
      <c r="E1" s="118"/>
      <c r="F1" s="1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s="5" customFormat="1" ht="20.100000000000001" customHeight="1" x14ac:dyDescent="0.15">
      <c r="A2" s="6"/>
      <c r="B2" s="119" t="s">
        <v>0</v>
      </c>
      <c r="C2" s="119"/>
      <c r="D2" s="120"/>
      <c r="E2" s="7">
        <v>45399</v>
      </c>
      <c r="F2" s="8"/>
      <c r="G2" s="8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43" s="5" customFormat="1" ht="20.100000000000001" customHeight="1" x14ac:dyDescent="0.15">
      <c r="A3" s="6"/>
      <c r="B3" s="121" t="s">
        <v>1</v>
      </c>
      <c r="C3" s="121"/>
      <c r="D3" s="122"/>
      <c r="E3" s="9">
        <f>AL7</f>
        <v>45428</v>
      </c>
      <c r="F3" s="8"/>
      <c r="G3" s="8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s="5" customFormat="1" ht="20.100000000000001" customHeight="1" x14ac:dyDescent="0.15">
      <c r="A4" s="10"/>
      <c r="B4" s="123"/>
      <c r="C4" s="124"/>
      <c r="D4" s="124"/>
      <c r="E4" s="125"/>
      <c r="F4" s="132" t="s">
        <v>2</v>
      </c>
      <c r="G4" s="132"/>
      <c r="H4" s="45" t="s">
        <v>3</v>
      </c>
      <c r="I4" s="46" t="str">
        <f>LOWER(TEXT(I7,"m월"))</f>
        <v>4월</v>
      </c>
      <c r="J4" s="47" t="str">
        <f t="shared" ref="J4:AQ4" si="0">IF(TEXT(J7,"m월")=TEXT(I7,"m월"),"",LOWER(TEXT(J7,"m월")))</f>
        <v/>
      </c>
      <c r="K4" s="47" t="str">
        <f t="shared" si="0"/>
        <v/>
      </c>
      <c r="L4" s="47" t="str">
        <f t="shared" si="0"/>
        <v/>
      </c>
      <c r="M4" s="47" t="str">
        <f t="shared" si="0"/>
        <v/>
      </c>
      <c r="N4" s="47" t="str">
        <f t="shared" si="0"/>
        <v/>
      </c>
      <c r="O4" s="47" t="str">
        <f t="shared" si="0"/>
        <v/>
      </c>
      <c r="P4" s="47" t="str">
        <f t="shared" si="0"/>
        <v/>
      </c>
      <c r="Q4" s="47" t="str">
        <f t="shared" si="0"/>
        <v/>
      </c>
      <c r="R4" s="47" t="str">
        <f t="shared" si="0"/>
        <v/>
      </c>
      <c r="S4" s="47" t="str">
        <f t="shared" si="0"/>
        <v/>
      </c>
      <c r="T4" s="47" t="str">
        <f t="shared" si="0"/>
        <v/>
      </c>
      <c r="U4" s="47" t="str">
        <f t="shared" si="0"/>
        <v/>
      </c>
      <c r="V4" s="47" t="str">
        <f t="shared" si="0"/>
        <v/>
      </c>
      <c r="W4" s="47" t="str">
        <f t="shared" si="0"/>
        <v>5월</v>
      </c>
      <c r="X4" s="47" t="str">
        <f t="shared" si="0"/>
        <v/>
      </c>
      <c r="Y4" s="47" t="str">
        <f t="shared" si="0"/>
        <v/>
      </c>
      <c r="Z4" s="47" t="str">
        <f t="shared" si="0"/>
        <v/>
      </c>
      <c r="AA4" s="47" t="str">
        <f t="shared" si="0"/>
        <v/>
      </c>
      <c r="AB4" s="47" t="str">
        <f t="shared" si="0"/>
        <v/>
      </c>
      <c r="AC4" s="47" t="str">
        <f t="shared" si="0"/>
        <v/>
      </c>
      <c r="AD4" s="47" t="str">
        <f t="shared" si="0"/>
        <v/>
      </c>
      <c r="AE4" s="47" t="str">
        <f t="shared" si="0"/>
        <v/>
      </c>
      <c r="AF4" s="47" t="str">
        <f t="shared" si="0"/>
        <v/>
      </c>
      <c r="AG4" s="47" t="str">
        <f t="shared" si="0"/>
        <v/>
      </c>
      <c r="AH4" s="47" t="str">
        <f t="shared" si="0"/>
        <v/>
      </c>
      <c r="AI4" s="47" t="str">
        <f t="shared" si="0"/>
        <v/>
      </c>
      <c r="AJ4" s="47" t="str">
        <f t="shared" si="0"/>
        <v/>
      </c>
      <c r="AK4" s="47" t="str">
        <f t="shared" si="0"/>
        <v/>
      </c>
      <c r="AL4" s="47" t="str">
        <f t="shared" si="0"/>
        <v/>
      </c>
      <c r="AM4" s="47" t="str">
        <f t="shared" si="0"/>
        <v/>
      </c>
      <c r="AN4" s="47" t="str">
        <f t="shared" si="0"/>
        <v/>
      </c>
      <c r="AO4" s="47" t="str">
        <f t="shared" si="0"/>
        <v/>
      </c>
      <c r="AP4" s="47" t="str">
        <f t="shared" si="0"/>
        <v/>
      </c>
      <c r="AQ4" s="47" t="str">
        <f t="shared" si="0"/>
        <v/>
      </c>
    </row>
    <row r="5" spans="1:43" s="5" customFormat="1" ht="20.100000000000001" customHeight="1" x14ac:dyDescent="0.15">
      <c r="A5" s="10"/>
      <c r="B5" s="126"/>
      <c r="C5" s="127"/>
      <c r="D5" s="127"/>
      <c r="E5" s="128"/>
      <c r="F5" s="133" t="s">
        <v>4</v>
      </c>
      <c r="G5" s="133"/>
      <c r="H5" s="48" t="s">
        <v>5</v>
      </c>
      <c r="I5" s="116" t="s">
        <v>6</v>
      </c>
      <c r="J5" s="116"/>
      <c r="K5" s="116"/>
      <c r="L5" s="116"/>
      <c r="M5" s="116"/>
      <c r="N5" s="116"/>
      <c r="O5" s="116"/>
      <c r="P5" s="116" t="s">
        <v>7</v>
      </c>
      <c r="Q5" s="116"/>
      <c r="R5" s="116"/>
      <c r="S5" s="116"/>
      <c r="T5" s="116"/>
      <c r="U5" s="116"/>
      <c r="V5" s="116"/>
      <c r="W5" s="116" t="s">
        <v>8</v>
      </c>
      <c r="X5" s="116"/>
      <c r="Y5" s="116"/>
      <c r="Z5" s="116"/>
      <c r="AA5" s="116"/>
      <c r="AB5" s="116"/>
      <c r="AC5" s="116"/>
      <c r="AD5" s="116" t="s">
        <v>9</v>
      </c>
      <c r="AE5" s="116"/>
      <c r="AF5" s="116"/>
      <c r="AG5" s="116"/>
      <c r="AH5" s="116"/>
      <c r="AI5" s="116"/>
      <c r="AJ5" s="116"/>
      <c r="AK5" s="116" t="s">
        <v>10</v>
      </c>
      <c r="AL5" s="116"/>
      <c r="AM5" s="116"/>
      <c r="AN5" s="116"/>
      <c r="AO5" s="116"/>
      <c r="AP5" s="116"/>
      <c r="AQ5" s="116"/>
    </row>
    <row r="6" spans="1:43" s="11" customFormat="1" ht="20.100000000000001" customHeight="1" x14ac:dyDescent="0.15">
      <c r="A6" s="4"/>
      <c r="B6" s="126"/>
      <c r="C6" s="127"/>
      <c r="D6" s="127"/>
      <c r="E6" s="128"/>
      <c r="F6" s="117" t="s">
        <v>11</v>
      </c>
      <c r="G6" s="117"/>
      <c r="H6" s="49" t="s">
        <v>12</v>
      </c>
      <c r="I6" s="50" t="str">
        <f t="shared" ref="I6:AQ6" si="1">LOWER(TEXT(I7,"aaa"))</f>
        <v>수</v>
      </c>
      <c r="J6" s="50" t="str">
        <f t="shared" si="1"/>
        <v>목</v>
      </c>
      <c r="K6" s="50" t="str">
        <f t="shared" si="1"/>
        <v>금</v>
      </c>
      <c r="L6" s="50" t="str">
        <f t="shared" si="1"/>
        <v>토</v>
      </c>
      <c r="M6" s="50" t="str">
        <f t="shared" si="1"/>
        <v>일</v>
      </c>
      <c r="N6" s="50" t="str">
        <f t="shared" si="1"/>
        <v>월</v>
      </c>
      <c r="O6" s="50" t="str">
        <f t="shared" si="1"/>
        <v>화</v>
      </c>
      <c r="P6" s="50" t="str">
        <f t="shared" si="1"/>
        <v>수</v>
      </c>
      <c r="Q6" s="50" t="str">
        <f t="shared" si="1"/>
        <v>목</v>
      </c>
      <c r="R6" s="50" t="str">
        <f t="shared" si="1"/>
        <v>금</v>
      </c>
      <c r="S6" s="50" t="str">
        <f t="shared" si="1"/>
        <v>토</v>
      </c>
      <c r="T6" s="50" t="str">
        <f t="shared" si="1"/>
        <v>일</v>
      </c>
      <c r="U6" s="50" t="str">
        <f t="shared" si="1"/>
        <v>월</v>
      </c>
      <c r="V6" s="50" t="str">
        <f t="shared" si="1"/>
        <v>화</v>
      </c>
      <c r="W6" s="50" t="str">
        <f t="shared" si="1"/>
        <v>수</v>
      </c>
      <c r="X6" s="50" t="str">
        <f t="shared" si="1"/>
        <v>목</v>
      </c>
      <c r="Y6" s="50" t="str">
        <f t="shared" si="1"/>
        <v>금</v>
      </c>
      <c r="Z6" s="50" t="str">
        <f t="shared" si="1"/>
        <v>토</v>
      </c>
      <c r="AA6" s="50" t="str">
        <f t="shared" si="1"/>
        <v>일</v>
      </c>
      <c r="AB6" s="50" t="str">
        <f t="shared" si="1"/>
        <v>월</v>
      </c>
      <c r="AC6" s="50" t="str">
        <f t="shared" si="1"/>
        <v>화</v>
      </c>
      <c r="AD6" s="50" t="str">
        <f t="shared" si="1"/>
        <v>수</v>
      </c>
      <c r="AE6" s="50" t="str">
        <f t="shared" si="1"/>
        <v>목</v>
      </c>
      <c r="AF6" s="50" t="str">
        <f t="shared" si="1"/>
        <v>금</v>
      </c>
      <c r="AG6" s="50" t="str">
        <f t="shared" si="1"/>
        <v>토</v>
      </c>
      <c r="AH6" s="50" t="str">
        <f t="shared" si="1"/>
        <v>일</v>
      </c>
      <c r="AI6" s="50" t="str">
        <f t="shared" si="1"/>
        <v>월</v>
      </c>
      <c r="AJ6" s="50" t="str">
        <f t="shared" si="1"/>
        <v>화</v>
      </c>
      <c r="AK6" s="50" t="str">
        <f t="shared" si="1"/>
        <v>수</v>
      </c>
      <c r="AL6" s="50" t="str">
        <f t="shared" si="1"/>
        <v>목</v>
      </c>
      <c r="AM6" s="50" t="str">
        <f t="shared" si="1"/>
        <v>금</v>
      </c>
      <c r="AN6" s="50" t="str">
        <f t="shared" si="1"/>
        <v>토</v>
      </c>
      <c r="AO6" s="50" t="str">
        <f t="shared" si="1"/>
        <v>일</v>
      </c>
      <c r="AP6" s="50" t="str">
        <f t="shared" si="1"/>
        <v>월</v>
      </c>
      <c r="AQ6" s="51" t="str">
        <f t="shared" si="1"/>
        <v>화</v>
      </c>
    </row>
    <row r="7" spans="1:43" s="11" customFormat="1" ht="20.100000000000001" customHeight="1" x14ac:dyDescent="0.15">
      <c r="A7" s="4"/>
      <c r="B7" s="129"/>
      <c r="C7" s="130"/>
      <c r="D7" s="130"/>
      <c r="E7" s="131"/>
      <c r="F7" s="117" t="s">
        <v>13</v>
      </c>
      <c r="G7" s="117"/>
      <c r="H7" s="52" t="s">
        <v>14</v>
      </c>
      <c r="I7" s="53">
        <f>E2</f>
        <v>45399</v>
      </c>
      <c r="J7" s="53">
        <f>I7+1</f>
        <v>45400</v>
      </c>
      <c r="K7" s="53">
        <f t="shared" ref="K7:L7" si="2">J7+1</f>
        <v>45401</v>
      </c>
      <c r="L7" s="53">
        <f t="shared" si="2"/>
        <v>45402</v>
      </c>
      <c r="M7" s="53">
        <f>L7+1</f>
        <v>45403</v>
      </c>
      <c r="N7" s="53">
        <f>M7+1</f>
        <v>45404</v>
      </c>
      <c r="O7" s="53">
        <f t="shared" ref="O7:AN7" si="3">N7+1</f>
        <v>45405</v>
      </c>
      <c r="P7" s="53">
        <f>O7+1</f>
        <v>45406</v>
      </c>
      <c r="Q7" s="53">
        <f t="shared" si="3"/>
        <v>45407</v>
      </c>
      <c r="R7" s="53">
        <f t="shared" si="3"/>
        <v>45408</v>
      </c>
      <c r="S7" s="53">
        <f t="shared" si="3"/>
        <v>45409</v>
      </c>
      <c r="T7" s="53">
        <f t="shared" si="3"/>
        <v>45410</v>
      </c>
      <c r="U7" s="53">
        <f t="shared" si="3"/>
        <v>45411</v>
      </c>
      <c r="V7" s="53">
        <f t="shared" si="3"/>
        <v>45412</v>
      </c>
      <c r="W7" s="53">
        <f t="shared" si="3"/>
        <v>45413</v>
      </c>
      <c r="X7" s="53">
        <f t="shared" si="3"/>
        <v>45414</v>
      </c>
      <c r="Y7" s="53">
        <f t="shared" si="3"/>
        <v>45415</v>
      </c>
      <c r="Z7" s="53">
        <f t="shared" si="3"/>
        <v>45416</v>
      </c>
      <c r="AA7" s="53">
        <f t="shared" si="3"/>
        <v>45417</v>
      </c>
      <c r="AB7" s="53">
        <f t="shared" si="3"/>
        <v>45418</v>
      </c>
      <c r="AC7" s="53">
        <f t="shared" si="3"/>
        <v>45419</v>
      </c>
      <c r="AD7" s="53">
        <f t="shared" si="3"/>
        <v>45420</v>
      </c>
      <c r="AE7" s="53">
        <f t="shared" si="3"/>
        <v>45421</v>
      </c>
      <c r="AF7" s="53">
        <f t="shared" si="3"/>
        <v>45422</v>
      </c>
      <c r="AG7" s="53">
        <f t="shared" si="3"/>
        <v>45423</v>
      </c>
      <c r="AH7" s="53">
        <f t="shared" si="3"/>
        <v>45424</v>
      </c>
      <c r="AI7" s="53">
        <f t="shared" si="3"/>
        <v>45425</v>
      </c>
      <c r="AJ7" s="53">
        <f t="shared" si="3"/>
        <v>45426</v>
      </c>
      <c r="AK7" s="53">
        <f t="shared" si="3"/>
        <v>45427</v>
      </c>
      <c r="AL7" s="53">
        <f t="shared" si="3"/>
        <v>45428</v>
      </c>
      <c r="AM7" s="53">
        <f t="shared" si="3"/>
        <v>45429</v>
      </c>
      <c r="AN7" s="53">
        <f t="shared" si="3"/>
        <v>45430</v>
      </c>
      <c r="AO7" s="53">
        <f>AN7+1</f>
        <v>45431</v>
      </c>
      <c r="AP7" s="53">
        <f t="shared" ref="AP7:AQ7" si="4">AO7+1</f>
        <v>45432</v>
      </c>
      <c r="AQ7" s="54">
        <f t="shared" si="4"/>
        <v>45433</v>
      </c>
    </row>
    <row r="8" spans="1:43" s="11" customFormat="1" ht="20.100000000000001" customHeight="1" x14ac:dyDescent="0.15">
      <c r="A8" s="4"/>
      <c r="B8" s="41"/>
      <c r="C8" s="42" t="s">
        <v>15</v>
      </c>
      <c r="D8" s="43" t="s">
        <v>16</v>
      </c>
      <c r="E8" s="43" t="s">
        <v>17</v>
      </c>
      <c r="F8" s="43" t="s">
        <v>18</v>
      </c>
      <c r="G8" s="44" t="s">
        <v>19</v>
      </c>
      <c r="H8" s="12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s="22" customFormat="1" ht="20.100000000000001" customHeight="1" x14ac:dyDescent="0.15">
      <c r="A9" s="14"/>
      <c r="B9" s="15" t="s">
        <v>20</v>
      </c>
      <c r="C9" s="16">
        <v>1</v>
      </c>
      <c r="D9" s="17" t="s">
        <v>21</v>
      </c>
      <c r="E9" s="18" t="s">
        <v>26</v>
      </c>
      <c r="F9" s="19" t="str">
        <f t="shared" ref="F9:F21" si="5">IF(AND(G9&gt;0%,G9&lt;100%),"진행 중",IF(G9=0%,"작업 대기","작업 완료"))</f>
        <v>작업 완료</v>
      </c>
      <c r="G9" s="20">
        <f>AVERAGE(G10,G14,G18)</f>
        <v>1</v>
      </c>
      <c r="H9" s="19"/>
      <c r="I9" s="21"/>
      <c r="J9" s="21"/>
      <c r="K9" s="19"/>
      <c r="L9" s="21"/>
      <c r="M9" s="21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13"/>
      <c r="AN9" s="13"/>
      <c r="AO9" s="13"/>
      <c r="AP9" s="13"/>
      <c r="AQ9" s="13"/>
    </row>
    <row r="10" spans="1:43" s="22" customFormat="1" ht="20.100000000000001" customHeight="1" x14ac:dyDescent="0.15">
      <c r="A10" s="14"/>
      <c r="B10" s="107"/>
      <c r="C10" s="108">
        <v>1.1000000000000001</v>
      </c>
      <c r="D10" s="109" t="s">
        <v>22</v>
      </c>
      <c r="E10" s="110"/>
      <c r="F10" s="111" t="str">
        <f t="shared" si="5"/>
        <v>작업 완료</v>
      </c>
      <c r="G10" s="112">
        <f>AVERAGE(G11:G13)</f>
        <v>1</v>
      </c>
      <c r="H10" s="111"/>
      <c r="I10" s="113"/>
      <c r="J10" s="113"/>
      <c r="K10" s="113"/>
      <c r="L10" s="113"/>
      <c r="M10" s="113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13"/>
      <c r="AN10" s="13"/>
      <c r="AO10" s="13"/>
      <c r="AP10" s="13"/>
      <c r="AQ10" s="13"/>
    </row>
    <row r="11" spans="1:43" s="22" customFormat="1" ht="20.100000000000001" customHeight="1" x14ac:dyDescent="0.3">
      <c r="A11" s="14"/>
      <c r="B11" s="23"/>
      <c r="C11" s="24"/>
      <c r="D11" s="25" t="s">
        <v>23</v>
      </c>
      <c r="E11" s="25" t="s">
        <v>27</v>
      </c>
      <c r="F11" s="26" t="str">
        <f t="shared" si="5"/>
        <v>작업 완료</v>
      </c>
      <c r="G11" s="27">
        <v>1</v>
      </c>
      <c r="H11" s="26"/>
      <c r="I11" s="55"/>
      <c r="J11" s="55"/>
      <c r="K11" s="55"/>
      <c r="L11" s="55"/>
      <c r="M11" s="55"/>
      <c r="N11" s="35"/>
      <c r="O11" s="35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13"/>
      <c r="AN11" s="13"/>
      <c r="AO11" s="13"/>
      <c r="AP11" s="13"/>
      <c r="AQ11" s="13"/>
    </row>
    <row r="12" spans="1:43" s="32" customFormat="1" ht="20.100000000000001" customHeight="1" x14ac:dyDescent="0.3">
      <c r="A12" s="30"/>
      <c r="B12" s="23"/>
      <c r="C12" s="24"/>
      <c r="D12" s="24" t="s">
        <v>24</v>
      </c>
      <c r="E12" s="24" t="s">
        <v>40</v>
      </c>
      <c r="F12" s="26" t="str">
        <f t="shared" si="5"/>
        <v>작업 완료</v>
      </c>
      <c r="G12" s="27">
        <v>1</v>
      </c>
      <c r="H12" s="29"/>
      <c r="I12" s="57"/>
      <c r="J12" s="57"/>
      <c r="K12" s="57"/>
      <c r="L12" s="57"/>
      <c r="M12" s="57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29"/>
      <c r="AE12" s="29"/>
      <c r="AF12" s="29"/>
      <c r="AG12" s="29"/>
      <c r="AH12" s="29"/>
      <c r="AI12" s="29"/>
      <c r="AJ12" s="29"/>
      <c r="AK12" s="29"/>
      <c r="AL12" s="29"/>
      <c r="AM12" s="13"/>
      <c r="AN12" s="13"/>
      <c r="AO12" s="13"/>
      <c r="AP12" s="13"/>
      <c r="AQ12" s="13"/>
    </row>
    <row r="13" spans="1:43" ht="20.100000000000001" customHeight="1" x14ac:dyDescent="0.3">
      <c r="B13" s="23"/>
      <c r="C13" s="24"/>
      <c r="D13" s="24" t="s">
        <v>25</v>
      </c>
      <c r="E13" s="24" t="s">
        <v>28</v>
      </c>
      <c r="F13" s="26" t="str">
        <f t="shared" si="5"/>
        <v>작업 완료</v>
      </c>
      <c r="G13" s="27">
        <v>1</v>
      </c>
      <c r="H13" s="31"/>
      <c r="I13" s="60"/>
      <c r="J13" s="60"/>
      <c r="K13" s="60"/>
      <c r="L13" s="60"/>
      <c r="M13" s="60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13"/>
      <c r="AN13" s="13"/>
      <c r="AO13" s="13"/>
      <c r="AP13" s="13"/>
      <c r="AQ13" s="13"/>
    </row>
    <row r="14" spans="1:43" ht="20.100000000000001" customHeight="1" x14ac:dyDescent="0.3">
      <c r="B14" s="70" t="s">
        <v>41</v>
      </c>
      <c r="C14" s="71">
        <v>2.1</v>
      </c>
      <c r="D14" s="71" t="s">
        <v>29</v>
      </c>
      <c r="E14" s="71"/>
      <c r="F14" s="72" t="str">
        <f t="shared" si="5"/>
        <v>작업 완료</v>
      </c>
      <c r="G14" s="73">
        <f>AVERAGE(G15:G17)</f>
        <v>1</v>
      </c>
      <c r="H14" s="74"/>
      <c r="I14" s="75"/>
      <c r="J14" s="76"/>
      <c r="K14" s="76"/>
      <c r="L14" s="76"/>
      <c r="M14" s="76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13"/>
      <c r="AN14" s="13"/>
      <c r="AO14" s="13"/>
      <c r="AP14" s="13"/>
      <c r="AQ14" s="13"/>
    </row>
    <row r="15" spans="1:43" ht="20.100000000000001" customHeight="1" x14ac:dyDescent="0.3">
      <c r="B15" s="23"/>
      <c r="C15" s="24"/>
      <c r="D15" s="24" t="s">
        <v>30</v>
      </c>
      <c r="E15" s="24" t="s">
        <v>35</v>
      </c>
      <c r="F15" s="29" t="str">
        <f t="shared" si="5"/>
        <v>작업 완료</v>
      </c>
      <c r="G15" s="27">
        <v>1</v>
      </c>
      <c r="H15" s="31"/>
      <c r="I15" s="56"/>
      <c r="J15" s="56"/>
      <c r="K15" s="56"/>
      <c r="L15" s="56"/>
      <c r="M15" s="56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13"/>
      <c r="AN15" s="13"/>
      <c r="AO15" s="13"/>
      <c r="AP15" s="13"/>
      <c r="AQ15" s="13"/>
    </row>
    <row r="16" spans="1:43" ht="20.100000000000001" customHeight="1" x14ac:dyDescent="0.3">
      <c r="B16" s="23"/>
      <c r="C16" s="24"/>
      <c r="D16" s="24" t="s">
        <v>36</v>
      </c>
      <c r="E16" s="24" t="s">
        <v>38</v>
      </c>
      <c r="F16" s="29" t="str">
        <f t="shared" si="5"/>
        <v>작업 완료</v>
      </c>
      <c r="G16" s="27">
        <v>1</v>
      </c>
      <c r="H16" s="31"/>
      <c r="I16" s="61"/>
      <c r="J16" s="61"/>
      <c r="K16" s="61"/>
      <c r="L16" s="61"/>
      <c r="M16" s="61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13"/>
      <c r="AN16" s="13"/>
      <c r="AO16" s="13"/>
      <c r="AP16" s="13"/>
      <c r="AQ16" s="13"/>
    </row>
    <row r="17" spans="1:43" s="32" customFormat="1" ht="20.100000000000001" customHeight="1" x14ac:dyDescent="0.3">
      <c r="A17" s="33"/>
      <c r="B17" s="23"/>
      <c r="C17" s="24"/>
      <c r="D17" s="24" t="s">
        <v>37</v>
      </c>
      <c r="E17" s="24" t="s">
        <v>39</v>
      </c>
      <c r="F17" s="29" t="str">
        <f t="shared" si="5"/>
        <v>작업 완료</v>
      </c>
      <c r="G17" s="27">
        <v>1</v>
      </c>
      <c r="H17" s="31"/>
      <c r="I17" s="62"/>
      <c r="J17" s="62"/>
      <c r="K17" s="62"/>
      <c r="L17" s="62"/>
      <c r="M17" s="62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13"/>
      <c r="AN17" s="13"/>
      <c r="AO17" s="13"/>
      <c r="AP17" s="13"/>
      <c r="AQ17" s="13"/>
    </row>
    <row r="18" spans="1:43" s="32" customFormat="1" ht="20.100000000000001" customHeight="1" x14ac:dyDescent="0.3">
      <c r="A18" s="33"/>
      <c r="B18" s="77" t="s">
        <v>42</v>
      </c>
      <c r="C18" s="78">
        <v>3.1</v>
      </c>
      <c r="D18" s="78" t="s">
        <v>31</v>
      </c>
      <c r="E18" s="78"/>
      <c r="F18" s="79" t="str">
        <f t="shared" si="5"/>
        <v>작업 완료</v>
      </c>
      <c r="G18" s="80">
        <f>AVERAGE(G19:G21)</f>
        <v>1</v>
      </c>
      <c r="H18" s="81"/>
      <c r="I18" s="82"/>
      <c r="J18" s="83"/>
      <c r="K18" s="83"/>
      <c r="L18" s="83"/>
      <c r="M18" s="83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13"/>
      <c r="AN18" s="13"/>
      <c r="AO18" s="13"/>
      <c r="AP18" s="13"/>
      <c r="AQ18" s="13"/>
    </row>
    <row r="19" spans="1:43" s="32" customFormat="1" ht="20.100000000000001" customHeight="1" x14ac:dyDescent="0.3">
      <c r="A19" s="33"/>
      <c r="B19" s="23"/>
      <c r="C19" s="24"/>
      <c r="D19" s="24" t="s">
        <v>32</v>
      </c>
      <c r="E19" s="24" t="s">
        <v>44</v>
      </c>
      <c r="F19" s="29" t="str">
        <f t="shared" si="5"/>
        <v>작업 완료</v>
      </c>
      <c r="G19" s="27">
        <v>1</v>
      </c>
      <c r="H19" s="31"/>
      <c r="I19" s="59"/>
      <c r="J19" s="59"/>
      <c r="K19" s="59"/>
      <c r="L19" s="59"/>
      <c r="M19" s="59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13"/>
      <c r="AN19" s="13"/>
      <c r="AO19" s="13"/>
      <c r="AP19" s="13"/>
      <c r="AQ19" s="13"/>
    </row>
    <row r="20" spans="1:43" s="32" customFormat="1" ht="20.100000000000001" customHeight="1" x14ac:dyDescent="0.3">
      <c r="A20" s="33"/>
      <c r="B20" s="23"/>
      <c r="C20" s="24"/>
      <c r="D20" s="24" t="s">
        <v>33</v>
      </c>
      <c r="E20" s="24" t="s">
        <v>43</v>
      </c>
      <c r="F20" s="29" t="str">
        <f t="shared" si="5"/>
        <v>작업 완료</v>
      </c>
      <c r="G20" s="27">
        <v>1</v>
      </c>
      <c r="H20" s="31"/>
      <c r="I20" s="58"/>
      <c r="J20" s="58"/>
      <c r="K20" s="58"/>
      <c r="L20" s="58"/>
      <c r="M20" s="58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13"/>
      <c r="AN20" s="13"/>
      <c r="AO20" s="13"/>
      <c r="AP20" s="13"/>
      <c r="AQ20" s="13"/>
    </row>
    <row r="21" spans="1:43" s="32" customFormat="1" ht="20.100000000000001" customHeight="1" x14ac:dyDescent="0.3">
      <c r="A21" s="33"/>
      <c r="B21" s="23"/>
      <c r="C21" s="24"/>
      <c r="D21" s="24" t="s">
        <v>34</v>
      </c>
      <c r="E21" s="24" t="s">
        <v>45</v>
      </c>
      <c r="F21" s="29" t="str">
        <f t="shared" si="5"/>
        <v>작업 완료</v>
      </c>
      <c r="G21" s="27">
        <v>1</v>
      </c>
      <c r="H21" s="31"/>
      <c r="I21" s="63"/>
      <c r="J21" s="63"/>
      <c r="K21" s="63"/>
      <c r="L21" s="63"/>
      <c r="M21" s="63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13"/>
      <c r="AN21" s="13"/>
      <c r="AO21" s="13"/>
      <c r="AP21" s="13"/>
      <c r="AQ21" s="13"/>
    </row>
    <row r="22" spans="1:43" ht="20.100000000000001" customHeight="1" x14ac:dyDescent="0.3">
      <c r="B22" s="64" t="s">
        <v>42</v>
      </c>
      <c r="C22" s="65">
        <v>4.0999999999999996</v>
      </c>
      <c r="D22" s="65" t="s">
        <v>46</v>
      </c>
      <c r="E22" s="65"/>
      <c r="F22" s="66" t="str">
        <f t="shared" ref="F22:F27" si="6">IF(AND(G22&gt;0%,G22&lt;100%),"진행 중",IF(G22=0%,"작업 대기","작업 완료"))</f>
        <v>작업 완료</v>
      </c>
      <c r="G22" s="67">
        <f>AVERAGE(G23:G30)</f>
        <v>1</v>
      </c>
      <c r="H22" s="31"/>
      <c r="I22" s="34"/>
      <c r="J22" s="35"/>
      <c r="K22" s="35"/>
      <c r="L22" s="35"/>
      <c r="M22" s="35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35"/>
      <c r="AH22" s="35"/>
      <c r="AI22" s="35"/>
      <c r="AJ22" s="35"/>
      <c r="AK22" s="35"/>
      <c r="AL22" s="35"/>
      <c r="AM22" s="13"/>
      <c r="AN22" s="13"/>
      <c r="AO22" s="13"/>
      <c r="AP22" s="13"/>
      <c r="AQ22" s="13"/>
    </row>
    <row r="23" spans="1:43" ht="20.100000000000001" customHeight="1" x14ac:dyDescent="0.3">
      <c r="B23" s="23"/>
      <c r="C23" s="24"/>
      <c r="D23" s="24" t="s">
        <v>50</v>
      </c>
      <c r="E23" s="24" t="s">
        <v>60</v>
      </c>
      <c r="F23" s="29" t="str">
        <f t="shared" si="6"/>
        <v>작업 완료</v>
      </c>
      <c r="G23" s="27">
        <v>1</v>
      </c>
      <c r="H23" s="31"/>
      <c r="I23" s="34"/>
      <c r="J23" s="35"/>
      <c r="K23" s="35"/>
      <c r="L23" s="35"/>
      <c r="M23" s="35"/>
      <c r="N23" s="104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13"/>
      <c r="AN23" s="13"/>
      <c r="AO23" s="13"/>
      <c r="AP23" s="13"/>
      <c r="AQ23" s="13"/>
    </row>
    <row r="24" spans="1:43" ht="20.100000000000001" customHeight="1" x14ac:dyDescent="0.3">
      <c r="B24" s="23"/>
      <c r="C24" s="24"/>
      <c r="D24" s="24" t="s">
        <v>55</v>
      </c>
      <c r="E24" s="24" t="s">
        <v>61</v>
      </c>
      <c r="F24" s="29" t="str">
        <f t="shared" si="6"/>
        <v>작업 완료</v>
      </c>
      <c r="G24" s="27">
        <v>1</v>
      </c>
      <c r="H24" s="31"/>
      <c r="I24" s="34"/>
      <c r="J24" s="35"/>
      <c r="K24" s="35"/>
      <c r="L24" s="35"/>
      <c r="M24" s="35"/>
      <c r="N24" s="10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13"/>
      <c r="AN24" s="13"/>
      <c r="AO24" s="13"/>
      <c r="AP24" s="13"/>
      <c r="AQ24" s="13"/>
    </row>
    <row r="25" spans="1:43" ht="20.100000000000001" customHeight="1" x14ac:dyDescent="0.3">
      <c r="B25" s="23"/>
      <c r="C25" s="24"/>
      <c r="D25" s="24" t="s">
        <v>51</v>
      </c>
      <c r="E25" s="24" t="s">
        <v>101</v>
      </c>
      <c r="F25" s="29" t="str">
        <f t="shared" si="6"/>
        <v>작업 완료</v>
      </c>
      <c r="G25" s="27">
        <v>1</v>
      </c>
      <c r="H25" s="31"/>
      <c r="I25" s="34"/>
      <c r="J25" s="35"/>
      <c r="K25" s="35"/>
      <c r="L25" s="35"/>
      <c r="M25" s="35"/>
      <c r="N25" s="104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13"/>
      <c r="AN25" s="13"/>
      <c r="AO25" s="13"/>
      <c r="AP25" s="13"/>
      <c r="AQ25" s="13"/>
    </row>
    <row r="26" spans="1:43" ht="20.100000000000001" customHeight="1" x14ac:dyDescent="0.3">
      <c r="B26" s="23"/>
      <c r="C26" s="24"/>
      <c r="D26" s="24" t="s">
        <v>52</v>
      </c>
      <c r="E26" s="24" t="s">
        <v>130</v>
      </c>
      <c r="F26" s="29" t="str">
        <f t="shared" si="6"/>
        <v>작업 완료</v>
      </c>
      <c r="G26" s="27">
        <v>1</v>
      </c>
      <c r="H26" s="31"/>
      <c r="I26" s="34"/>
      <c r="J26" s="35"/>
      <c r="K26" s="35"/>
      <c r="L26" s="35"/>
      <c r="M26" s="35"/>
      <c r="N26" s="106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115"/>
      <c r="AG26" s="35"/>
      <c r="AH26" s="35"/>
      <c r="AI26" s="35"/>
      <c r="AJ26" s="35"/>
      <c r="AK26" s="35"/>
      <c r="AL26" s="35"/>
      <c r="AM26" s="13"/>
      <c r="AN26" s="13"/>
      <c r="AO26" s="13"/>
      <c r="AP26" s="13"/>
      <c r="AQ26" s="13"/>
    </row>
    <row r="27" spans="1:43" ht="20.100000000000001" customHeight="1" x14ac:dyDescent="0.3">
      <c r="B27" s="23"/>
      <c r="C27" s="24"/>
      <c r="D27" s="24" t="s">
        <v>53</v>
      </c>
      <c r="E27" s="24" t="s">
        <v>62</v>
      </c>
      <c r="F27" s="29" t="str">
        <f t="shared" si="6"/>
        <v>작업 완료</v>
      </c>
      <c r="G27" s="27">
        <v>1</v>
      </c>
      <c r="H27" s="31"/>
      <c r="I27" s="34"/>
      <c r="J27" s="35"/>
      <c r="K27" s="35"/>
      <c r="L27" s="35"/>
      <c r="M27" s="35"/>
      <c r="N27" s="11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13"/>
      <c r="AN27" s="13"/>
      <c r="AO27" s="13"/>
      <c r="AP27" s="13"/>
      <c r="AQ27" s="13"/>
    </row>
    <row r="28" spans="1:43" ht="20.100000000000001" customHeight="1" x14ac:dyDescent="0.3">
      <c r="B28" s="23"/>
      <c r="C28" s="24"/>
      <c r="D28" s="24" t="s">
        <v>54</v>
      </c>
      <c r="E28" s="24" t="s">
        <v>102</v>
      </c>
      <c r="F28" s="29" t="str">
        <f t="shared" ref="F28:F36" si="7">IF(AND(G28&gt;0%,G28&lt;100%),"진행 중",IF(G28=0%,"작업 대기","작업 완료"))</f>
        <v>작업 완료</v>
      </c>
      <c r="G28" s="27">
        <v>1</v>
      </c>
      <c r="H28" s="31"/>
      <c r="I28" s="34"/>
      <c r="J28" s="35"/>
      <c r="K28" s="35"/>
      <c r="L28" s="35"/>
      <c r="M28" s="35"/>
      <c r="N28" s="104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13"/>
      <c r="AN28" s="13"/>
      <c r="AO28" s="13"/>
      <c r="AP28" s="13"/>
      <c r="AQ28" s="13"/>
    </row>
    <row r="29" spans="1:43" ht="20.100000000000001" customHeight="1" x14ac:dyDescent="0.3">
      <c r="B29" s="23"/>
      <c r="C29" s="24"/>
      <c r="D29" s="24" t="s">
        <v>103</v>
      </c>
      <c r="E29" s="24" t="s">
        <v>105</v>
      </c>
      <c r="F29" s="29" t="str">
        <f t="shared" ref="F29" si="8">IF(AND(G29&gt;0%,G29&lt;100%),"진행 중",IF(G29=0%,"작업 대기","작업 완료"))</f>
        <v>작업 완료</v>
      </c>
      <c r="G29" s="27">
        <v>1</v>
      </c>
      <c r="H29" s="31"/>
      <c r="I29" s="34"/>
      <c r="J29" s="35"/>
      <c r="K29" s="35"/>
      <c r="L29" s="35"/>
      <c r="M29" s="35"/>
      <c r="N29" s="11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13"/>
      <c r="AN29" s="13"/>
      <c r="AO29" s="13"/>
      <c r="AP29" s="13"/>
      <c r="AQ29" s="13"/>
    </row>
    <row r="30" spans="1:43" ht="20.100000000000001" customHeight="1" x14ac:dyDescent="0.3">
      <c r="B30" s="23"/>
      <c r="C30" s="24"/>
      <c r="D30" s="24" t="s">
        <v>104</v>
      </c>
      <c r="E30" s="24" t="s">
        <v>105</v>
      </c>
      <c r="F30" s="29" t="str">
        <f t="shared" ref="F30" si="9">IF(AND(G30&gt;0%,G30&lt;100%),"진행 중",IF(G30=0%,"작업 대기","작업 완료"))</f>
        <v>작업 완료</v>
      </c>
      <c r="G30" s="27">
        <v>1</v>
      </c>
      <c r="H30" s="31"/>
      <c r="I30" s="34"/>
      <c r="J30" s="35"/>
      <c r="K30" s="35"/>
      <c r="L30" s="35"/>
      <c r="M30" s="35"/>
      <c r="N30" s="11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13"/>
      <c r="AN30" s="13"/>
      <c r="AO30" s="13"/>
      <c r="AP30" s="13"/>
      <c r="AQ30" s="13"/>
    </row>
    <row r="31" spans="1:43" ht="20.100000000000001" customHeight="1" x14ac:dyDescent="0.3">
      <c r="B31" s="88" t="s">
        <v>41</v>
      </c>
      <c r="C31" s="89">
        <v>5.0999999999999996</v>
      </c>
      <c r="D31" s="89" t="s">
        <v>47</v>
      </c>
      <c r="E31" s="89"/>
      <c r="F31" s="90" t="str">
        <f t="shared" si="7"/>
        <v>작업 완료</v>
      </c>
      <c r="G31" s="91">
        <f>AVERAGE(G32:G39)</f>
        <v>1</v>
      </c>
      <c r="H31" s="31"/>
      <c r="I31" s="34"/>
      <c r="J31" s="35"/>
      <c r="K31" s="35"/>
      <c r="L31" s="35"/>
      <c r="M31" s="35"/>
      <c r="N31" s="35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35"/>
      <c r="AK31" s="35"/>
      <c r="AL31" s="35"/>
      <c r="AM31" s="13"/>
      <c r="AN31" s="13"/>
      <c r="AO31" s="13"/>
      <c r="AP31" s="13"/>
      <c r="AQ31" s="13"/>
    </row>
    <row r="32" spans="1:43" ht="20.100000000000001" customHeight="1" x14ac:dyDescent="0.3">
      <c r="B32" s="23"/>
      <c r="C32" s="24"/>
      <c r="D32" s="24" t="s">
        <v>63</v>
      </c>
      <c r="E32" s="24" t="s">
        <v>64</v>
      </c>
      <c r="F32" s="29" t="str">
        <f t="shared" si="7"/>
        <v>작업 완료</v>
      </c>
      <c r="G32" s="27">
        <v>1</v>
      </c>
      <c r="H32" s="31"/>
      <c r="I32" s="34"/>
      <c r="J32" s="35"/>
      <c r="K32" s="35"/>
      <c r="L32" s="35"/>
      <c r="M32" s="35"/>
      <c r="N32" s="35"/>
      <c r="O32" s="104"/>
      <c r="P32" s="104"/>
      <c r="Q32" s="104"/>
      <c r="R32" s="104"/>
      <c r="S32" s="104"/>
      <c r="T32" s="104"/>
      <c r="U32" s="104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13"/>
      <c r="AN32" s="13"/>
      <c r="AO32" s="13"/>
      <c r="AP32" s="13"/>
      <c r="AQ32" s="13"/>
    </row>
    <row r="33" spans="2:43" ht="20.100000000000001" customHeight="1" x14ac:dyDescent="0.3">
      <c r="B33" s="23"/>
      <c r="C33" s="24"/>
      <c r="D33" s="24" t="s">
        <v>65</v>
      </c>
      <c r="E33" s="24" t="s">
        <v>66</v>
      </c>
      <c r="F33" s="29" t="str">
        <f t="shared" si="7"/>
        <v>작업 완료</v>
      </c>
      <c r="G33" s="27">
        <v>1</v>
      </c>
      <c r="H33" s="31"/>
      <c r="I33" s="34"/>
      <c r="J33" s="35"/>
      <c r="K33" s="35"/>
      <c r="L33" s="35"/>
      <c r="M33" s="35"/>
      <c r="N33" s="3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35"/>
      <c r="AK33" s="35"/>
      <c r="AL33" s="35"/>
      <c r="AM33" s="13"/>
      <c r="AN33" s="13"/>
      <c r="AO33" s="13"/>
      <c r="AP33" s="13"/>
      <c r="AQ33" s="13"/>
    </row>
    <row r="34" spans="2:43" ht="20.100000000000001" customHeight="1" x14ac:dyDescent="0.3">
      <c r="B34" s="23"/>
      <c r="C34" s="24"/>
      <c r="D34" s="24" t="s">
        <v>67</v>
      </c>
      <c r="E34" s="24" t="s">
        <v>68</v>
      </c>
      <c r="F34" s="29" t="str">
        <f t="shared" si="7"/>
        <v>작업 완료</v>
      </c>
      <c r="G34" s="27">
        <v>1</v>
      </c>
      <c r="H34" s="31"/>
      <c r="I34" s="34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104"/>
      <c r="W34" s="104"/>
      <c r="X34" s="104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13"/>
      <c r="AN34" s="13"/>
      <c r="AO34" s="13"/>
      <c r="AP34" s="13"/>
      <c r="AQ34" s="13"/>
    </row>
    <row r="35" spans="2:43" ht="20.100000000000001" customHeight="1" x14ac:dyDescent="0.3">
      <c r="B35" s="23"/>
      <c r="C35" s="24"/>
      <c r="D35" s="24" t="s">
        <v>69</v>
      </c>
      <c r="E35" s="24" t="s">
        <v>70</v>
      </c>
      <c r="F35" s="29" t="str">
        <f t="shared" si="7"/>
        <v>작업 완료</v>
      </c>
      <c r="G35" s="27">
        <v>1</v>
      </c>
      <c r="H35" s="31"/>
      <c r="I35" s="34"/>
      <c r="J35" s="35"/>
      <c r="K35" s="35"/>
      <c r="L35" s="35"/>
      <c r="M35" s="35"/>
      <c r="N35" s="35"/>
      <c r="O35" s="114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115"/>
      <c r="AG35" s="115"/>
      <c r="AH35" s="115"/>
      <c r="AI35" s="115"/>
      <c r="AJ35" s="35"/>
      <c r="AK35" s="35"/>
      <c r="AL35" s="35"/>
      <c r="AM35" s="13"/>
      <c r="AN35" s="13"/>
      <c r="AO35" s="13"/>
      <c r="AP35" s="13"/>
      <c r="AQ35" s="13"/>
    </row>
    <row r="36" spans="2:43" ht="20.100000000000001" customHeight="1" x14ac:dyDescent="0.3">
      <c r="B36" s="23"/>
      <c r="C36" s="24"/>
      <c r="D36" s="24" t="s">
        <v>73</v>
      </c>
      <c r="E36" s="24" t="s">
        <v>71</v>
      </c>
      <c r="F36" s="29" t="str">
        <f t="shared" si="7"/>
        <v>작업 완료</v>
      </c>
      <c r="G36" s="27">
        <v>1</v>
      </c>
      <c r="H36" s="31"/>
      <c r="I36" s="34"/>
      <c r="J36" s="35"/>
      <c r="K36" s="35"/>
      <c r="L36" s="35"/>
      <c r="M36" s="35"/>
      <c r="N36" s="35"/>
      <c r="O36" s="114"/>
      <c r="P36" s="35"/>
      <c r="Q36" s="35"/>
      <c r="R36" s="35"/>
      <c r="S36" s="35"/>
      <c r="T36" s="35"/>
      <c r="U36" s="35"/>
      <c r="V36" s="35"/>
      <c r="W36" s="35"/>
      <c r="X36" s="115"/>
      <c r="Y36" s="115"/>
      <c r="Z36" s="115"/>
      <c r="AA36" s="115"/>
      <c r="AB36" s="115"/>
      <c r="AC36" s="115"/>
      <c r="AD36" s="115"/>
      <c r="AE36" s="35"/>
      <c r="AF36" s="35"/>
      <c r="AG36" s="35"/>
      <c r="AH36" s="35"/>
      <c r="AI36" s="35"/>
      <c r="AJ36" s="35"/>
      <c r="AK36" s="35"/>
      <c r="AL36" s="35"/>
      <c r="AM36" s="13"/>
      <c r="AN36" s="13"/>
      <c r="AO36" s="13"/>
      <c r="AP36" s="13"/>
      <c r="AQ36" s="13"/>
    </row>
    <row r="37" spans="2:43" ht="20.100000000000001" customHeight="1" x14ac:dyDescent="0.3">
      <c r="B37" s="23"/>
      <c r="C37" s="24"/>
      <c r="D37" s="24" t="s">
        <v>74</v>
      </c>
      <c r="E37" s="24" t="s">
        <v>72</v>
      </c>
      <c r="F37" s="29" t="str">
        <f t="shared" ref="F37:F46" si="10">IF(AND(G37&gt;0%,G37&lt;100%),"진행 중",IF(G37=0%,"작업 대기","작업 완료"))</f>
        <v>작업 완료</v>
      </c>
      <c r="G37" s="27">
        <v>1</v>
      </c>
      <c r="H37" s="31"/>
      <c r="I37" s="34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104"/>
      <c r="Y37" s="104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13"/>
      <c r="AN37" s="13"/>
      <c r="AO37" s="13"/>
      <c r="AP37" s="13"/>
      <c r="AQ37" s="13"/>
    </row>
    <row r="38" spans="2:43" ht="20.100000000000001" customHeight="1" x14ac:dyDescent="0.3">
      <c r="B38" s="23"/>
      <c r="C38" s="24"/>
      <c r="D38" s="24" t="s">
        <v>106</v>
      </c>
      <c r="E38" s="24" t="s">
        <v>110</v>
      </c>
      <c r="F38" s="29" t="str">
        <f t="shared" ref="F38:F39" si="11">IF(AND(G38&gt;0%,G38&lt;100%),"진행 중",IF(G38=0%,"작업 대기","작업 완료"))</f>
        <v>작업 완료</v>
      </c>
      <c r="G38" s="27">
        <v>1</v>
      </c>
      <c r="H38" s="31"/>
      <c r="I38" s="34"/>
      <c r="J38" s="35"/>
      <c r="K38" s="35"/>
      <c r="L38" s="35"/>
      <c r="M38" s="35"/>
      <c r="N38" s="35"/>
      <c r="O38" s="114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115"/>
      <c r="AG38" s="35"/>
      <c r="AH38" s="35"/>
      <c r="AI38" s="35"/>
      <c r="AJ38" s="35"/>
      <c r="AK38" s="35"/>
      <c r="AL38" s="35"/>
      <c r="AM38" s="13"/>
      <c r="AN38" s="13"/>
      <c r="AO38" s="13"/>
      <c r="AP38" s="13"/>
      <c r="AQ38" s="13"/>
    </row>
    <row r="39" spans="2:43" ht="20.100000000000001" customHeight="1" x14ac:dyDescent="0.3">
      <c r="B39" s="23"/>
      <c r="C39" s="24"/>
      <c r="D39" s="24" t="s">
        <v>107</v>
      </c>
      <c r="E39" s="24" t="s">
        <v>111</v>
      </c>
      <c r="F39" s="29" t="str">
        <f t="shared" si="11"/>
        <v>작업 완료</v>
      </c>
      <c r="G39" s="27">
        <v>1</v>
      </c>
      <c r="H39" s="31"/>
      <c r="I39" s="34"/>
      <c r="J39" s="35"/>
      <c r="K39" s="35"/>
      <c r="L39" s="35"/>
      <c r="M39" s="35"/>
      <c r="N39" s="35"/>
      <c r="O39" s="114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115"/>
      <c r="AF39" s="115"/>
      <c r="AG39" s="35"/>
      <c r="AH39" s="35"/>
      <c r="AI39" s="35"/>
      <c r="AJ39" s="35"/>
      <c r="AK39" s="35"/>
      <c r="AL39" s="35"/>
      <c r="AM39" s="13"/>
      <c r="AN39" s="13"/>
      <c r="AO39" s="13"/>
      <c r="AP39" s="13"/>
      <c r="AQ39" s="13"/>
    </row>
    <row r="40" spans="2:43" ht="20.100000000000001" customHeight="1" x14ac:dyDescent="0.3">
      <c r="B40" s="84" t="s">
        <v>41</v>
      </c>
      <c r="C40" s="85">
        <v>6.1</v>
      </c>
      <c r="D40" s="85" t="s">
        <v>48</v>
      </c>
      <c r="E40" s="85"/>
      <c r="F40" s="86" t="str">
        <f t="shared" si="10"/>
        <v>작업 완료</v>
      </c>
      <c r="G40" s="87">
        <f>AVERAGE(G41:G48)</f>
        <v>1</v>
      </c>
      <c r="H40" s="31"/>
      <c r="I40" s="34"/>
      <c r="J40" s="35"/>
      <c r="K40" s="35"/>
      <c r="L40" s="35"/>
      <c r="M40" s="35"/>
      <c r="N40" s="35"/>
      <c r="O40" s="35"/>
      <c r="P40" s="35"/>
      <c r="Q40" s="35"/>
      <c r="R40" s="35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35"/>
      <c r="AK40" s="35"/>
      <c r="AL40" s="35"/>
      <c r="AM40" s="13"/>
      <c r="AN40" s="13"/>
      <c r="AO40" s="13"/>
      <c r="AP40" s="13"/>
      <c r="AQ40" s="13"/>
    </row>
    <row r="41" spans="2:43" ht="20.100000000000001" customHeight="1" x14ac:dyDescent="0.3">
      <c r="B41" s="23"/>
      <c r="C41" s="24"/>
      <c r="D41" s="24" t="s">
        <v>75</v>
      </c>
      <c r="E41" s="24" t="s">
        <v>81</v>
      </c>
      <c r="F41" s="29" t="str">
        <f t="shared" si="10"/>
        <v>작업 완료</v>
      </c>
      <c r="G41" s="27">
        <v>1</v>
      </c>
      <c r="H41" s="31"/>
      <c r="I41" s="34"/>
      <c r="J41" s="35"/>
      <c r="K41" s="35"/>
      <c r="L41" s="35"/>
      <c r="M41" s="35"/>
      <c r="N41" s="35"/>
      <c r="O41" s="35"/>
      <c r="P41" s="35"/>
      <c r="Q41" s="35"/>
      <c r="R41" s="35"/>
      <c r="S41" s="104"/>
      <c r="T41" s="104"/>
      <c r="U41" s="104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13"/>
      <c r="AN41" s="13"/>
      <c r="AO41" s="13"/>
      <c r="AP41" s="13"/>
      <c r="AQ41" s="13"/>
    </row>
    <row r="42" spans="2:43" ht="20.100000000000001" customHeight="1" x14ac:dyDescent="0.3">
      <c r="B42" s="23"/>
      <c r="C42" s="24"/>
      <c r="D42" s="24" t="s">
        <v>76</v>
      </c>
      <c r="E42" s="24" t="s">
        <v>82</v>
      </c>
      <c r="F42" s="29" t="str">
        <f t="shared" si="10"/>
        <v>작업 완료</v>
      </c>
      <c r="G42" s="27">
        <v>1</v>
      </c>
      <c r="H42" s="31"/>
      <c r="I42" s="34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5"/>
      <c r="AJ42" s="35"/>
      <c r="AK42" s="35"/>
      <c r="AL42" s="35"/>
      <c r="AM42" s="13"/>
      <c r="AN42" s="13"/>
      <c r="AO42" s="13"/>
      <c r="AP42" s="13"/>
      <c r="AQ42" s="13"/>
    </row>
    <row r="43" spans="2:43" ht="20.100000000000001" customHeight="1" x14ac:dyDescent="0.3">
      <c r="B43" s="23"/>
      <c r="C43" s="24"/>
      <c r="D43" s="24" t="s">
        <v>77</v>
      </c>
      <c r="E43" s="24" t="s">
        <v>83</v>
      </c>
      <c r="F43" s="29" t="str">
        <f t="shared" si="10"/>
        <v>작업 완료</v>
      </c>
      <c r="G43" s="27">
        <v>1</v>
      </c>
      <c r="H43" s="31"/>
      <c r="I43" s="34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104"/>
      <c r="W43" s="104"/>
      <c r="X43" s="104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13"/>
      <c r="AN43" s="13"/>
      <c r="AO43" s="13"/>
      <c r="AP43" s="13"/>
      <c r="AQ43" s="13"/>
    </row>
    <row r="44" spans="2:43" ht="20.100000000000001" customHeight="1" x14ac:dyDescent="0.3">
      <c r="B44" s="23"/>
      <c r="C44" s="24"/>
      <c r="D44" s="24" t="s">
        <v>78</v>
      </c>
      <c r="E44" s="24" t="s">
        <v>84</v>
      </c>
      <c r="F44" s="29" t="str">
        <f t="shared" ref="F44:F45" si="12">IF(AND(G44&gt;0%,G44&lt;100%),"진행 중",IF(G44=0%,"작업 대기","작업 완료"))</f>
        <v>작업 완료</v>
      </c>
      <c r="G44" s="27">
        <v>1</v>
      </c>
      <c r="H44" s="31"/>
      <c r="I44" s="34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115"/>
      <c r="AJ44" s="35"/>
      <c r="AK44" s="35"/>
      <c r="AL44" s="35"/>
      <c r="AM44" s="13"/>
      <c r="AN44" s="13"/>
      <c r="AO44" s="13"/>
      <c r="AP44" s="13"/>
      <c r="AQ44" s="13"/>
    </row>
    <row r="45" spans="2:43" ht="20.100000000000001" customHeight="1" x14ac:dyDescent="0.3">
      <c r="B45" s="23"/>
      <c r="C45" s="24"/>
      <c r="D45" s="24" t="s">
        <v>79</v>
      </c>
      <c r="E45" s="24" t="s">
        <v>85</v>
      </c>
      <c r="F45" s="29" t="str">
        <f t="shared" si="12"/>
        <v>작업 완료</v>
      </c>
      <c r="G45" s="27">
        <v>1</v>
      </c>
      <c r="H45" s="31"/>
      <c r="I45" s="34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115"/>
      <c r="AE45" s="115"/>
      <c r="AF45" s="35"/>
      <c r="AG45" s="35"/>
      <c r="AH45" s="35"/>
      <c r="AI45" s="35"/>
      <c r="AJ45" s="35"/>
      <c r="AK45" s="35"/>
      <c r="AL45" s="35"/>
      <c r="AM45" s="13"/>
      <c r="AN45" s="13"/>
      <c r="AO45" s="13"/>
      <c r="AP45" s="13"/>
      <c r="AQ45" s="13"/>
    </row>
    <row r="46" spans="2:43" ht="20.100000000000001" customHeight="1" x14ac:dyDescent="0.3">
      <c r="B46" s="23"/>
      <c r="C46" s="24"/>
      <c r="D46" s="24" t="s">
        <v>80</v>
      </c>
      <c r="E46" s="24" t="s">
        <v>86</v>
      </c>
      <c r="F46" s="29" t="str">
        <f t="shared" si="10"/>
        <v>작업 완료</v>
      </c>
      <c r="G46" s="27">
        <v>1</v>
      </c>
      <c r="H46" s="31"/>
      <c r="I46" s="34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104"/>
      <c r="Y46" s="104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13"/>
      <c r="AN46" s="13"/>
      <c r="AO46" s="13"/>
      <c r="AP46" s="13"/>
      <c r="AQ46" s="13"/>
    </row>
    <row r="47" spans="2:43" ht="20.100000000000001" customHeight="1" x14ac:dyDescent="0.3">
      <c r="B47" s="23"/>
      <c r="C47" s="24"/>
      <c r="D47" s="24" t="s">
        <v>108</v>
      </c>
      <c r="E47" s="24" t="s">
        <v>112</v>
      </c>
      <c r="F47" s="29" t="str">
        <f t="shared" ref="F47:F48" si="13">IF(AND(G47&gt;0%,G47&lt;100%),"진행 중",IF(G47=0%,"작업 대기","작업 완료"))</f>
        <v>작업 완료</v>
      </c>
      <c r="G47" s="27">
        <v>1</v>
      </c>
      <c r="H47" s="31"/>
      <c r="I47" s="34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115"/>
      <c r="AG47" s="35"/>
      <c r="AH47" s="35"/>
      <c r="AI47" s="35"/>
      <c r="AJ47" s="35"/>
      <c r="AK47" s="35"/>
      <c r="AL47" s="35"/>
      <c r="AM47" s="13"/>
      <c r="AN47" s="13"/>
      <c r="AO47" s="13"/>
      <c r="AP47" s="13"/>
      <c r="AQ47" s="13"/>
    </row>
    <row r="48" spans="2:43" ht="20.100000000000001" customHeight="1" x14ac:dyDescent="0.3">
      <c r="B48" s="23"/>
      <c r="C48" s="24"/>
      <c r="D48" s="24" t="s">
        <v>109</v>
      </c>
      <c r="E48" s="24" t="s">
        <v>113</v>
      </c>
      <c r="F48" s="29" t="str">
        <f t="shared" si="13"/>
        <v>작업 완료</v>
      </c>
      <c r="G48" s="27">
        <v>1</v>
      </c>
      <c r="H48" s="31"/>
      <c r="I48" s="34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115"/>
      <c r="AG48" s="35"/>
      <c r="AH48" s="35"/>
      <c r="AI48" s="35"/>
      <c r="AJ48" s="35"/>
      <c r="AK48" s="35"/>
      <c r="AL48" s="35"/>
      <c r="AM48" s="13"/>
      <c r="AN48" s="13"/>
      <c r="AO48" s="13"/>
      <c r="AP48" s="13"/>
      <c r="AQ48" s="13"/>
    </row>
    <row r="49" spans="2:43" ht="20.100000000000001" customHeight="1" x14ac:dyDescent="0.3">
      <c r="B49" s="93" t="s">
        <v>41</v>
      </c>
      <c r="C49" s="94">
        <v>7</v>
      </c>
      <c r="D49" s="94" t="s">
        <v>49</v>
      </c>
      <c r="E49" s="94"/>
      <c r="F49" s="95" t="str">
        <f t="shared" ref="F49:F53" si="14">IF(AND(G49&gt;0%,G49&lt;100%),"진행 중",IF(G49=0%,"작업 대기","작업 완료"))</f>
        <v>작업 완료</v>
      </c>
      <c r="G49" s="96">
        <f>AVERAGE(G50:G57)</f>
        <v>1</v>
      </c>
      <c r="H49" s="31"/>
      <c r="I49" s="34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13"/>
      <c r="AN49" s="13"/>
      <c r="AO49" s="13"/>
      <c r="AP49" s="13"/>
      <c r="AQ49" s="13"/>
    </row>
    <row r="50" spans="2:43" ht="20.100000000000001" customHeight="1" x14ac:dyDescent="0.3">
      <c r="B50" s="23"/>
      <c r="C50" s="24"/>
      <c r="D50" s="24" t="s">
        <v>114</v>
      </c>
      <c r="E50" s="24" t="s">
        <v>122</v>
      </c>
      <c r="F50" s="29" t="str">
        <f t="shared" si="14"/>
        <v>작업 완료</v>
      </c>
      <c r="G50" s="27">
        <v>1</v>
      </c>
      <c r="H50" s="31"/>
      <c r="I50" s="34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103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13"/>
      <c r="AN50" s="13"/>
      <c r="AO50" s="13"/>
      <c r="AP50" s="13"/>
      <c r="AQ50" s="13"/>
    </row>
    <row r="51" spans="2:43" ht="20.100000000000001" customHeight="1" x14ac:dyDescent="0.3">
      <c r="B51" s="23"/>
      <c r="C51" s="24"/>
      <c r="D51" s="24" t="s">
        <v>115</v>
      </c>
      <c r="E51" s="24" t="s">
        <v>123</v>
      </c>
      <c r="F51" s="29" t="str">
        <f t="shared" si="14"/>
        <v>작업 완료</v>
      </c>
      <c r="G51" s="27">
        <v>1</v>
      </c>
      <c r="H51" s="31"/>
      <c r="I51" s="34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103"/>
      <c r="AJ51" s="35"/>
      <c r="AK51" s="35"/>
      <c r="AL51" s="35"/>
      <c r="AM51" s="13"/>
      <c r="AN51" s="13"/>
      <c r="AO51" s="13"/>
      <c r="AP51" s="13"/>
      <c r="AQ51" s="13"/>
    </row>
    <row r="52" spans="2:43" ht="20.100000000000001" customHeight="1" x14ac:dyDescent="0.3">
      <c r="B52" s="23"/>
      <c r="C52" s="24"/>
      <c r="D52" s="24" t="s">
        <v>116</v>
      </c>
      <c r="E52" s="24" t="s">
        <v>124</v>
      </c>
      <c r="F52" s="29" t="str">
        <f t="shared" si="14"/>
        <v>작업 완료</v>
      </c>
      <c r="G52" s="27">
        <v>1</v>
      </c>
      <c r="H52" s="31"/>
      <c r="I52" s="34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103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13"/>
      <c r="AN52" s="13"/>
      <c r="AO52" s="13"/>
      <c r="AP52" s="13"/>
      <c r="AQ52" s="13"/>
    </row>
    <row r="53" spans="2:43" ht="20.100000000000001" customHeight="1" x14ac:dyDescent="0.3">
      <c r="B53" s="23"/>
      <c r="C53" s="24"/>
      <c r="D53" s="24" t="s">
        <v>117</v>
      </c>
      <c r="E53" s="24" t="s">
        <v>125</v>
      </c>
      <c r="F53" s="29" t="str">
        <f t="shared" si="14"/>
        <v>작업 완료</v>
      </c>
      <c r="G53" s="27">
        <v>1</v>
      </c>
      <c r="H53" s="31"/>
      <c r="I53" s="34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103"/>
      <c r="AG53" s="35"/>
      <c r="AH53" s="35"/>
      <c r="AI53" s="35"/>
      <c r="AJ53" s="35"/>
      <c r="AK53" s="35"/>
      <c r="AL53" s="35"/>
      <c r="AM53" s="13"/>
      <c r="AN53" s="13"/>
      <c r="AO53" s="13"/>
      <c r="AP53" s="13"/>
      <c r="AQ53" s="13"/>
    </row>
    <row r="54" spans="2:43" ht="20.100000000000001" customHeight="1" x14ac:dyDescent="0.3">
      <c r="B54" s="23"/>
      <c r="C54" s="24"/>
      <c r="D54" s="24" t="s">
        <v>118</v>
      </c>
      <c r="E54" s="24" t="s">
        <v>126</v>
      </c>
      <c r="F54" s="29" t="str">
        <f t="shared" ref="F54:F57" si="15">IF(AND(G54&gt;0%,G54&lt;100%),"진행 중",IF(G54=0%,"작업 대기","작업 완료"))</f>
        <v>작업 완료</v>
      </c>
      <c r="G54" s="27">
        <v>1</v>
      </c>
      <c r="H54" s="31"/>
      <c r="I54" s="34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103"/>
      <c r="AF54" s="35"/>
      <c r="AG54" s="35"/>
      <c r="AH54" s="35"/>
      <c r="AI54" s="35"/>
      <c r="AJ54" s="35"/>
      <c r="AK54" s="35"/>
      <c r="AL54" s="35"/>
      <c r="AM54" s="13"/>
      <c r="AN54" s="13"/>
      <c r="AO54" s="13"/>
      <c r="AP54" s="13"/>
      <c r="AQ54" s="13"/>
    </row>
    <row r="55" spans="2:43" ht="20.100000000000001" customHeight="1" x14ac:dyDescent="0.3">
      <c r="B55" s="23"/>
      <c r="C55" s="24"/>
      <c r="D55" s="24" t="s">
        <v>119</v>
      </c>
      <c r="E55" s="24" t="s">
        <v>127</v>
      </c>
      <c r="F55" s="29" t="str">
        <f t="shared" si="15"/>
        <v>작업 완료</v>
      </c>
      <c r="G55" s="27">
        <v>1</v>
      </c>
      <c r="H55" s="31"/>
      <c r="I55" s="34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103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13"/>
      <c r="AN55" s="13"/>
      <c r="AO55" s="13"/>
      <c r="AP55" s="13"/>
      <c r="AQ55" s="13"/>
    </row>
    <row r="56" spans="2:43" ht="20.100000000000001" customHeight="1" x14ac:dyDescent="0.3">
      <c r="B56" s="23"/>
      <c r="C56" s="24"/>
      <c r="D56" s="24" t="s">
        <v>120</v>
      </c>
      <c r="E56" s="24" t="s">
        <v>128</v>
      </c>
      <c r="F56" s="29" t="str">
        <f t="shared" si="15"/>
        <v>작업 완료</v>
      </c>
      <c r="G56" s="27">
        <v>1</v>
      </c>
      <c r="H56" s="31"/>
      <c r="I56" s="34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103"/>
      <c r="AG56" s="35"/>
      <c r="AH56" s="35"/>
      <c r="AI56" s="35"/>
      <c r="AJ56" s="35"/>
      <c r="AK56" s="35"/>
      <c r="AL56" s="35"/>
      <c r="AM56" s="13"/>
      <c r="AN56" s="13"/>
      <c r="AO56" s="13"/>
      <c r="AP56" s="13"/>
      <c r="AQ56" s="13"/>
    </row>
    <row r="57" spans="2:43" ht="20.100000000000001" customHeight="1" x14ac:dyDescent="0.3">
      <c r="B57" s="23"/>
      <c r="C57" s="24"/>
      <c r="D57" s="24" t="s">
        <v>121</v>
      </c>
      <c r="E57" s="24" t="s">
        <v>129</v>
      </c>
      <c r="F57" s="29" t="str">
        <f t="shared" si="15"/>
        <v>작업 완료</v>
      </c>
      <c r="G57" s="27">
        <v>1</v>
      </c>
      <c r="H57" s="31"/>
      <c r="I57" s="34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103"/>
      <c r="AG57" s="35"/>
      <c r="AH57" s="35"/>
      <c r="AI57" s="35"/>
      <c r="AJ57" s="35"/>
      <c r="AK57" s="35"/>
      <c r="AL57" s="35"/>
      <c r="AM57" s="13"/>
      <c r="AN57" s="13"/>
      <c r="AO57" s="13"/>
      <c r="AP57" s="13"/>
      <c r="AQ57" s="13"/>
    </row>
  </sheetData>
  <mergeCells count="13">
    <mergeCell ref="A1:E1"/>
    <mergeCell ref="B2:D2"/>
    <mergeCell ref="B3:D3"/>
    <mergeCell ref="B4:E7"/>
    <mergeCell ref="F4:G4"/>
    <mergeCell ref="F5:G5"/>
    <mergeCell ref="AD5:AJ5"/>
    <mergeCell ref="AK5:AQ5"/>
    <mergeCell ref="F6:G6"/>
    <mergeCell ref="F7:G7"/>
    <mergeCell ref="I5:O5"/>
    <mergeCell ref="P5:V5"/>
    <mergeCell ref="W5:AC5"/>
  </mergeCells>
  <phoneticPr fontId="1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defaultRowHeight="13.5" x14ac:dyDescent="0.15"/>
  <cols>
    <col min="1" max="1" width="11.77734375" customWidth="1"/>
    <col min="2" max="2" width="85.77734375" customWidth="1"/>
  </cols>
  <sheetData>
    <row r="1" spans="1:2" x14ac:dyDescent="0.15">
      <c r="A1" s="98" t="s">
        <v>58</v>
      </c>
      <c r="B1" s="99" t="s">
        <v>100</v>
      </c>
    </row>
    <row r="2" spans="1:2" x14ac:dyDescent="0.15">
      <c r="A2" s="134" t="s">
        <v>57</v>
      </c>
      <c r="B2" s="100" t="s">
        <v>59</v>
      </c>
    </row>
    <row r="3" spans="1:2" x14ac:dyDescent="0.15">
      <c r="A3" s="135"/>
      <c r="B3" s="101" t="s">
        <v>87</v>
      </c>
    </row>
    <row r="4" spans="1:2" x14ac:dyDescent="0.15">
      <c r="A4" s="134" t="s">
        <v>88</v>
      </c>
      <c r="B4" s="100" t="s">
        <v>89</v>
      </c>
    </row>
    <row r="5" spans="1:2" x14ac:dyDescent="0.15">
      <c r="A5" s="136"/>
      <c r="B5" s="102" t="s">
        <v>90</v>
      </c>
    </row>
    <row r="6" spans="1:2" x14ac:dyDescent="0.15">
      <c r="A6" s="135"/>
      <c r="B6" s="101" t="s">
        <v>91</v>
      </c>
    </row>
    <row r="7" spans="1:2" x14ac:dyDescent="0.15">
      <c r="A7" s="134" t="s">
        <v>92</v>
      </c>
      <c r="B7" s="100" t="s">
        <v>93</v>
      </c>
    </row>
    <row r="8" spans="1:2" x14ac:dyDescent="0.15">
      <c r="A8" s="136"/>
      <c r="B8" s="102" t="s">
        <v>94</v>
      </c>
    </row>
    <row r="9" spans="1:2" x14ac:dyDescent="0.15">
      <c r="A9" s="135"/>
      <c r="B9" s="101" t="s">
        <v>95</v>
      </c>
    </row>
    <row r="10" spans="1:2" x14ac:dyDescent="0.15">
      <c r="A10" s="137" t="s">
        <v>96</v>
      </c>
      <c r="B10" s="100" t="s">
        <v>97</v>
      </c>
    </row>
    <row r="11" spans="1:2" x14ac:dyDescent="0.15">
      <c r="A11" s="138"/>
      <c r="B11" s="102" t="s">
        <v>98</v>
      </c>
    </row>
    <row r="12" spans="1:2" x14ac:dyDescent="0.15">
      <c r="A12" s="139"/>
      <c r="B12" s="101" t="s">
        <v>99</v>
      </c>
    </row>
  </sheetData>
  <mergeCells count="4">
    <mergeCell ref="A2:A3"/>
    <mergeCell ref="A4:A6"/>
    <mergeCell ref="A7:A9"/>
    <mergeCell ref="A10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WBS 작성</vt:lpstr>
      <vt:lpstr>회의록</vt:lpstr>
    </vt:vector>
  </TitlesOfParts>
  <Company>삼성SDS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무지개</dc:creator>
  <cp:lastModifiedBy>KB</cp:lastModifiedBy>
  <cp:lastPrinted>2021-07-28T12:11:43Z</cp:lastPrinted>
  <dcterms:created xsi:type="dcterms:W3CDTF">2011-06-11T01:27:37Z</dcterms:created>
  <dcterms:modified xsi:type="dcterms:W3CDTF">2024-05-14T01:52:41Z</dcterms:modified>
</cp:coreProperties>
</file>