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/>
  </bookViews>
  <sheets>
    <sheet name="Sheet1" sheetId="1" r:id="rId1"/>
    <sheet name="盘点方法对应参考值" sheetId="2" r:id="rId2"/>
  </sheets>
  <calcPr calcId="144525"/>
</workbook>
</file>

<file path=xl/comments1.xml><?xml version="1.0" encoding="utf-8"?>
<comments xmlns="http://schemas.openxmlformats.org/spreadsheetml/2006/main">
  <authors>
    <author>NT</author>
  </authors>
  <commentList>
    <comment ref="E14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  <comment ref="I14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</commentList>
</comments>
</file>

<file path=xl/sharedStrings.xml><?xml version="1.0" encoding="utf-8"?>
<sst xmlns="http://schemas.openxmlformats.org/spreadsheetml/2006/main" count="95">
  <si>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</si>
  <si>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</si>
  <si>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</si>
  <si>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</si>
  <si>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</si>
  <si>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</si>
  <si>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</si>
  <si>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</si>
  <si>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</si>
  <si>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</si>
  <si>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</si>
  <si>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</si>
  <si>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</si>
  <si>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</si>
  <si>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</si>
  <si>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</si>
  <si>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</si>
  <si>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</si>
  <si>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</si>
  <si>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</si>
  <si>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</si>
  <si>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</si>
  <si>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</si>
  <si>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</si>
  <si>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</si>
  <si>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</si>
  <si>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</si>
  <si>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</si>
  <si>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铜精矿</t>
  </si>
  <si>
    <t>直观估计或卷尺</t>
  </si>
  <si>
    <t>Cu元素含量误差</t>
  </si>
  <si>
    <t>Ag元素含量误差</t>
  </si>
  <si>
    <t>Au元素含量误差</t>
  </si>
  <si>
    <t>外购冰铜</t>
  </si>
  <si>
    <t>粗铜（南丹）</t>
  </si>
  <si>
    <t>铜渣（南丹）</t>
  </si>
  <si>
    <t>计数（块、袋）</t>
  </si>
  <si>
    <t>窑渣（南丹）</t>
  </si>
  <si>
    <t>废铜制品（南丹）</t>
  </si>
  <si>
    <t>银锭（Kg）</t>
  </si>
  <si>
    <t>铜粉</t>
  </si>
  <si>
    <t>五水硫酸铜</t>
  </si>
  <si>
    <t>中间物料</t>
  </si>
  <si>
    <t>渣精矿</t>
  </si>
  <si>
    <t>冰铜（侧吹）</t>
  </si>
  <si>
    <t>称重</t>
  </si>
  <si>
    <t>熔炼渣（侧吹）</t>
  </si>
  <si>
    <t>熔炼烟尘</t>
  </si>
  <si>
    <t>液位测量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</si>
  <si>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</si>
  <si>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</si>
  <si>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</si>
  <si>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</si>
  <si>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</si>
  <si>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</si>
  <si>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</si>
  <si>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</si>
  <si>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</si>
  <si>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</si>
  <si>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</si>
  <si>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</si>
  <si>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</si>
  <si>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</si>
  <si>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</si>
  <si>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</si>
  <si>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</si>
  <si>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</t>
  </si>
  <si>
    <t>硫化铜渣</t>
  </si>
  <si>
    <t>砷滤饼</t>
  </si>
  <si>
    <t>中和渣</t>
  </si>
  <si>
    <t>污泥渣（应急水处理站）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</si>
  <si>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</si>
  <si>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</si>
  <si>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</si>
  <si>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</si>
  <si>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</si>
  <si>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</si>
  <si>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</t>
  </si>
  <si>
    <t>电解液（m³）</t>
  </si>
  <si>
    <t>阴极铜（次品铜）</t>
  </si>
  <si>
    <t>产品</t>
  </si>
  <si>
    <t>渣精矿（浓密机）</t>
  </si>
  <si>
    <t>铁精矿（浓密机）</t>
  </si>
  <si>
    <t>尾矿（浓密机）</t>
  </si>
  <si>
    <t>球磨机</t>
  </si>
  <si>
    <t>浮选槽</t>
  </si>
  <si>
    <t>铁精矿</t>
  </si>
  <si>
    <t>尾  矿</t>
  </si>
  <si>
    <t>石  膏</t>
  </si>
  <si>
    <t>name</t>
  </si>
  <si>
    <t>min</t>
  </si>
  <si>
    <t>max</t>
  </si>
  <si>
    <t>std</t>
  </si>
  <si>
    <t>走帐</t>
  </si>
  <si>
    <t>其他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</si>
</sst>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0.0000_ "/>
    <numFmt numFmtId="178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);[Red]\(0.00\)"/>
  </numFmts>
  <fonts count="30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>
      <alignment vertical="center"/>
    </xf>
    <xf numFmtId="0" fontId="4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7" fillId="35" borderId="9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6" fillId="0" borderId="0" applyProtection="0"/>
    <xf numFmtId="0" fontId="18" fillId="11" borderId="7" applyNumberFormat="0" applyAlignment="0" applyProtection="0">
      <alignment vertical="center"/>
    </xf>
    <xf numFmtId="0" fontId="25" fillId="18" borderId="1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Protection="0"/>
    <xf numFmtId="0" fontId="8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4" fillId="0" borderId="1" xfId="1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33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79" fontId="3" fillId="0" borderId="1" xfId="2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3" fillId="0" borderId="1" xfId="4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justify" vertical="center"/>
    </xf>
    <xf numFmtId="0" fontId="0" fillId="0" borderId="1" xfId="0" applyFont="1" applyFill="1" applyBorder="1" applyAlignment="1">
      <alignment horizontal="center" vertical="center"/>
    </xf>
    <xf numFmtId="178" fontId="2" fillId="0" borderId="1" xfId="4" applyNumberFormat="1" applyFont="1" applyFill="1" applyBorder="1" applyAlignment="1">
      <alignment horizontal="center" vertical="center" wrapText="1"/>
    </xf>
    <xf numFmtId="178" fontId="3" fillId="0" borderId="3" xfId="4" applyNumberFormat="1" applyFont="1" applyFill="1" applyBorder="1" applyAlignment="1">
      <alignment horizontal="center" vertical="center" wrapText="1"/>
    </xf>
    <xf numFmtId="178" fontId="2" fillId="0" borderId="3" xfId="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8" fontId="3" fillId="0" borderId="2" xfId="4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179" fontId="2" fillId="0" borderId="1" xfId="2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57">
    <cellStyle name="常规" xfId="0" builtinId="0"/>
    <cellStyle name="Normal" xfId="1"/>
    <cellStyle name="常规 4" xfId="2"/>
    <cellStyle name="常规 19" xfId="3"/>
    <cellStyle name="常规 10 10 2 2 2 3" xfId="4"/>
    <cellStyle name="常规 2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60"/>
  <sheetViews>
    <sheetView tabSelected="1" zoomScale="55" zoomScaleNormal="55" workbookViewId="0">
      <pane xSplit="3" ySplit="1" topLeftCell="D2" activePane="bottomRight" state="frozenSplit"/>
      <selection/>
      <selection pane="topRight"/>
      <selection pane="bottomLeft"/>
      <selection pane="bottomRight" activeCell="S19" sqref="S19:S60"/>
    </sheetView>
  </sheetViews>
  <sheetFormatPr defaultColWidth="9" defaultRowHeight="12.75"/>
  <cols>
    <col min="1" max="2" width="10.3666666666667" style="2" customWidth="1"/>
    <col min="3" max="3" width="22.6333333333333" style="4" customWidth="1"/>
    <col min="4" max="4" width="17.3666666666667" style="5" customWidth="1"/>
    <col min="5" max="5" width="19.6333333333333" style="6" customWidth="1"/>
    <col min="6" max="7" width="21.9083333333333" style="2" customWidth="1"/>
    <col min="8" max="8" width="24.1833333333333" style="5" customWidth="1"/>
    <col min="9" max="9" width="26.3666666666667" style="2" customWidth="1"/>
    <col min="10" max="11" width="28.6333333333333" style="2" customWidth="1"/>
    <col min="12" max="12" width="17.3666666666667" style="5" customWidth="1"/>
    <col min="13" max="13" width="26.3666666666667" style="7" customWidth="1"/>
    <col min="14" max="14" width="19.6333333333333" style="2" customWidth="1"/>
    <col min="15" max="15" width="28.6333333333333" style="2" customWidth="1"/>
    <col min="16" max="16" width="21.9083333333333" style="2" customWidth="1"/>
    <col min="17" max="17" width="30.9083333333333" style="2" customWidth="1"/>
    <col min="18" max="18" width="21.9083333333333" style="2" customWidth="1"/>
    <col min="19" max="19" width="30.9083333333333" style="2" customWidth="1"/>
    <col min="20" max="20" width="17.3666666666667" style="8" customWidth="1"/>
    <col min="21" max="21" width="19.6333333333333" style="8" customWidth="1"/>
    <col min="22" max="23" width="20.8166666666667" style="8" customWidth="1"/>
    <col min="24" max="24" width="12.8166666666667" style="2" customWidth="1"/>
    <col min="25" max="25" width="11.725" style="2" customWidth="1"/>
    <col min="26" max="26" width="12.8166666666667" style="2" customWidth="1"/>
    <col min="27" max="27" width="43.6333333333333" style="2" customWidth="1"/>
    <col min="28" max="16384" width="9" style="2"/>
  </cols>
  <sheetData>
    <row r="1" ht="38.25" spans="1:34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9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42" t="s">
        <v>23</v>
      </c>
      <c r="Y1" s="42" t="s">
        <v>24</v>
      </c>
      <c r="Z1" s="42" t="s">
        <v>25</v>
      </c>
      <c r="AA1" s="45" t="s">
        <v>26</v>
      </c>
      <c r="AB1" s="46"/>
      <c r="AC1" s="46"/>
      <c r="AD1" s="46"/>
      <c r="AE1" s="46"/>
      <c r="AF1" s="46"/>
      <c r="AG1" s="46"/>
      <c r="AH1" s="46"/>
    </row>
    <row r="2" s="2" customFormat="1" spans="1:34">
      <c r="A2" s="11" t="s">
        <v>27</v>
      </c>
      <c r="B2" s="11">
        <v>10087</v>
      </c>
      <c r="C2" s="12" t="s">
        <v>28</v>
      </c>
      <c r="D2" s="13">
        <v>38960.18</v>
      </c>
      <c r="E2" s="20"/>
      <c r="F2" s="20">
        <v>999900</v>
      </c>
      <c r="G2" s="20"/>
      <c r="H2" s="21">
        <v>0</v>
      </c>
      <c r="I2" s="20"/>
      <c r="J2" s="20">
        <v>999900</v>
      </c>
      <c r="K2" s="20"/>
      <c r="L2" s="29">
        <v>29.0146</v>
      </c>
      <c r="M2" s="32" t="s">
        <v>29</v>
      </c>
      <c r="N2" s="20"/>
      <c r="O2" s="33" t="s">
        <v>30</v>
      </c>
      <c r="P2" s="20">
        <v>999900</v>
      </c>
      <c r="Q2" s="20" t="s">
        <v>31</v>
      </c>
      <c r="R2" s="20"/>
      <c r="S2" s="20" t="s">
        <v>32</v>
      </c>
      <c r="T2" s="39">
        <f t="shared" ref="T2:T14" si="0">(D2+H2-L2)</f>
        <v>38931.1654</v>
      </c>
      <c r="U2" s="43" t="e">
        <f>(D2*E2/100+H2*I2/100-L2*#REF!/100)</f>
        <v>#REF!</v>
      </c>
      <c r="V2" s="39" t="e">
        <f>(D2*F2/100+H2*J2/100-L2*#REF!/100)/1000</f>
        <v>#REF!</v>
      </c>
      <c r="W2" s="39" t="e">
        <f>(D2*G2/100+H2*K2/100-L2*#REF!/100)/1000</f>
        <v>#REF!</v>
      </c>
      <c r="X2" s="11" t="e">
        <f>-(U7/(SUM(U2:U3)+SUM(#REF!)+SUM(U11:U13)+SUM(U4:U6)+SUM(#REF!)+SUM(U8:U10)+U14))*100</f>
        <v>#REF!</v>
      </c>
      <c r="Y2" s="11" t="e">
        <f>-(V7/(SUM(V2:V3)+SUM(#REF!)+SUM(V11:V13)+SUM(V4:V6)+SUM(#REF!)+SUM(V8:V10)+V14))*100</f>
        <v>#REF!</v>
      </c>
      <c r="Z2" s="11" t="e">
        <f>-(W7/(SUM(W2:W3)+SUM(#REF!)+SUM(W11:W13)+SUM(W4:W6)+SUM(#REF!)+SUM(W8:W10)+W14))*100</f>
        <v>#REF!</v>
      </c>
      <c r="AA2" s="11"/>
      <c r="AB2" s="46"/>
      <c r="AC2" s="46"/>
      <c r="AD2" s="46"/>
      <c r="AE2" s="46"/>
      <c r="AF2" s="46"/>
      <c r="AG2" s="46"/>
      <c r="AH2" s="46"/>
    </row>
    <row r="3" s="2" customFormat="1" spans="1:34">
      <c r="A3" s="11" t="s">
        <v>27</v>
      </c>
      <c r="B3" s="11">
        <v>10089</v>
      </c>
      <c r="C3" s="12" t="s">
        <v>33</v>
      </c>
      <c r="D3" s="13">
        <v>187.8</v>
      </c>
      <c r="E3" s="20">
        <v>99.8</v>
      </c>
      <c r="F3" s="20"/>
      <c r="G3" s="20"/>
      <c r="H3" s="22">
        <v>0</v>
      </c>
      <c r="I3" s="20">
        <v>99.8</v>
      </c>
      <c r="J3" s="20"/>
      <c r="K3" s="20"/>
      <c r="L3" s="22">
        <v>10</v>
      </c>
      <c r="M3" s="32" t="s">
        <v>29</v>
      </c>
      <c r="N3" s="20">
        <v>99.8</v>
      </c>
      <c r="O3" s="33" t="s">
        <v>30</v>
      </c>
      <c r="P3" s="20"/>
      <c r="Q3" s="20" t="s">
        <v>31</v>
      </c>
      <c r="R3" s="20"/>
      <c r="S3" s="20" t="s">
        <v>32</v>
      </c>
      <c r="T3" s="39">
        <f t="shared" si="0"/>
        <v>177.8</v>
      </c>
      <c r="U3" s="43" t="e">
        <f>(D3*E3/100+H3*I3/100-L3*#REF!/100)</f>
        <v>#REF!</v>
      </c>
      <c r="V3" s="39" t="e">
        <f>(D3*F3/100+H3*J3/100-L3*#REF!/100)/1000</f>
        <v>#REF!</v>
      </c>
      <c r="W3" s="39" t="e">
        <f>(D3*G3/100+H3*K3/100-L3*#REF!/100)/1000</f>
        <v>#REF!</v>
      </c>
      <c r="X3" s="11"/>
      <c r="Y3" s="11"/>
      <c r="Z3" s="11"/>
      <c r="AA3" s="11"/>
      <c r="AB3" s="46"/>
      <c r="AC3" s="46"/>
      <c r="AD3" s="46"/>
      <c r="AE3" s="46"/>
      <c r="AF3" s="46"/>
      <c r="AG3" s="46"/>
      <c r="AH3" s="46"/>
    </row>
    <row r="4" s="2" customFormat="1" spans="1:34">
      <c r="A4" s="11" t="s">
        <v>27</v>
      </c>
      <c r="B4" s="11">
        <v>10091</v>
      </c>
      <c r="C4" s="12" t="s">
        <v>34</v>
      </c>
      <c r="D4" s="13">
        <v>4.04</v>
      </c>
      <c r="E4" s="23">
        <v>25</v>
      </c>
      <c r="F4" s="23"/>
      <c r="G4" s="23"/>
      <c r="H4" s="22"/>
      <c r="I4" s="23">
        <v>25</v>
      </c>
      <c r="J4" s="23"/>
      <c r="K4" s="23"/>
      <c r="L4" s="26">
        <v>21</v>
      </c>
      <c r="M4" s="32" t="s">
        <v>29</v>
      </c>
      <c r="N4" s="23">
        <v>25</v>
      </c>
      <c r="O4" s="33" t="s">
        <v>30</v>
      </c>
      <c r="P4" s="23"/>
      <c r="Q4" s="20" t="s">
        <v>31</v>
      </c>
      <c r="R4" s="23"/>
      <c r="S4" s="20" t="s">
        <v>32</v>
      </c>
      <c r="T4" s="39">
        <f t="shared" si="0"/>
        <v>-16.96</v>
      </c>
      <c r="U4" s="43" t="e">
        <f>(D4*E4/100+H4*I4/100-L4*#REF!/100)</f>
        <v>#REF!</v>
      </c>
      <c r="V4" s="39" t="e">
        <f>(D4*F4/100+H4*J4/100-L4*#REF!/100)/1000</f>
        <v>#REF!</v>
      </c>
      <c r="W4" s="39" t="e">
        <f>(D4*G4/100+H4*K4/100-L4*#REF!/100)/1000</f>
        <v>#REF!</v>
      </c>
      <c r="X4" s="11"/>
      <c r="Y4" s="11"/>
      <c r="Z4" s="11"/>
      <c r="AA4" s="11"/>
      <c r="AB4" s="46"/>
      <c r="AC4" s="46"/>
      <c r="AD4" s="46"/>
      <c r="AE4" s="46"/>
      <c r="AF4" s="46"/>
      <c r="AG4" s="46"/>
      <c r="AH4" s="46"/>
    </row>
    <row r="5" s="2" customFormat="1" spans="1:34">
      <c r="A5" s="11" t="s">
        <v>27</v>
      </c>
      <c r="B5" s="11">
        <v>10093</v>
      </c>
      <c r="C5" s="12" t="s">
        <v>35</v>
      </c>
      <c r="D5" s="13">
        <v>0</v>
      </c>
      <c r="E5" s="23">
        <v>99.51</v>
      </c>
      <c r="F5" s="23">
        <v>311.65</v>
      </c>
      <c r="G5" s="23">
        <v>6.65</v>
      </c>
      <c r="H5" s="22">
        <v>13188.08</v>
      </c>
      <c r="I5" s="23">
        <v>99.51</v>
      </c>
      <c r="J5" s="23">
        <v>311.65</v>
      </c>
      <c r="K5" s="23">
        <v>6.65</v>
      </c>
      <c r="L5" s="26">
        <v>5234.38</v>
      </c>
      <c r="M5" t="s">
        <v>36</v>
      </c>
      <c r="N5" s="23">
        <v>99.57</v>
      </c>
      <c r="O5" s="33" t="s">
        <v>30</v>
      </c>
      <c r="P5" s="34">
        <v>319.29</v>
      </c>
      <c r="Q5" s="20" t="s">
        <v>31</v>
      </c>
      <c r="R5" s="23">
        <v>11.6</v>
      </c>
      <c r="S5" s="20" t="s">
        <v>32</v>
      </c>
      <c r="T5" s="39">
        <f t="shared" si="0"/>
        <v>7953.7</v>
      </c>
      <c r="U5" s="43" t="e">
        <f>(D5*E5/100+H5*I5/100-L5*#REF!/100)</f>
        <v>#REF!</v>
      </c>
      <c r="V5" s="39" t="e">
        <f>(D5*F5/100+H5*J5/100-L5*#REF!/100)/1000</f>
        <v>#REF!</v>
      </c>
      <c r="W5" s="39" t="e">
        <f>(D5*G5/100+H5*K5/100-L5*#REF!/100)/1000</f>
        <v>#REF!</v>
      </c>
      <c r="X5" s="11"/>
      <c r="Y5" s="11"/>
      <c r="Z5" s="11"/>
      <c r="AA5" s="11"/>
      <c r="AB5" s="46"/>
      <c r="AC5" s="46"/>
      <c r="AD5" s="46"/>
      <c r="AE5" s="46"/>
      <c r="AF5" s="46"/>
      <c r="AG5" s="46"/>
      <c r="AH5" s="46"/>
    </row>
    <row r="6" s="2" customFormat="1" spans="1:34">
      <c r="A6" s="11" t="s">
        <v>27</v>
      </c>
      <c r="B6" s="11">
        <v>10094</v>
      </c>
      <c r="C6" s="12" t="s">
        <v>37</v>
      </c>
      <c r="D6" s="13">
        <v>121.74</v>
      </c>
      <c r="E6" s="23">
        <v>99.51</v>
      </c>
      <c r="F6" s="23">
        <v>311.65</v>
      </c>
      <c r="G6" s="23">
        <v>6.65</v>
      </c>
      <c r="H6" s="24">
        <v>13516.8</v>
      </c>
      <c r="I6" s="23">
        <v>99.51</v>
      </c>
      <c r="J6" s="23">
        <v>311.65</v>
      </c>
      <c r="K6" s="23">
        <v>6.65</v>
      </c>
      <c r="L6" s="26">
        <v>4998.63</v>
      </c>
      <c r="M6" t="s">
        <v>36</v>
      </c>
      <c r="N6" s="35">
        <v>99.57</v>
      </c>
      <c r="O6" s="33" t="s">
        <v>30</v>
      </c>
      <c r="P6" s="36">
        <v>319.29</v>
      </c>
      <c r="Q6" s="20" t="s">
        <v>31</v>
      </c>
      <c r="R6" s="35">
        <v>11.6</v>
      </c>
      <c r="S6" s="20" t="s">
        <v>32</v>
      </c>
      <c r="T6" s="39">
        <f t="shared" si="0"/>
        <v>8639.91</v>
      </c>
      <c r="U6" s="43" t="e">
        <f>(D6*E6/100+H6*I6/100-L6*#REF!/100)</f>
        <v>#REF!</v>
      </c>
      <c r="V6" s="39" t="e">
        <f>(D6*F6/100+H6*J6/100-L6*#REF!/100)/1000</f>
        <v>#REF!</v>
      </c>
      <c r="W6" s="39" t="e">
        <f>(D6*G6/100+H6*K6/100-L6*#REF!/100)/1000</f>
        <v>#REF!</v>
      </c>
      <c r="X6" s="11"/>
      <c r="Y6" s="11"/>
      <c r="Z6" s="11"/>
      <c r="AA6" s="11"/>
      <c r="AB6" s="46"/>
      <c r="AC6" s="46"/>
      <c r="AD6" s="46"/>
      <c r="AE6" s="46"/>
      <c r="AF6" s="46"/>
      <c r="AG6" s="46"/>
      <c r="AH6" s="46"/>
    </row>
    <row r="7" s="3" customFormat="1" spans="1:34">
      <c r="A7" s="11" t="s">
        <v>27</v>
      </c>
      <c r="B7" s="11">
        <v>10095</v>
      </c>
      <c r="C7" s="12" t="s">
        <v>38</v>
      </c>
      <c r="D7" s="13">
        <v>39.18</v>
      </c>
      <c r="E7" s="23">
        <v>99.51</v>
      </c>
      <c r="F7" s="23">
        <v>311.65</v>
      </c>
      <c r="G7" s="23">
        <v>6.65</v>
      </c>
      <c r="H7" s="22">
        <v>26082.48</v>
      </c>
      <c r="I7" s="23">
        <v>99.51</v>
      </c>
      <c r="J7" s="23">
        <v>311.65</v>
      </c>
      <c r="K7" s="23">
        <v>6.65</v>
      </c>
      <c r="L7" s="26">
        <v>224</v>
      </c>
      <c r="M7" t="s">
        <v>36</v>
      </c>
      <c r="N7" s="35">
        <v>99.57</v>
      </c>
      <c r="O7" s="37" t="s">
        <v>30</v>
      </c>
      <c r="P7" s="35">
        <v>319.29</v>
      </c>
      <c r="Q7" s="40" t="s">
        <v>31</v>
      </c>
      <c r="R7" s="35">
        <v>11.6</v>
      </c>
      <c r="S7" s="40" t="s">
        <v>32</v>
      </c>
      <c r="T7" s="41">
        <f t="shared" si="0"/>
        <v>25897.66</v>
      </c>
      <c r="U7" s="43" t="e">
        <f>(D7*E7/100+H7*I7/100-L7*#REF!/100)</f>
        <v>#REF!</v>
      </c>
      <c r="V7" s="39" t="e">
        <f>(D7*F7/100+H7*J7/100-L7*#REF!/100)/1000</f>
        <v>#REF!</v>
      </c>
      <c r="W7" s="39" t="e">
        <f>(D7*G7/100+H7*K7/100-L7*#REF!/100)/1000</f>
        <v>#REF!</v>
      </c>
      <c r="X7" s="44"/>
      <c r="Y7" s="44"/>
      <c r="Z7" s="44"/>
      <c r="AA7" s="44"/>
      <c r="AB7" s="47"/>
      <c r="AC7" s="47"/>
      <c r="AD7" s="47"/>
      <c r="AE7" s="47"/>
      <c r="AF7" s="47"/>
      <c r="AG7" s="47"/>
      <c r="AH7" s="47"/>
    </row>
    <row r="8" s="2" customFormat="1" spans="1:27">
      <c r="A8" s="11" t="s">
        <v>27</v>
      </c>
      <c r="B8" s="11">
        <v>10096</v>
      </c>
      <c r="C8" s="14" t="s">
        <v>39</v>
      </c>
      <c r="D8" s="15">
        <v>29.0146</v>
      </c>
      <c r="E8" s="23">
        <v>99.51</v>
      </c>
      <c r="F8" s="23">
        <v>311.65</v>
      </c>
      <c r="G8" s="23">
        <v>6.65</v>
      </c>
      <c r="H8" s="22">
        <v>-3612.08</v>
      </c>
      <c r="I8" s="23">
        <v>99.51</v>
      </c>
      <c r="J8" s="23">
        <v>311.65</v>
      </c>
      <c r="K8" s="23">
        <v>6.65</v>
      </c>
      <c r="L8" s="26">
        <v>3.47</v>
      </c>
      <c r="M8" t="s">
        <v>36</v>
      </c>
      <c r="N8" s="23">
        <v>99.57</v>
      </c>
      <c r="O8" s="33" t="s">
        <v>30</v>
      </c>
      <c r="P8" s="23">
        <v>319.29</v>
      </c>
      <c r="Q8" s="20" t="s">
        <v>31</v>
      </c>
      <c r="R8" s="23">
        <v>11.6</v>
      </c>
      <c r="S8" s="20" t="s">
        <v>32</v>
      </c>
      <c r="T8" s="39">
        <f t="shared" si="0"/>
        <v>-3586.5354</v>
      </c>
      <c r="U8" s="43" t="e">
        <f>(D8*E8/100+H8*I8/100-L8*#REF!/100)</f>
        <v>#REF!</v>
      </c>
      <c r="V8" s="39" t="e">
        <f>(D8*F8/100+H8*J8/100-L8*#REF!/100)/1000</f>
        <v>#REF!</v>
      </c>
      <c r="W8" s="39" t="e">
        <f>(D8*G8/100+H8*K8/100-L8*#REF!/100)/1000</f>
        <v>#REF!</v>
      </c>
      <c r="X8" s="42"/>
      <c r="Y8" s="42"/>
      <c r="Z8" s="42"/>
      <c r="AA8" s="42"/>
    </row>
    <row r="9" s="2" customFormat="1" spans="1:27">
      <c r="A9" s="11" t="s">
        <v>27</v>
      </c>
      <c r="B9" s="11">
        <v>10097</v>
      </c>
      <c r="C9" s="14" t="s">
        <v>40</v>
      </c>
      <c r="D9" s="14">
        <v>10</v>
      </c>
      <c r="E9" s="25"/>
      <c r="F9" s="25"/>
      <c r="G9" s="25"/>
      <c r="H9" s="22">
        <v>-17.4</v>
      </c>
      <c r="I9" s="25"/>
      <c r="J9" s="25"/>
      <c r="K9" s="25"/>
      <c r="L9" s="26">
        <v>0</v>
      </c>
      <c r="M9" s="32" t="s">
        <v>29</v>
      </c>
      <c r="N9" s="6"/>
      <c r="O9" s="33" t="s">
        <v>30</v>
      </c>
      <c r="Q9" s="20" t="s">
        <v>31</v>
      </c>
      <c r="S9" s="20" t="s">
        <v>32</v>
      </c>
      <c r="T9" s="39">
        <f t="shared" ref="T9:T19" si="1">(D9+H9-L9)</f>
        <v>-7.4</v>
      </c>
      <c r="U9" s="43" t="e">
        <f>(D9*E9/100+H9*I9/100-L9*#REF!/100)</f>
        <v>#REF!</v>
      </c>
      <c r="V9" s="39" t="e">
        <f>(D9*F9/100+H9*J9/100-L9*#REF!/100)/1000</f>
        <v>#REF!</v>
      </c>
      <c r="W9" s="39" t="e">
        <f>(D9*G9/100+H9*K9/100-L9*#REF!/100)/1000</f>
        <v>#REF!</v>
      </c>
      <c r="X9" s="42"/>
      <c r="Y9" s="42"/>
      <c r="Z9" s="42"/>
      <c r="AA9" s="42"/>
    </row>
    <row r="10" s="2" customFormat="1" spans="1:27">
      <c r="A10" s="11" t="s">
        <v>27</v>
      </c>
      <c r="B10" s="11">
        <v>10098</v>
      </c>
      <c r="C10" s="16" t="s">
        <v>41</v>
      </c>
      <c r="D10" s="17">
        <v>21</v>
      </c>
      <c r="E10" s="23">
        <v>17.65</v>
      </c>
      <c r="F10" s="23">
        <v>31930</v>
      </c>
      <c r="G10" s="23">
        <v>1598</v>
      </c>
      <c r="H10" s="26"/>
      <c r="I10" s="23">
        <v>17.65</v>
      </c>
      <c r="J10" s="23">
        <v>31930</v>
      </c>
      <c r="K10" s="23">
        <v>1598</v>
      </c>
      <c r="L10" s="26">
        <v>26.78</v>
      </c>
      <c r="M10" s="32" t="s">
        <v>29</v>
      </c>
      <c r="N10" s="23">
        <v>15.98</v>
      </c>
      <c r="O10" s="33" t="s">
        <v>30</v>
      </c>
      <c r="P10" s="23">
        <v>32320</v>
      </c>
      <c r="Q10" s="20" t="s">
        <v>31</v>
      </c>
      <c r="R10" s="23">
        <v>2733</v>
      </c>
      <c r="S10" s="20" t="s">
        <v>32</v>
      </c>
      <c r="T10" s="39">
        <f t="shared" si="1"/>
        <v>-5.78</v>
      </c>
      <c r="U10" s="43" t="e">
        <f>(D10*E10/100+H10*I10/100-L10*#REF!/100)</f>
        <v>#REF!</v>
      </c>
      <c r="V10" s="39" t="e">
        <f>(D10*F10/100+H10*J10/100-L10*#REF!/100)/1000</f>
        <v>#REF!</v>
      </c>
      <c r="W10" s="39" t="e">
        <f>(D10*G10/100+H10*K10/100-L10*#REF!/100)/1000</f>
        <v>#REF!</v>
      </c>
      <c r="X10" s="42"/>
      <c r="Y10" s="42"/>
      <c r="Z10" s="42"/>
      <c r="AA10" s="42"/>
    </row>
    <row r="11" s="2" customFormat="1" spans="1:27">
      <c r="A11" s="11" t="s">
        <v>42</v>
      </c>
      <c r="B11" s="11">
        <v>10099</v>
      </c>
      <c r="C11" s="12" t="s">
        <v>43</v>
      </c>
      <c r="D11" s="13">
        <v>580</v>
      </c>
      <c r="E11" s="23">
        <v>18.18</v>
      </c>
      <c r="F11" s="23">
        <v>35150</v>
      </c>
      <c r="G11" s="23">
        <v>2028</v>
      </c>
      <c r="H11" s="26">
        <v>-3.79</v>
      </c>
      <c r="I11" s="23">
        <v>18.18</v>
      </c>
      <c r="J11" s="23">
        <v>35150</v>
      </c>
      <c r="K11" s="23">
        <v>2028</v>
      </c>
      <c r="L11" s="26">
        <v>28.29</v>
      </c>
      <c r="M11" s="32" t="s">
        <v>29</v>
      </c>
      <c r="N11" s="23">
        <v>17.23</v>
      </c>
      <c r="O11" s="33" t="s">
        <v>30</v>
      </c>
      <c r="P11" s="23">
        <v>29910</v>
      </c>
      <c r="Q11" s="20" t="s">
        <v>31</v>
      </c>
      <c r="R11" s="23">
        <v>3110</v>
      </c>
      <c r="S11" s="20" t="s">
        <v>32</v>
      </c>
      <c r="T11" s="39">
        <f t="shared" si="1"/>
        <v>547.92</v>
      </c>
      <c r="U11" s="43" t="e">
        <f>(D11*E11/100+H11*I11/100-L11*#REF!/100)</f>
        <v>#REF!</v>
      </c>
      <c r="V11" s="39" t="e">
        <f>(D11*F11/100+H11*J11/100-L11*#REF!/100)/1000</f>
        <v>#REF!</v>
      </c>
      <c r="W11" s="39" t="e">
        <f>(D11*G11/100+H11*K11/100-L11*#REF!/100)/1000</f>
        <v>#REF!</v>
      </c>
      <c r="X11" s="42"/>
      <c r="Y11" s="42"/>
      <c r="Z11" s="42"/>
      <c r="AA11" s="42"/>
    </row>
    <row r="12" s="2" customFormat="1" spans="1:27">
      <c r="A12" s="11" t="s">
        <v>42</v>
      </c>
      <c r="B12" s="11">
        <v>10100</v>
      </c>
      <c r="C12" s="14" t="s">
        <v>44</v>
      </c>
      <c r="D12" s="13">
        <v>376.2</v>
      </c>
      <c r="E12" s="23">
        <v>100</v>
      </c>
      <c r="F12" s="23">
        <v>5.7</v>
      </c>
      <c r="G12" s="23"/>
      <c r="H12" s="26"/>
      <c r="I12" s="23">
        <v>100</v>
      </c>
      <c r="J12" s="23">
        <v>5.7</v>
      </c>
      <c r="K12" s="23"/>
      <c r="L12" s="26">
        <v>3624.49</v>
      </c>
      <c r="M12" t="s">
        <v>45</v>
      </c>
      <c r="N12" s="23">
        <v>100</v>
      </c>
      <c r="O12" s="33" t="s">
        <v>30</v>
      </c>
      <c r="P12" s="23">
        <v>7.47</v>
      </c>
      <c r="Q12" s="20" t="s">
        <v>31</v>
      </c>
      <c r="R12" s="23"/>
      <c r="S12" s="20" t="s">
        <v>32</v>
      </c>
      <c r="T12" s="39">
        <f t="shared" si="1"/>
        <v>-3248.29</v>
      </c>
      <c r="U12" s="43" t="e">
        <f>(D12*E12/100+H12*I12/100-L12*#REF!/100)</f>
        <v>#REF!</v>
      </c>
      <c r="V12" s="39" t="e">
        <f>(D12*F12/100+H12*J12/100-L12*#REF!/100)/1000</f>
        <v>#REF!</v>
      </c>
      <c r="W12" s="39" t="e">
        <f>(D12*G12/100+H12*K12/100-L12*#REF!/100)/1000</f>
        <v>#REF!</v>
      </c>
      <c r="X12" s="42"/>
      <c r="Y12" s="42"/>
      <c r="Z12" s="42"/>
      <c r="AA12" s="42"/>
    </row>
    <row r="13" s="2" customFormat="1" spans="1:27">
      <c r="A13" s="11" t="s">
        <v>42</v>
      </c>
      <c r="B13" s="11">
        <v>10101</v>
      </c>
      <c r="C13" s="14" t="s">
        <v>46</v>
      </c>
      <c r="D13" s="14">
        <v>215.27</v>
      </c>
      <c r="E13" s="23">
        <v>17.9619048706284</v>
      </c>
      <c r="F13" s="23">
        <v>66603.3403161085</v>
      </c>
      <c r="G13" s="23">
        <v>2060.20217702762</v>
      </c>
      <c r="H13" s="26">
        <v>-205.44</v>
      </c>
      <c r="I13" s="23">
        <v>17.9619048706284</v>
      </c>
      <c r="J13" s="23">
        <v>66603.3403161085</v>
      </c>
      <c r="K13" s="23">
        <v>2060.20217702762</v>
      </c>
      <c r="L13" s="26">
        <v>256.54</v>
      </c>
      <c r="M13" s="32" t="s">
        <v>29</v>
      </c>
      <c r="N13" s="35">
        <v>18.1709923664122</v>
      </c>
      <c r="O13" s="33" t="s">
        <v>30</v>
      </c>
      <c r="P13" s="35">
        <v>80042.2595419847</v>
      </c>
      <c r="Q13" s="20" t="s">
        <v>31</v>
      </c>
      <c r="R13" s="23">
        <v>2269.95419847328</v>
      </c>
      <c r="S13" s="20" t="s">
        <v>32</v>
      </c>
      <c r="T13" s="39">
        <f t="shared" si="1"/>
        <v>-246.71</v>
      </c>
      <c r="U13" s="43" t="e">
        <f>(D13*E13/100+H13*I13/100-L13*#REF!/100)</f>
        <v>#REF!</v>
      </c>
      <c r="V13" s="39" t="e">
        <f>(D13*F13/100+H13*J13/100-L13*#REF!/100)/1000</f>
        <v>#REF!</v>
      </c>
      <c r="W13" s="39" t="e">
        <f>(D13*G13/100+H13*K13/100-L13*#REF!/100)/1000</f>
        <v>#REF!</v>
      </c>
      <c r="X13" s="42"/>
      <c r="Y13" s="42"/>
      <c r="Z13" s="42"/>
      <c r="AA13" s="42"/>
    </row>
    <row r="14" s="2" customFormat="1" spans="1:27">
      <c r="A14" s="11" t="s">
        <v>42</v>
      </c>
      <c r="B14" s="11">
        <v>10102</v>
      </c>
      <c r="C14" s="14" t="s">
        <v>47</v>
      </c>
      <c r="D14" s="14">
        <v>237</v>
      </c>
      <c r="E14" s="23">
        <v>49.5402259118127</v>
      </c>
      <c r="F14" s="23"/>
      <c r="G14" s="23"/>
      <c r="H14" s="26"/>
      <c r="I14" s="23">
        <v>49.5402259118127</v>
      </c>
      <c r="J14" s="23"/>
      <c r="K14" s="23"/>
      <c r="L14" s="26">
        <v>7348</v>
      </c>
      <c r="M14" t="s">
        <v>48</v>
      </c>
      <c r="N14" s="38">
        <v>50.9100548981335</v>
      </c>
      <c r="O14" s="33" t="s">
        <v>30</v>
      </c>
      <c r="P14" s="38"/>
      <c r="Q14" s="20" t="s">
        <v>31</v>
      </c>
      <c r="R14" s="38"/>
      <c r="S14" s="20" t="s">
        <v>32</v>
      </c>
      <c r="T14" s="39">
        <f t="shared" si="1"/>
        <v>-7111</v>
      </c>
      <c r="U14" s="43" t="e">
        <f>(D14*E14/100+H14*I14/100-L14*#REF!/100)</f>
        <v>#REF!</v>
      </c>
      <c r="V14" s="39" t="e">
        <f>(D14*F14/100+H14*J14/100-L14*#REF!/100)/1000</f>
        <v>#REF!</v>
      </c>
      <c r="W14" s="39" t="e">
        <f>(D14*G14/100+H14*K14/100-L14*#REF!/100)/1000</f>
        <v>#REF!</v>
      </c>
      <c r="X14" s="42"/>
      <c r="Y14" s="42"/>
      <c r="Z14" s="42"/>
      <c r="AA14" s="42"/>
    </row>
    <row r="15" spans="1:27">
      <c r="A15" s="11" t="s">
        <v>42</v>
      </c>
      <c r="B15" s="11">
        <v>10103</v>
      </c>
      <c r="C15" s="14" t="s">
        <v>49</v>
      </c>
      <c r="D15" s="14">
        <v>438.54</v>
      </c>
      <c r="E15" s="23"/>
      <c r="F15" s="23"/>
      <c r="G15" s="23"/>
      <c r="H15" s="26">
        <v>-37.68</v>
      </c>
      <c r="I15" s="23"/>
      <c r="J15" s="23"/>
      <c r="K15" s="23"/>
      <c r="L15" s="26">
        <v>0</v>
      </c>
      <c r="M15" s="32" t="s">
        <v>29</v>
      </c>
      <c r="N15" s="38"/>
      <c r="O15" s="33" t="s">
        <v>30</v>
      </c>
      <c r="P15" s="38"/>
      <c r="Q15" s="20" t="s">
        <v>31</v>
      </c>
      <c r="R15" s="38"/>
      <c r="S15" s="20" t="s">
        <v>32</v>
      </c>
      <c r="T15" s="39">
        <f t="shared" si="1"/>
        <v>400.86</v>
      </c>
      <c r="U15" s="43" t="e">
        <f>(D15*E15/100+H15*I15/100-L15*#REF!/100)</f>
        <v>#REF!</v>
      </c>
      <c r="V15" s="39" t="e">
        <f>(D15*F15/100+H15*J15/100-L15*#REF!/100)/1000</f>
        <v>#REF!</v>
      </c>
      <c r="W15" s="39" t="e">
        <f>(D15*G15/100+H15*K15/100-L15*#REF!/100)/1000</f>
        <v>#REF!</v>
      </c>
      <c r="X15" s="25"/>
      <c r="Y15" s="25"/>
      <c r="Z15" s="25"/>
      <c r="AA15" s="25"/>
    </row>
    <row r="16" spans="1:27">
      <c r="A16" s="11" t="s">
        <v>42</v>
      </c>
      <c r="B16" s="11">
        <v>10104</v>
      </c>
      <c r="C16" s="14" t="s">
        <v>50</v>
      </c>
      <c r="D16" s="14">
        <v>161.13</v>
      </c>
      <c r="E16" s="23">
        <v>100</v>
      </c>
      <c r="F16" s="23">
        <v>5.7</v>
      </c>
      <c r="G16" s="23"/>
      <c r="H16" s="26">
        <v>-0.467</v>
      </c>
      <c r="I16" s="23">
        <v>100</v>
      </c>
      <c r="J16" s="23">
        <v>5.7</v>
      </c>
      <c r="K16" s="23"/>
      <c r="L16" s="26">
        <v>0.88</v>
      </c>
      <c r="M16" s="32" t="s">
        <v>29</v>
      </c>
      <c r="N16" s="23">
        <v>100</v>
      </c>
      <c r="O16" s="33" t="s">
        <v>30</v>
      </c>
      <c r="P16" s="23">
        <v>7.47</v>
      </c>
      <c r="Q16" s="20" t="s">
        <v>31</v>
      </c>
      <c r="R16" s="38"/>
      <c r="S16" s="20" t="s">
        <v>32</v>
      </c>
      <c r="T16" s="39">
        <f t="shared" si="1"/>
        <v>159.783</v>
      </c>
      <c r="U16" s="43" t="e">
        <f>(D16*E16/100+H16*I16/100-L16*#REF!/100)</f>
        <v>#REF!</v>
      </c>
      <c r="V16" s="39" t="e">
        <f>(D16*F16/100+H16*J16/100-L16*#REF!/100)/1000</f>
        <v>#REF!</v>
      </c>
      <c r="W16" s="39" t="e">
        <f>(D16*G16/100+H16*K16/100-L16*#REF!/100)/1000</f>
        <v>#REF!</v>
      </c>
      <c r="X16" s="25"/>
      <c r="Y16" s="25"/>
      <c r="Z16" s="25"/>
      <c r="AA16" s="25"/>
    </row>
    <row r="17" ht="13.5" spans="1:27">
      <c r="A17" s="11" t="s">
        <v>42</v>
      </c>
      <c r="B17" s="11">
        <v>10105</v>
      </c>
      <c r="C17" s="14" t="s">
        <v>51</v>
      </c>
      <c r="D17" s="14">
        <v>312.5</v>
      </c>
      <c r="E17" s="23">
        <v>99.9981353308498</v>
      </c>
      <c r="F17" s="23">
        <v>7.14271877256703</v>
      </c>
      <c r="G17" s="23"/>
      <c r="H17" s="27">
        <v>-23308.5381</v>
      </c>
      <c r="I17" s="23">
        <v>99.9981353308498</v>
      </c>
      <c r="J17" s="23">
        <v>7.14271877256703</v>
      </c>
      <c r="K17" s="23"/>
      <c r="L17" s="30">
        <v>0</v>
      </c>
      <c r="M17" s="32" t="s">
        <v>29</v>
      </c>
      <c r="N17" s="38">
        <v>99.9969360107897</v>
      </c>
      <c r="O17" s="33" t="s">
        <v>30</v>
      </c>
      <c r="P17" s="38">
        <v>6.59749619178104</v>
      </c>
      <c r="Q17" s="20" t="s">
        <v>31</v>
      </c>
      <c r="R17" s="23"/>
      <c r="S17" s="20" t="s">
        <v>32</v>
      </c>
      <c r="T17" s="39">
        <f t="shared" si="1"/>
        <v>-22996.0381</v>
      </c>
      <c r="U17" s="43" t="e">
        <f>(D17*E17/100+H17*I17/100-L17*#REF!/100)</f>
        <v>#REF!</v>
      </c>
      <c r="V17" s="39" t="e">
        <f>(D17*F17/100+H17*J17/100-L17*#REF!/100)/1000</f>
        <v>#REF!</v>
      </c>
      <c r="W17" s="39">
        <f t="shared" ref="W17:W19" si="2">(D17*G17/100+H17*K17/100-L17*R17/100)/1000</f>
        <v>0</v>
      </c>
      <c r="X17" s="25"/>
      <c r="Y17" s="25"/>
      <c r="Z17" s="25"/>
      <c r="AA17" s="25"/>
    </row>
    <row r="18" spans="1:27">
      <c r="A18" s="11" t="s">
        <v>42</v>
      </c>
      <c r="B18" s="11">
        <v>10106</v>
      </c>
      <c r="C18" s="14" t="s">
        <v>52</v>
      </c>
      <c r="D18" s="14">
        <v>63</v>
      </c>
      <c r="E18" s="23">
        <v>99.9937471341031</v>
      </c>
      <c r="F18" s="23">
        <v>2.91800408520572</v>
      </c>
      <c r="G18" s="23"/>
      <c r="H18" s="28"/>
      <c r="I18" s="23">
        <v>99.9937471341031</v>
      </c>
      <c r="J18" s="23">
        <v>2.91800408520572</v>
      </c>
      <c r="K18" s="23"/>
      <c r="L18" s="30">
        <v>0</v>
      </c>
      <c r="M18" s="32" t="s">
        <v>29</v>
      </c>
      <c r="N18" s="23">
        <v>99.9937471341031</v>
      </c>
      <c r="O18" s="33" t="s">
        <v>30</v>
      </c>
      <c r="P18" s="23">
        <v>2.91800408520572</v>
      </c>
      <c r="Q18" s="20" t="s">
        <v>31</v>
      </c>
      <c r="R18" s="23"/>
      <c r="S18" s="20" t="s">
        <v>32</v>
      </c>
      <c r="T18" s="39">
        <f t="shared" si="1"/>
        <v>63</v>
      </c>
      <c r="U18" s="43" t="e">
        <f>(D18*E18/100+H18*I18/100-L18*#REF!/100)</f>
        <v>#REF!</v>
      </c>
      <c r="V18" s="39" t="e">
        <f>(D18*F18/100+H18*J18/100-L18*#REF!/100)/1000</f>
        <v>#REF!</v>
      </c>
      <c r="W18" s="39">
        <f t="shared" si="2"/>
        <v>0</v>
      </c>
      <c r="X18" s="25"/>
      <c r="Y18" s="25"/>
      <c r="Z18" s="25"/>
      <c r="AA18" s="25"/>
    </row>
    <row r="19" spans="1:27">
      <c r="A19" s="11" t="s">
        <v>42</v>
      </c>
      <c r="B19" s="11">
        <v>10107</v>
      </c>
      <c r="C19" s="14" t="s">
        <v>53</v>
      </c>
      <c r="D19" s="14">
        <v>2719.13</v>
      </c>
      <c r="E19" s="23">
        <v>99.9900587527711</v>
      </c>
      <c r="F19" s="23">
        <v>0</v>
      </c>
      <c r="G19" s="23"/>
      <c r="H19" s="28">
        <v>-351.4071</v>
      </c>
      <c r="I19" s="23">
        <v>99.9900587527711</v>
      </c>
      <c r="J19" s="23">
        <v>0</v>
      </c>
      <c r="K19" s="23"/>
      <c r="L19" s="30">
        <v>0</v>
      </c>
      <c r="M19" s="32" t="s">
        <v>29</v>
      </c>
      <c r="N19" s="23">
        <v>99.9900587527711</v>
      </c>
      <c r="O19" s="33" t="s">
        <v>30</v>
      </c>
      <c r="P19" s="23">
        <v>0</v>
      </c>
      <c r="Q19" s="20" t="s">
        <v>31</v>
      </c>
      <c r="R19" s="23"/>
      <c r="S19" s="20" t="s">
        <v>32</v>
      </c>
      <c r="T19" s="39">
        <f t="shared" si="1"/>
        <v>2367.7229</v>
      </c>
      <c r="U19" s="43" t="e">
        <f>(D19*E19/100+H19*I19/100-L19*#REF!/100)</f>
        <v>#REF!</v>
      </c>
      <c r="V19" s="39" t="e">
        <f>(D19*F19/100+H19*J19/100-L19*#REF!/100)/1000</f>
        <v>#REF!</v>
      </c>
      <c r="W19" s="39">
        <f t="shared" si="2"/>
        <v>0</v>
      </c>
      <c r="X19" s="25"/>
      <c r="Y19" s="25"/>
      <c r="Z19" s="25"/>
      <c r="AA19" s="25"/>
    </row>
    <row r="20" ht="13.5" spans="1:19">
      <c r="A20" s="11" t="s">
        <v>42</v>
      </c>
      <c r="B20" s="11">
        <v>10108</v>
      </c>
      <c r="C20" s="14" t="s">
        <v>54</v>
      </c>
      <c r="D20" s="13">
        <v>666</v>
      </c>
      <c r="H20" s="27"/>
      <c r="M20" s="32" t="s">
        <v>29</v>
      </c>
      <c r="O20" s="33" t="s">
        <v>30</v>
      </c>
      <c r="Q20" s="20" t="s">
        <v>31</v>
      </c>
      <c r="S20" s="20" t="s">
        <v>32</v>
      </c>
    </row>
    <row r="21" ht="13.5" spans="1:19">
      <c r="A21" s="11" t="s">
        <v>42</v>
      </c>
      <c r="B21" s="11">
        <v>10109</v>
      </c>
      <c r="C21" s="14" t="s">
        <v>55</v>
      </c>
      <c r="D21" s="17">
        <v>283.6</v>
      </c>
      <c r="H21" s="27"/>
      <c r="M21" s="32" t="s">
        <v>29</v>
      </c>
      <c r="O21" s="33" t="s">
        <v>30</v>
      </c>
      <c r="Q21" s="20" t="s">
        <v>31</v>
      </c>
      <c r="S21" s="20" t="s">
        <v>32</v>
      </c>
    </row>
    <row r="22" spans="1:19">
      <c r="A22" s="11" t="s">
        <v>42</v>
      </c>
      <c r="B22" s="11">
        <v>10110</v>
      </c>
      <c r="C22" s="14" t="s">
        <v>56</v>
      </c>
      <c r="D22" s="14">
        <v>20.94</v>
      </c>
      <c r="M22" s="32" t="s">
        <v>29</v>
      </c>
      <c r="O22" s="33" t="s">
        <v>30</v>
      </c>
      <c r="Q22" s="20" t="s">
        <v>31</v>
      </c>
      <c r="S22" s="20" t="s">
        <v>32</v>
      </c>
    </row>
    <row r="23" spans="1:19">
      <c r="A23" s="11" t="s">
        <v>42</v>
      </c>
      <c r="B23" s="11">
        <v>10111</v>
      </c>
      <c r="C23" s="14" t="s">
        <v>57</v>
      </c>
      <c r="D23" s="14">
        <v>14</v>
      </c>
      <c r="M23" s="32" t="s">
        <v>29</v>
      </c>
      <c r="O23" s="33" t="s">
        <v>30</v>
      </c>
      <c r="Q23" s="20" t="s">
        <v>31</v>
      </c>
      <c r="S23" s="20" t="s">
        <v>32</v>
      </c>
    </row>
    <row r="24" spans="1:19">
      <c r="A24" s="11" t="s">
        <v>42</v>
      </c>
      <c r="B24" s="11">
        <v>10112</v>
      </c>
      <c r="C24" s="14" t="s">
        <v>58</v>
      </c>
      <c r="D24" s="14">
        <v>136.8</v>
      </c>
      <c r="M24" s="32" t="s">
        <v>29</v>
      </c>
      <c r="O24" s="33" t="s">
        <v>30</v>
      </c>
      <c r="Q24" s="20" t="s">
        <v>31</v>
      </c>
      <c r="S24" s="20" t="s">
        <v>32</v>
      </c>
    </row>
    <row r="25" spans="1:19">
      <c r="A25" s="11" t="s">
        <v>42</v>
      </c>
      <c r="B25" s="11">
        <v>10113</v>
      </c>
      <c r="C25" s="14" t="s">
        <v>59</v>
      </c>
      <c r="D25" s="14">
        <v>70</v>
      </c>
      <c r="M25" s="32" t="s">
        <v>29</v>
      </c>
      <c r="O25" s="33" t="s">
        <v>30</v>
      </c>
      <c r="Q25" s="20" t="s">
        <v>31</v>
      </c>
      <c r="S25" s="20" t="s">
        <v>32</v>
      </c>
    </row>
    <row r="26" spans="1:19">
      <c r="A26" s="11" t="s">
        <v>42</v>
      </c>
      <c r="B26" s="11">
        <v>10114</v>
      </c>
      <c r="C26" s="14" t="s">
        <v>60</v>
      </c>
      <c r="D26" s="17">
        <v>0</v>
      </c>
      <c r="M26" s="32" t="s">
        <v>29</v>
      </c>
      <c r="O26" s="33" t="s">
        <v>30</v>
      </c>
      <c r="Q26" s="20" t="s">
        <v>31</v>
      </c>
      <c r="S26" s="20" t="s">
        <v>32</v>
      </c>
    </row>
    <row r="27" spans="1:19">
      <c r="A27" s="11" t="s">
        <v>42</v>
      </c>
      <c r="B27" s="11">
        <v>10115</v>
      </c>
      <c r="C27" s="14" t="s">
        <v>61</v>
      </c>
      <c r="D27" s="14">
        <v>53.91</v>
      </c>
      <c r="M27" s="32" t="s">
        <v>29</v>
      </c>
      <c r="O27" s="33" t="s">
        <v>30</v>
      </c>
      <c r="Q27" s="20" t="s">
        <v>31</v>
      </c>
      <c r="S27" s="20" t="s">
        <v>32</v>
      </c>
    </row>
    <row r="28" spans="1:19">
      <c r="A28" s="11" t="s">
        <v>42</v>
      </c>
      <c r="B28" s="11">
        <v>10116</v>
      </c>
      <c r="C28" s="14" t="s">
        <v>62</v>
      </c>
      <c r="D28" s="14">
        <v>6.72</v>
      </c>
      <c r="M28" s="32" t="s">
        <v>29</v>
      </c>
      <c r="O28" s="33" t="s">
        <v>30</v>
      </c>
      <c r="Q28" s="20" t="s">
        <v>31</v>
      </c>
      <c r="S28" s="20" t="s">
        <v>32</v>
      </c>
    </row>
    <row r="29" spans="1:19">
      <c r="A29" s="11" t="s">
        <v>42</v>
      </c>
      <c r="B29" s="11">
        <v>10117</v>
      </c>
      <c r="C29" s="14" t="s">
        <v>63</v>
      </c>
      <c r="D29" s="14">
        <v>5.4</v>
      </c>
      <c r="M29" s="32" t="s">
        <v>29</v>
      </c>
      <c r="O29" s="33" t="s">
        <v>30</v>
      </c>
      <c r="Q29" s="20" t="s">
        <v>31</v>
      </c>
      <c r="S29" s="20" t="s">
        <v>32</v>
      </c>
    </row>
    <row r="30" spans="1:19">
      <c r="A30" s="11" t="s">
        <v>42</v>
      </c>
      <c r="B30" s="11">
        <v>10118</v>
      </c>
      <c r="C30" s="14" t="s">
        <v>64</v>
      </c>
      <c r="D30" s="14">
        <v>0</v>
      </c>
      <c r="M30" s="32" t="s">
        <v>29</v>
      </c>
      <c r="O30" s="33" t="s">
        <v>30</v>
      </c>
      <c r="Q30" s="20" t="s">
        <v>31</v>
      </c>
      <c r="S30" s="20" t="s">
        <v>32</v>
      </c>
    </row>
    <row r="31" spans="1:19">
      <c r="A31" s="11" t="s">
        <v>42</v>
      </c>
      <c r="B31" s="11">
        <v>10119</v>
      </c>
      <c r="C31" s="14" t="s">
        <v>65</v>
      </c>
      <c r="D31" s="17">
        <v>0</v>
      </c>
      <c r="M31" s="32" t="s">
        <v>29</v>
      </c>
      <c r="O31" s="33" t="s">
        <v>30</v>
      </c>
      <c r="Q31" s="20" t="s">
        <v>31</v>
      </c>
      <c r="S31" s="20" t="s">
        <v>32</v>
      </c>
    </row>
    <row r="32" spans="1:19">
      <c r="A32" s="11" t="s">
        <v>42</v>
      </c>
      <c r="B32" s="11">
        <v>10120</v>
      </c>
      <c r="C32" s="14" t="s">
        <v>66</v>
      </c>
      <c r="D32" s="14">
        <v>71.55</v>
      </c>
      <c r="M32" s="32" t="s">
        <v>29</v>
      </c>
      <c r="O32" s="33" t="s">
        <v>30</v>
      </c>
      <c r="Q32" s="20" t="s">
        <v>31</v>
      </c>
      <c r="S32" s="20" t="s">
        <v>32</v>
      </c>
    </row>
    <row r="33" spans="1:19">
      <c r="A33" s="11" t="s">
        <v>42</v>
      </c>
      <c r="B33" s="11">
        <v>10121</v>
      </c>
      <c r="C33" s="14" t="s">
        <v>67</v>
      </c>
      <c r="D33" s="14">
        <v>0</v>
      </c>
      <c r="M33" s="32" t="s">
        <v>29</v>
      </c>
      <c r="O33" s="33" t="s">
        <v>30</v>
      </c>
      <c r="Q33" s="20" t="s">
        <v>31</v>
      </c>
      <c r="S33" s="20" t="s">
        <v>32</v>
      </c>
    </row>
    <row r="34" spans="1:19">
      <c r="A34" s="11" t="s">
        <v>42</v>
      </c>
      <c r="B34" s="11">
        <v>10122</v>
      </c>
      <c r="C34" s="14" t="s">
        <v>68</v>
      </c>
      <c r="D34" s="14">
        <v>3202.12</v>
      </c>
      <c r="M34" s="32" t="s">
        <v>29</v>
      </c>
      <c r="O34" s="33" t="s">
        <v>30</v>
      </c>
      <c r="Q34" s="20" t="s">
        <v>31</v>
      </c>
      <c r="S34" s="20" t="s">
        <v>32</v>
      </c>
    </row>
    <row r="35" spans="1:19">
      <c r="A35" s="11" t="s">
        <v>42</v>
      </c>
      <c r="B35" s="11">
        <v>10123</v>
      </c>
      <c r="C35" s="14" t="s">
        <v>69</v>
      </c>
      <c r="D35" s="14">
        <v>3148.62</v>
      </c>
      <c r="M35" s="32" t="s">
        <v>29</v>
      </c>
      <c r="O35" s="33" t="s">
        <v>30</v>
      </c>
      <c r="P35" s="38"/>
      <c r="Q35" s="20" t="s">
        <v>31</v>
      </c>
      <c r="S35" s="20" t="s">
        <v>32</v>
      </c>
    </row>
    <row r="36" spans="1:19">
      <c r="A36" s="11" t="s">
        <v>42</v>
      </c>
      <c r="B36" s="11">
        <v>10124</v>
      </c>
      <c r="C36" s="14" t="s">
        <v>70</v>
      </c>
      <c r="D36" s="14">
        <v>294.48</v>
      </c>
      <c r="M36" s="32" t="s">
        <v>29</v>
      </c>
      <c r="O36" s="33" t="s">
        <v>30</v>
      </c>
      <c r="Q36" s="20" t="s">
        <v>31</v>
      </c>
      <c r="S36" s="20" t="s">
        <v>32</v>
      </c>
    </row>
    <row r="37" spans="1:19">
      <c r="A37" s="11" t="s">
        <v>42</v>
      </c>
      <c r="B37" s="11">
        <v>10125</v>
      </c>
      <c r="C37" s="16" t="s">
        <v>71</v>
      </c>
      <c r="D37" s="17">
        <v>5725.4</v>
      </c>
      <c r="M37" s="32" t="s">
        <v>29</v>
      </c>
      <c r="O37" s="33" t="s">
        <v>30</v>
      </c>
      <c r="Q37" s="20" t="s">
        <v>31</v>
      </c>
      <c r="S37" s="20" t="s">
        <v>32</v>
      </c>
    </row>
    <row r="38" spans="1:19">
      <c r="A38" s="11" t="s">
        <v>42</v>
      </c>
      <c r="B38" s="11">
        <v>10126</v>
      </c>
      <c r="C38" s="16" t="s">
        <v>72</v>
      </c>
      <c r="D38" s="17">
        <v>5264.5</v>
      </c>
      <c r="M38" s="32" t="s">
        <v>29</v>
      </c>
      <c r="O38" s="33" t="s">
        <v>30</v>
      </c>
      <c r="Q38" s="20" t="s">
        <v>31</v>
      </c>
      <c r="S38" s="20" t="s">
        <v>32</v>
      </c>
    </row>
    <row r="39" spans="1:19">
      <c r="A39" s="11" t="s">
        <v>42</v>
      </c>
      <c r="B39" s="11">
        <v>10127</v>
      </c>
      <c r="C39" s="14" t="s">
        <v>73</v>
      </c>
      <c r="D39" s="17">
        <v>846.4</v>
      </c>
      <c r="M39" s="32" t="s">
        <v>29</v>
      </c>
      <c r="O39" s="33" t="s">
        <v>30</v>
      </c>
      <c r="Q39" s="20" t="s">
        <v>31</v>
      </c>
      <c r="S39" s="20" t="s">
        <v>32</v>
      </c>
    </row>
    <row r="40" spans="1:19">
      <c r="A40" s="11" t="s">
        <v>42</v>
      </c>
      <c r="B40" s="11">
        <v>10128</v>
      </c>
      <c r="C40" s="16" t="s">
        <v>61</v>
      </c>
      <c r="D40" s="14">
        <v>274.71</v>
      </c>
      <c r="M40" s="32" t="s">
        <v>29</v>
      </c>
      <c r="O40" s="33" t="s">
        <v>30</v>
      </c>
      <c r="Q40" s="20" t="s">
        <v>31</v>
      </c>
      <c r="S40" s="20" t="s">
        <v>32</v>
      </c>
    </row>
    <row r="41" spans="1:19">
      <c r="A41" s="11" t="s">
        <v>42</v>
      </c>
      <c r="B41" s="11">
        <v>10129</v>
      </c>
      <c r="C41" s="16" t="s">
        <v>62</v>
      </c>
      <c r="D41" s="14">
        <v>0</v>
      </c>
      <c r="M41" s="32" t="s">
        <v>29</v>
      </c>
      <c r="O41" s="33" t="s">
        <v>30</v>
      </c>
      <c r="Q41" s="20" t="s">
        <v>31</v>
      </c>
      <c r="S41" s="20" t="s">
        <v>32</v>
      </c>
    </row>
    <row r="42" spans="1:19">
      <c r="A42" s="11" t="s">
        <v>42</v>
      </c>
      <c r="B42" s="11">
        <v>10130</v>
      </c>
      <c r="C42" s="16" t="s">
        <v>74</v>
      </c>
      <c r="D42" s="17">
        <v>36.38</v>
      </c>
      <c r="M42" s="32" t="s">
        <v>29</v>
      </c>
      <c r="O42" s="33" t="s">
        <v>30</v>
      </c>
      <c r="Q42" s="20" t="s">
        <v>31</v>
      </c>
      <c r="S42" s="20" t="s">
        <v>32</v>
      </c>
    </row>
    <row r="43" spans="1:19">
      <c r="A43" s="11" t="s">
        <v>42</v>
      </c>
      <c r="B43" s="11">
        <v>10131</v>
      </c>
      <c r="C43" s="16" t="s">
        <v>75</v>
      </c>
      <c r="D43" s="17">
        <v>37.96</v>
      </c>
      <c r="M43" s="32" t="s">
        <v>29</v>
      </c>
      <c r="O43" s="33" t="s">
        <v>30</v>
      </c>
      <c r="Q43" s="20" t="s">
        <v>31</v>
      </c>
      <c r="S43" s="20" t="s">
        <v>32</v>
      </c>
    </row>
    <row r="44" spans="1:19">
      <c r="A44" s="11" t="s">
        <v>42</v>
      </c>
      <c r="B44" s="11">
        <v>10132</v>
      </c>
      <c r="C44" s="16" t="s">
        <v>76</v>
      </c>
      <c r="D44" s="17">
        <v>3711.9</v>
      </c>
      <c r="M44" s="32" t="s">
        <v>29</v>
      </c>
      <c r="O44" s="33" t="s">
        <v>30</v>
      </c>
      <c r="Q44" s="20" t="s">
        <v>31</v>
      </c>
      <c r="S44" s="20" t="s">
        <v>32</v>
      </c>
    </row>
    <row r="45" spans="1:19">
      <c r="A45" s="11" t="s">
        <v>42</v>
      </c>
      <c r="B45" s="11">
        <v>10133</v>
      </c>
      <c r="C45" s="16" t="s">
        <v>77</v>
      </c>
      <c r="D45" s="17">
        <v>51.1</v>
      </c>
      <c r="M45" s="32" t="s">
        <v>29</v>
      </c>
      <c r="O45" s="33" t="s">
        <v>30</v>
      </c>
      <c r="Q45" s="20" t="s">
        <v>31</v>
      </c>
      <c r="S45" s="20" t="s">
        <v>32</v>
      </c>
    </row>
    <row r="46" spans="1:19">
      <c r="A46" s="11" t="s">
        <v>42</v>
      </c>
      <c r="B46" s="11">
        <v>10134</v>
      </c>
      <c r="C46" s="16" t="s">
        <v>78</v>
      </c>
      <c r="D46" s="17">
        <v>8197</v>
      </c>
      <c r="M46" s="32" t="s">
        <v>29</v>
      </c>
      <c r="O46" s="33" t="s">
        <v>30</v>
      </c>
      <c r="Q46" s="20" t="s">
        <v>31</v>
      </c>
      <c r="S46" s="20" t="s">
        <v>32</v>
      </c>
    </row>
    <row r="47" spans="1:19">
      <c r="A47" s="11" t="s">
        <v>42</v>
      </c>
      <c r="B47" s="11">
        <v>10135</v>
      </c>
      <c r="C47" s="16" t="s">
        <v>63</v>
      </c>
      <c r="D47" s="17">
        <v>0</v>
      </c>
      <c r="M47" s="32" t="s">
        <v>29</v>
      </c>
      <c r="O47" s="33" t="s">
        <v>30</v>
      </c>
      <c r="Q47" s="20" t="s">
        <v>31</v>
      </c>
      <c r="S47" s="20" t="s">
        <v>32</v>
      </c>
    </row>
    <row r="48" spans="1:19">
      <c r="A48" s="11" t="s">
        <v>42</v>
      </c>
      <c r="B48" s="11">
        <v>10136</v>
      </c>
      <c r="C48" s="16" t="s">
        <v>79</v>
      </c>
      <c r="D48" s="17">
        <v>0.413</v>
      </c>
      <c r="M48" s="32" t="s">
        <v>29</v>
      </c>
      <c r="O48" s="33" t="s">
        <v>30</v>
      </c>
      <c r="Q48" s="20" t="s">
        <v>31</v>
      </c>
      <c r="S48" s="20" t="s">
        <v>32</v>
      </c>
    </row>
    <row r="49" spans="1:19">
      <c r="A49" s="11" t="s">
        <v>80</v>
      </c>
      <c r="B49" s="11">
        <v>10137</v>
      </c>
      <c r="C49" s="14" t="s">
        <v>65</v>
      </c>
      <c r="D49" s="14">
        <v>45000</v>
      </c>
      <c r="M49" s="32" t="s">
        <v>29</v>
      </c>
      <c r="O49" s="33" t="s">
        <v>30</v>
      </c>
      <c r="Q49" s="20" t="s">
        <v>31</v>
      </c>
      <c r="S49" s="20" t="s">
        <v>32</v>
      </c>
    </row>
    <row r="50" spans="1:19">
      <c r="A50" s="11" t="s">
        <v>80</v>
      </c>
      <c r="B50" s="11">
        <v>10138</v>
      </c>
      <c r="C50" s="14" t="s">
        <v>43</v>
      </c>
      <c r="D50" s="14">
        <v>2759</v>
      </c>
      <c r="M50" s="32" t="s">
        <v>29</v>
      </c>
      <c r="O50" s="33" t="s">
        <v>30</v>
      </c>
      <c r="Q50" s="20" t="s">
        <v>31</v>
      </c>
      <c r="S50" s="20" t="s">
        <v>32</v>
      </c>
    </row>
    <row r="51" spans="1:19">
      <c r="A51" s="11" t="s">
        <v>80</v>
      </c>
      <c r="B51" s="11">
        <v>10139</v>
      </c>
      <c r="C51" s="16" t="s">
        <v>81</v>
      </c>
      <c r="D51" s="14">
        <v>765.14</v>
      </c>
      <c r="M51" s="32" t="s">
        <v>29</v>
      </c>
      <c r="O51" s="33" t="s">
        <v>30</v>
      </c>
      <c r="Q51" s="20" t="s">
        <v>31</v>
      </c>
      <c r="S51" s="20" t="s">
        <v>32</v>
      </c>
    </row>
    <row r="52" spans="1:19">
      <c r="A52" s="11" t="s">
        <v>80</v>
      </c>
      <c r="B52" s="11">
        <v>10140</v>
      </c>
      <c r="C52" s="16" t="s">
        <v>82</v>
      </c>
      <c r="D52" s="14">
        <v>765.14</v>
      </c>
      <c r="M52" s="32" t="s">
        <v>29</v>
      </c>
      <c r="O52" s="33" t="s">
        <v>30</v>
      </c>
      <c r="Q52" s="20" t="s">
        <v>31</v>
      </c>
      <c r="S52" s="20" t="s">
        <v>32</v>
      </c>
    </row>
    <row r="53" spans="1:19">
      <c r="A53" s="11" t="s">
        <v>80</v>
      </c>
      <c r="B53" s="11">
        <v>10141</v>
      </c>
      <c r="C53" s="16" t="s">
        <v>83</v>
      </c>
      <c r="D53" s="14">
        <v>765.14</v>
      </c>
      <c r="M53" s="32" t="s">
        <v>29</v>
      </c>
      <c r="O53" s="33" t="s">
        <v>30</v>
      </c>
      <c r="Q53" s="20" t="s">
        <v>31</v>
      </c>
      <c r="S53" s="20" t="s">
        <v>32</v>
      </c>
    </row>
    <row r="54" spans="1:19">
      <c r="A54" s="11" t="s">
        <v>80</v>
      </c>
      <c r="B54" s="11">
        <v>10142</v>
      </c>
      <c r="C54" s="16" t="s">
        <v>84</v>
      </c>
      <c r="D54" s="14">
        <v>220.23</v>
      </c>
      <c r="M54" s="32" t="s">
        <v>29</v>
      </c>
      <c r="O54" s="33" t="s">
        <v>30</v>
      </c>
      <c r="Q54" s="20" t="s">
        <v>31</v>
      </c>
      <c r="S54" s="20" t="s">
        <v>32</v>
      </c>
    </row>
    <row r="55" spans="1:19">
      <c r="A55" s="11" t="s">
        <v>80</v>
      </c>
      <c r="B55" s="11">
        <v>10143</v>
      </c>
      <c r="C55" s="16" t="s">
        <v>85</v>
      </c>
      <c r="D55" s="17">
        <v>117.819</v>
      </c>
      <c r="M55" s="32" t="s">
        <v>29</v>
      </c>
      <c r="O55" s="33" t="s">
        <v>30</v>
      </c>
      <c r="Q55" s="20" t="s">
        <v>31</v>
      </c>
      <c r="S55" s="20" t="s">
        <v>32</v>
      </c>
    </row>
    <row r="56" spans="1:19">
      <c r="A56" s="11" t="s">
        <v>80</v>
      </c>
      <c r="B56" s="11">
        <v>10144</v>
      </c>
      <c r="C56" s="14" t="s">
        <v>86</v>
      </c>
      <c r="D56" s="14">
        <v>2300</v>
      </c>
      <c r="M56" s="32" t="s">
        <v>29</v>
      </c>
      <c r="O56" s="33" t="s">
        <v>30</v>
      </c>
      <c r="Q56" s="20" t="s">
        <v>31</v>
      </c>
      <c r="S56" s="20" t="s">
        <v>32</v>
      </c>
    </row>
    <row r="57" spans="1:19">
      <c r="A57" s="11" t="s">
        <v>80</v>
      </c>
      <c r="B57" s="11">
        <v>10145</v>
      </c>
      <c r="C57" s="14" t="s">
        <v>87</v>
      </c>
      <c r="D57" s="14">
        <v>3700</v>
      </c>
      <c r="M57" s="32" t="s">
        <v>29</v>
      </c>
      <c r="O57" s="33" t="s">
        <v>30</v>
      </c>
      <c r="Q57" s="20" t="s">
        <v>31</v>
      </c>
      <c r="S57" s="20" t="s">
        <v>32</v>
      </c>
    </row>
    <row r="58" spans="1:19">
      <c r="A58" s="11" t="s">
        <v>80</v>
      </c>
      <c r="B58" s="11">
        <v>10146</v>
      </c>
      <c r="C58" s="14" t="s">
        <v>88</v>
      </c>
      <c r="D58" s="14">
        <v>720</v>
      </c>
      <c r="M58" s="32" t="s">
        <v>29</v>
      </c>
      <c r="O58" s="33" t="s">
        <v>30</v>
      </c>
      <c r="Q58" s="20" t="s">
        <v>31</v>
      </c>
      <c r="S58" s="20" t="s">
        <v>32</v>
      </c>
    </row>
    <row r="59" spans="1:19">
      <c r="A59" s="11" t="s">
        <v>80</v>
      </c>
      <c r="B59" s="11">
        <v>10147</v>
      </c>
      <c r="C59" s="18" t="s">
        <v>69</v>
      </c>
      <c r="D59" s="14">
        <v>1047.6</v>
      </c>
      <c r="M59" s="32" t="s">
        <v>29</v>
      </c>
      <c r="O59" s="33" t="s">
        <v>30</v>
      </c>
      <c r="Q59" s="20" t="s">
        <v>31</v>
      </c>
      <c r="S59" s="20" t="s">
        <v>32</v>
      </c>
    </row>
    <row r="60" spans="1:19">
      <c r="A60" s="11" t="s">
        <v>80</v>
      </c>
      <c r="B60" s="11">
        <v>10148</v>
      </c>
      <c r="C60" s="18" t="s">
        <v>70</v>
      </c>
      <c r="D60" s="14">
        <v>0</v>
      </c>
      <c r="M60" s="32" t="s">
        <v>29</v>
      </c>
      <c r="O60" s="33" t="s">
        <v>30</v>
      </c>
      <c r="Q60" s="20" t="s">
        <v>31</v>
      </c>
      <c r="S60" s="20" t="s">
        <v>32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zoomScale="190" zoomScaleNormal="190" workbookViewId="0">
      <selection activeCell="F7" sqref="F7"/>
    </sheetView>
  </sheetViews>
  <sheetFormatPr defaultColWidth="9" defaultRowHeight="12.75" outlineLevelCol="3"/>
  <cols>
    <col min="1" max="1" width="17.075" customWidth="1"/>
    <col min="2" max="2" width="6.84166666666667" customWidth="1"/>
    <col min="3" max="3" width="7.8" customWidth="1"/>
    <col min="4" max="4" width="11.8666666666667" customWidth="1"/>
  </cols>
  <sheetData>
    <row r="1" spans="1:4">
      <c r="A1" t="s">
        <v>89</v>
      </c>
      <c r="B1" t="s">
        <v>90</v>
      </c>
      <c r="C1" t="s">
        <v>91</v>
      </c>
      <c r="D1" t="s">
        <v>92</v>
      </c>
    </row>
    <row r="2" spans="1:4">
      <c r="A2" s="1" t="s">
        <v>29</v>
      </c>
      <c r="B2">
        <v>0.6</v>
      </c>
      <c r="C2">
        <v>1.4</v>
      </c>
      <c r="D2">
        <v>0.15</v>
      </c>
    </row>
    <row r="3" spans="1:4">
      <c r="A3" t="s">
        <v>45</v>
      </c>
      <c r="B3">
        <v>0.9</v>
      </c>
      <c r="C3">
        <v>1.1</v>
      </c>
      <c r="D3">
        <v>0.02</v>
      </c>
    </row>
    <row r="4" spans="1:4">
      <c r="A4" t="s">
        <v>48</v>
      </c>
      <c r="B4">
        <v>0.9</v>
      </c>
      <c r="C4">
        <v>1.1</v>
      </c>
      <c r="D4">
        <v>0.02</v>
      </c>
    </row>
    <row r="5" spans="1:4">
      <c r="A5" t="s">
        <v>36</v>
      </c>
      <c r="B5">
        <v>0.95</v>
      </c>
      <c r="C5">
        <v>1.05</v>
      </c>
      <c r="D5">
        <v>0.02</v>
      </c>
    </row>
    <row r="6" spans="1:4">
      <c r="A6" t="s">
        <v>93</v>
      </c>
      <c r="B6">
        <v>0.99</v>
      </c>
      <c r="C6">
        <v>1.01</v>
      </c>
      <c r="D6">
        <v>0.001</v>
      </c>
    </row>
    <row r="7" spans="1:4">
      <c r="A7" t="s">
        <v>94</v>
      </c>
      <c r="B7">
        <v>1</v>
      </c>
      <c r="C7">
        <v>1</v>
      </c>
      <c r="D7">
        <v>1</v>
      </c>
    </row>
    <row r="8" spans="1:4">
      <c r="A8" t="s">
        <v>30</v>
      </c>
      <c r="B8">
        <v>0.98</v>
      </c>
      <c r="C8">
        <v>1.02</v>
      </c>
      <c r="D8">
        <v>0.01</v>
      </c>
    </row>
    <row r="9" customFormat="1" spans="1:4">
      <c r="A9" t="s">
        <v>31</v>
      </c>
      <c r="B9">
        <v>0.98</v>
      </c>
      <c r="C9">
        <v>1.02</v>
      </c>
      <c r="D9">
        <v>0.01</v>
      </c>
    </row>
    <row r="10" customFormat="1" spans="1:4">
      <c r="A10" t="s">
        <v>32</v>
      </c>
      <c r="B10">
        <v>0.98</v>
      </c>
      <c r="C10">
        <v>1.02</v>
      </c>
      <c r="D10">
        <v>0.01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2020-07-22T10:20:00Z</dcterms:created>
  <dcterms:modified xsi:type="dcterms:W3CDTF">2020-09-02T17:38:58Z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